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42141446-2ADF-46C1-88AC-B5CCB2F10480}" xr6:coauthVersionLast="47" xr6:coauthVersionMax="47" xr10:uidLastSave="{00000000-0000-0000-0000-000000000000}"/>
  <workbookProtection workbookAlgorithmName="SHA-512" workbookHashValue="/0C7vKvL65xcsTb5wDsYUEUgTpHq5GTrvE7I1IEWhgaG/YqW/LLLwblyuPeqqJwrTSB5b/rd2DsfisO5gzrLrA==" workbookSaltValue="aEp81PLw3YWe+sK3yKMceQ==" workbookSpinCount="100000" lockStructure="1"/>
  <bookViews>
    <workbookView xWindow="516" yWindow="192" windowWidth="18828" windowHeight="11112" xr2:uid="{2DF971C2-EB90-41CD-89C7-827771DC9BBA}"/>
  </bookViews>
  <sheets>
    <sheet name="調査票" sheetId="5" r:id="rId1"/>
    <sheet name="集計_訪問系（調査票から転記）" sheetId="6" r:id="rId2"/>
    <sheet name="転記作業用" sheetId="9" state="hidden" r:id="rId3"/>
  </sheets>
  <definedNames>
    <definedName name="_xlnm.Print_Area" localSheetId="0">調査票!$A$1:$O$108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 i="5" l="1"/>
  <c r="G81" i="5"/>
  <c r="AA6" i="9"/>
  <c r="Z6" i="9"/>
  <c r="Y6" i="9"/>
  <c r="X6" i="9"/>
  <c r="W6" i="9"/>
  <c r="V6" i="9"/>
  <c r="U6" i="9"/>
  <c r="T6" i="9"/>
  <c r="S6" i="9"/>
  <c r="R6" i="9"/>
  <c r="Q6" i="9"/>
  <c r="P6" i="9"/>
  <c r="O6" i="9"/>
  <c r="M6" i="9"/>
  <c r="L6" i="9"/>
  <c r="K6" i="9"/>
  <c r="J6" i="9"/>
  <c r="I6" i="9"/>
  <c r="H6" i="9"/>
  <c r="G6" i="9"/>
  <c r="F6" i="9"/>
  <c r="U6" i="6" s="1"/>
  <c r="D6" i="9"/>
  <c r="C6" i="9"/>
  <c r="B6" i="9"/>
  <c r="A6" i="9"/>
  <c r="E6" i="9" s="1"/>
  <c r="B6" i="6" s="1"/>
  <c r="T6" i="6"/>
  <c r="S6" i="6"/>
  <c r="R6" i="6"/>
  <c r="Q6" i="6"/>
  <c r="P6" i="6"/>
  <c r="O6" i="6"/>
  <c r="N6" i="6"/>
  <c r="M6" i="6"/>
  <c r="F6" i="6"/>
  <c r="K6" i="6" s="1"/>
  <c r="E6" i="6"/>
  <c r="D6" i="6"/>
  <c r="C6" i="6"/>
  <c r="H38" i="5"/>
  <c r="E38" i="5"/>
  <c r="N6" i="9" s="1"/>
  <c r="A28" i="5"/>
  <c r="D29" i="5" s="1"/>
  <c r="A6" i="5"/>
  <c r="I13" i="5" s="1"/>
  <c r="L6" i="6" l="1"/>
  <c r="J6" i="6"/>
  <c r="G6" i="6"/>
  <c r="H6" i="6"/>
  <c r="I6" i="6"/>
</calcChain>
</file>

<file path=xl/sharedStrings.xml><?xml version="1.0" encoding="utf-8"?>
<sst xmlns="http://schemas.openxmlformats.org/spreadsheetml/2006/main" count="157" uniqueCount="104">
  <si>
    <t>※ここでの「介護職員」は、賃金の支払いを受けている方に限ります。（ボランティアの方は含みません。）</t>
    <rPh sb="6" eb="10">
      <t>カイゴショクイン</t>
    </rPh>
    <rPh sb="13" eb="15">
      <t>チンギン</t>
    </rPh>
    <rPh sb="16" eb="18">
      <t>シハラ</t>
    </rPh>
    <rPh sb="20" eb="21">
      <t>ウ</t>
    </rPh>
    <rPh sb="25" eb="26">
      <t>カタ</t>
    </rPh>
    <rPh sb="27" eb="28">
      <t>カギ</t>
    </rPh>
    <rPh sb="40" eb="41">
      <t>カタ</t>
    </rPh>
    <rPh sb="42" eb="43">
      <t>フク</t>
    </rPh>
    <phoneticPr fontId="5"/>
  </si>
  <si>
    <t>人</t>
    <rPh sb="0" eb="1">
      <t>ニン</t>
    </rPh>
    <phoneticPr fontId="5"/>
  </si>
  <si>
    <t>採用者数</t>
    <rPh sb="0" eb="3">
      <t>サイヨウシャ</t>
    </rPh>
    <rPh sb="3" eb="4">
      <t>スウ</t>
    </rPh>
    <phoneticPr fontId="5"/>
  </si>
  <si>
    <t>離職者数</t>
    <rPh sb="0" eb="3">
      <t>リショクシャ</t>
    </rPh>
    <rPh sb="3" eb="4">
      <t>スウ</t>
    </rPh>
    <phoneticPr fontId="5"/>
  </si>
  <si>
    <t>合計</t>
    <rPh sb="0" eb="2">
      <t>ゴウケイ</t>
    </rPh>
    <phoneticPr fontId="5"/>
  </si>
  <si>
    <t>１．訪問系サービス（訪問介護、訪問入浴、夜間対応型訪問介護、訪問型サービス（総合事業））</t>
    <rPh sb="2" eb="4">
      <t>ホウモン</t>
    </rPh>
    <rPh sb="4" eb="5">
      <t>ケイ</t>
    </rPh>
    <rPh sb="10" eb="14">
      <t>ホウモンカイゴ</t>
    </rPh>
    <rPh sb="15" eb="19">
      <t>ホウモンニュウヨク</t>
    </rPh>
    <rPh sb="20" eb="29">
      <t>ヤカンタイオウガタホウモンカイゴ</t>
    </rPh>
    <rPh sb="30" eb="32">
      <t>ホウモン</t>
    </rPh>
    <rPh sb="32" eb="33">
      <t>ガタ</t>
    </rPh>
    <rPh sb="38" eb="40">
      <t>ソウゴウ</t>
    </rPh>
    <rPh sb="40" eb="42">
      <t>ジギョウ</t>
    </rPh>
    <phoneticPr fontId="5"/>
  </si>
  <si>
    <t>２．小規模多機能型居宅介護</t>
    <rPh sb="2" eb="13">
      <t>ショウキボタキノウガタキョタクカイゴ</t>
    </rPh>
    <phoneticPr fontId="5"/>
  </si>
  <si>
    <t>３．看護小規模多機能型居宅介護</t>
    <rPh sb="2" eb="15">
      <t>カンゴショウキボタキノウガタキョタクカイゴ</t>
    </rPh>
    <phoneticPr fontId="5"/>
  </si>
  <si>
    <t>４．定期巡回・随時対応型訪問介護看護</t>
    <rPh sb="2" eb="6">
      <t>テイキジュンカイ</t>
    </rPh>
    <rPh sb="7" eb="9">
      <t>ズイジ</t>
    </rPh>
    <rPh sb="9" eb="12">
      <t>タイオウガタ</t>
    </rPh>
    <rPh sb="12" eb="16">
      <t>ホウモンカイゴ</t>
    </rPh>
    <rPh sb="16" eb="18">
      <t>カンゴ</t>
    </rPh>
    <phoneticPr fontId="5"/>
  </si>
  <si>
    <t>介護人材実態調査　【事業所票】　訪問系</t>
    <rPh sb="0" eb="2">
      <t>カイゴ</t>
    </rPh>
    <rPh sb="2" eb="4">
      <t>ジンザイ</t>
    </rPh>
    <rPh sb="4" eb="6">
      <t>ジッタイ</t>
    </rPh>
    <rPh sb="6" eb="8">
      <t>チョウサ</t>
    </rPh>
    <rPh sb="10" eb="13">
      <t>ジギョウショ</t>
    </rPh>
    <rPh sb="13" eb="14">
      <t>ヒョウ</t>
    </rPh>
    <rPh sb="16" eb="19">
      <t>ホウモンケイ</t>
    </rPh>
    <phoneticPr fontId="1"/>
  </si>
  <si>
    <t>の中に、ご回答ください。</t>
    <rPh sb="5" eb="7">
      <t>カイトウ</t>
    </rPh>
    <phoneticPr fontId="5"/>
  </si>
  <si>
    <t>問２-２　貴事業所は開設から1年以上経過していますか。</t>
    <rPh sb="0" eb="1">
      <t>トイ</t>
    </rPh>
    <rPh sb="5" eb="6">
      <t>キ</t>
    </rPh>
    <rPh sb="6" eb="8">
      <t>ジギョウ</t>
    </rPh>
    <rPh sb="8" eb="9">
      <t>ショ</t>
    </rPh>
    <rPh sb="10" eb="12">
      <t>カイセツ</t>
    </rPh>
    <rPh sb="15" eb="16">
      <t>ネン</t>
    </rPh>
    <rPh sb="16" eb="18">
      <t>イジョウ</t>
    </rPh>
    <rPh sb="18" eb="20">
      <t>ケイカ</t>
    </rPh>
    <phoneticPr fontId="1"/>
  </si>
  <si>
    <t>２．いいえ　⇒問３へ</t>
    <rPh sb="7" eb="8">
      <t>トイ</t>
    </rPh>
    <phoneticPr fontId="5"/>
  </si>
  <si>
    <t>問２　貴事業所（問１で〇をつけたサービス種別の事業所）に所属する介護職員について、お伺いします。</t>
    <rPh sb="0" eb="1">
      <t>トイ</t>
    </rPh>
    <rPh sb="3" eb="4">
      <t>キ</t>
    </rPh>
    <rPh sb="4" eb="7">
      <t>ジギョウショ</t>
    </rPh>
    <rPh sb="8" eb="9">
      <t>トイ</t>
    </rPh>
    <rPh sb="20" eb="22">
      <t>シュベツ</t>
    </rPh>
    <rPh sb="23" eb="26">
      <t>ジギョウショ</t>
    </rPh>
    <rPh sb="28" eb="30">
      <t>ショゾク</t>
    </rPh>
    <rPh sb="32" eb="36">
      <t>カイゴショクイン</t>
    </rPh>
    <rPh sb="42" eb="43">
      <t>ウカガ</t>
    </rPh>
    <phoneticPr fontId="1"/>
  </si>
  <si>
    <t>１．はい　　⇒問2-3へ</t>
    <rPh sb="7" eb="8">
      <t>トイ</t>
    </rPh>
    <phoneticPr fontId="5"/>
  </si>
  <si>
    <t>※前月に出勤のない、長期休暇（育児休業等）中の職員は人数に含めないでください。</t>
    <rPh sb="1" eb="3">
      <t>ゼンゲツ</t>
    </rPh>
    <rPh sb="4" eb="6">
      <t>シュッキン</t>
    </rPh>
    <rPh sb="10" eb="12">
      <t>チョウキ</t>
    </rPh>
    <rPh sb="12" eb="14">
      <t>キュウカ</t>
    </rPh>
    <rPh sb="15" eb="17">
      <t>イクジ</t>
    </rPh>
    <rPh sb="17" eb="19">
      <t>キュウギョウ</t>
    </rPh>
    <rPh sb="19" eb="20">
      <t>トウ</t>
    </rPh>
    <rPh sb="21" eb="22">
      <t>チュウ</t>
    </rPh>
    <rPh sb="23" eb="25">
      <t>ショクイン</t>
    </rPh>
    <rPh sb="26" eb="28">
      <t>ニンズウ</t>
    </rPh>
    <rPh sb="29" eb="30">
      <t>フク</t>
    </rPh>
    <phoneticPr fontId="5"/>
  </si>
  <si>
    <t>※「外国人」には、EPA・技能実習・在留資格「介護」、特定技能により勤務している人数をご記入ください。</t>
    <rPh sb="2" eb="5">
      <t>ガイコクジン</t>
    </rPh>
    <rPh sb="13" eb="17">
      <t>ギノウジッシュウ</t>
    </rPh>
    <rPh sb="18" eb="22">
      <t>ザイリュウシカク</t>
    </rPh>
    <rPh sb="23" eb="25">
      <t>カイゴ</t>
    </rPh>
    <rPh sb="27" eb="31">
      <t>トクテイギノウ</t>
    </rPh>
    <rPh sb="34" eb="36">
      <t>キンム</t>
    </rPh>
    <rPh sb="40" eb="42">
      <t>ニンズウ</t>
    </rPh>
    <rPh sb="44" eb="46">
      <t>キニュウ</t>
    </rPh>
    <phoneticPr fontId="5"/>
  </si>
  <si>
    <t>介護職員の総数</t>
    <rPh sb="0" eb="4">
      <t>カイゴショクイン</t>
    </rPh>
    <rPh sb="5" eb="7">
      <t>ソウスウ</t>
    </rPh>
    <phoneticPr fontId="5"/>
  </si>
  <si>
    <t>設問No.→</t>
    <rPh sb="0" eb="2">
      <t>セツモン</t>
    </rPh>
    <phoneticPr fontId="1"/>
  </si>
  <si>
    <t>Q1 ｻｰﾋﾞｽ種別</t>
  </si>
  <si>
    <t>Q2-2開設時期</t>
    <rPh sb="4" eb="8">
      <t>カイセツジキ</t>
    </rPh>
    <phoneticPr fontId="1"/>
  </si>
  <si>
    <t>Q2-3-1 採用者数</t>
    <rPh sb="7" eb="10">
      <t>サイヨウシャ</t>
    </rPh>
    <rPh sb="10" eb="11">
      <t>スウ</t>
    </rPh>
    <phoneticPr fontId="1"/>
  </si>
  <si>
    <t>Q2-3-2 離職者数</t>
    <rPh sb="7" eb="10">
      <t>リショクシャ</t>
    </rPh>
    <rPh sb="10" eb="11">
      <t>スウ</t>
    </rPh>
    <phoneticPr fontId="1"/>
  </si>
  <si>
    <t>Q3 採用の課題</t>
    <rPh sb="3" eb="5">
      <t>サイヨウ</t>
    </rPh>
    <rPh sb="6" eb="8">
      <t>カダイ</t>
    </rPh>
    <phoneticPr fontId="1"/>
  </si>
  <si>
    <t>Q4 離職理由</t>
    <rPh sb="3" eb="7">
      <t>リショクリユウ</t>
    </rPh>
    <phoneticPr fontId="1"/>
  </si>
  <si>
    <t>SA</t>
  </si>
  <si>
    <t>NA</t>
  </si>
  <si>
    <t>SA</t>
    <phoneticPr fontId="1"/>
  </si>
  <si>
    <t>FA</t>
    <phoneticPr fontId="1"/>
  </si>
  <si>
    <t>Q2-4-1 採用者数_常勤職員</t>
    <rPh sb="7" eb="10">
      <t>サイヨウシャ</t>
    </rPh>
    <rPh sb="10" eb="11">
      <t>スウ</t>
    </rPh>
    <rPh sb="12" eb="14">
      <t>ジョウキン</t>
    </rPh>
    <rPh sb="14" eb="16">
      <t>ショクイン</t>
    </rPh>
    <phoneticPr fontId="1"/>
  </si>
  <si>
    <t>Q2-4-1 採用者数_非常勤職員</t>
    <rPh sb="7" eb="10">
      <t>サイヨウシャ</t>
    </rPh>
    <rPh sb="10" eb="11">
      <t>スウ</t>
    </rPh>
    <rPh sb="12" eb="13">
      <t>ヒ</t>
    </rPh>
    <rPh sb="15" eb="17">
      <t>ショクイン</t>
    </rPh>
    <phoneticPr fontId="1"/>
  </si>
  <si>
    <t>Q2-4-1 離職者数_常勤職員</t>
    <rPh sb="7" eb="10">
      <t>リショクシャ</t>
    </rPh>
    <rPh sb="10" eb="11">
      <t>スウ</t>
    </rPh>
    <rPh sb="12" eb="14">
      <t>ジョウキン</t>
    </rPh>
    <rPh sb="14" eb="16">
      <t>ショクイン</t>
    </rPh>
    <phoneticPr fontId="1"/>
  </si>
  <si>
    <t>Q2-4-1 離職者数_非常勤職員</t>
    <rPh sb="7" eb="10">
      <t>リショクシャ</t>
    </rPh>
    <rPh sb="10" eb="11">
      <t>スウ</t>
    </rPh>
    <rPh sb="12" eb="13">
      <t>ヒ</t>
    </rPh>
    <rPh sb="15" eb="17">
      <t>ショクイン</t>
    </rPh>
    <phoneticPr fontId="1"/>
  </si>
  <si>
    <t>常勤職員</t>
    <rPh sb="0" eb="2">
      <t>ジョウキン</t>
    </rPh>
    <rPh sb="2" eb="4">
      <t>ショクイン</t>
    </rPh>
    <phoneticPr fontId="5"/>
  </si>
  <si>
    <t>非常勤職員</t>
    <rPh sb="0" eb="3">
      <t>ヒジョウキン</t>
    </rPh>
    <rPh sb="3" eb="5">
      <t>ショクイン</t>
    </rPh>
    <phoneticPr fontId="5"/>
  </si>
  <si>
    <t>貴事業所についてご記入ください。</t>
    <rPh sb="0" eb="1">
      <t>キ</t>
    </rPh>
    <rPh sb="1" eb="4">
      <t>ジギョウショ</t>
    </rPh>
    <rPh sb="9" eb="11">
      <t>キニュウ</t>
    </rPh>
    <phoneticPr fontId="1"/>
  </si>
  <si>
    <t>事業所名</t>
    <rPh sb="0" eb="4">
      <t>ジギョウショメイ</t>
    </rPh>
    <phoneticPr fontId="1"/>
  </si>
  <si>
    <t>ご担当者氏名</t>
    <rPh sb="1" eb="4">
      <t>タントウシャ</t>
    </rPh>
    <rPh sb="4" eb="6">
      <t>シメイ</t>
    </rPh>
    <phoneticPr fontId="1"/>
  </si>
  <si>
    <t>電話番号</t>
    <rPh sb="0" eb="4">
      <t>デンワバンゴウ</t>
    </rPh>
    <phoneticPr fontId="1"/>
  </si>
  <si>
    <t>Eメールアドレス</t>
    <phoneticPr fontId="1"/>
  </si>
  <si>
    <t>Q5-1 事業所名</t>
    <rPh sb="5" eb="9">
      <t>ジギョウショメイ</t>
    </rPh>
    <phoneticPr fontId="1"/>
  </si>
  <si>
    <t>Q5-2 担当者名</t>
    <rPh sb="5" eb="8">
      <t>タントウシャ</t>
    </rPh>
    <rPh sb="8" eb="9">
      <t>メイ</t>
    </rPh>
    <phoneticPr fontId="1"/>
  </si>
  <si>
    <t>Q5-3 電話番号</t>
    <rPh sb="5" eb="9">
      <t>デンワバンゴウ</t>
    </rPh>
    <phoneticPr fontId="1"/>
  </si>
  <si>
    <t>Q5-4 Eメールアドレス</t>
    <phoneticPr fontId="1"/>
  </si>
  <si>
    <t>問３　採用や人材定着に関する課題をご回答ください。（自由記述）</t>
    <rPh sb="0" eb="1">
      <t>トイ</t>
    </rPh>
    <rPh sb="3" eb="5">
      <t>サイヨウ</t>
    </rPh>
    <rPh sb="6" eb="8">
      <t>ジンザイ</t>
    </rPh>
    <rPh sb="8" eb="10">
      <t>テイチャク</t>
    </rPh>
    <rPh sb="11" eb="12">
      <t>カン</t>
    </rPh>
    <rPh sb="14" eb="16">
      <t>カダイ</t>
    </rPh>
    <rPh sb="18" eb="20">
      <t>カイトウ</t>
    </rPh>
    <rPh sb="26" eb="30">
      <t>ジユウキジュツ</t>
    </rPh>
    <phoneticPr fontId="5"/>
  </si>
  <si>
    <t>問４　人材確保に関して市町村に期待するサポートがあれば、ご回答ください。（自由記述）</t>
    <rPh sb="0" eb="1">
      <t>トイ</t>
    </rPh>
    <rPh sb="3" eb="7">
      <t>ジンザイカクホ</t>
    </rPh>
    <rPh sb="8" eb="9">
      <t>カン</t>
    </rPh>
    <rPh sb="11" eb="14">
      <t>シチョウソン</t>
    </rPh>
    <rPh sb="15" eb="17">
      <t>キタイ</t>
    </rPh>
    <rPh sb="29" eb="31">
      <t>カイトウ</t>
    </rPh>
    <rPh sb="37" eb="41">
      <t>ジユウキジュツ</t>
    </rPh>
    <phoneticPr fontId="5"/>
  </si>
  <si>
    <t>集計用</t>
    <rPh sb="0" eb="3">
      <t>シュウケイヨウ</t>
    </rPh>
    <phoneticPr fontId="1"/>
  </si>
  <si>
    <t>種別</t>
    <rPh sb="0" eb="2">
      <t>シュベツ</t>
    </rPh>
    <phoneticPr fontId="1"/>
  </si>
  <si>
    <t>時期</t>
    <rPh sb="0" eb="2">
      <t>ジキ</t>
    </rPh>
    <phoneticPr fontId="1"/>
  </si>
  <si>
    <t>Q2-1-1 介護職員数</t>
    <rPh sb="7" eb="9">
      <t>カイゴ</t>
    </rPh>
    <phoneticPr fontId="1"/>
  </si>
  <si>
    <t>Q2-1-2　外国人職員数</t>
    <rPh sb="7" eb="10">
      <t>ガイコクジン</t>
    </rPh>
    <rPh sb="10" eb="12">
      <t>ショクイン</t>
    </rPh>
    <rPh sb="12" eb="13">
      <t>スウ</t>
    </rPh>
    <phoneticPr fontId="1"/>
  </si>
  <si>
    <t>Q2-1-2 派遣職員数</t>
    <rPh sb="7" eb="11">
      <t>ハケンショクイン</t>
    </rPh>
    <rPh sb="11" eb="12">
      <t>スウ</t>
    </rPh>
    <phoneticPr fontId="1"/>
  </si>
  <si>
    <t>Q2-3-3 採用者数_常勤職員</t>
    <rPh sb="7" eb="10">
      <t>サイヨウシャ</t>
    </rPh>
    <rPh sb="10" eb="11">
      <t>スウ</t>
    </rPh>
    <rPh sb="12" eb="14">
      <t>ジョウキン</t>
    </rPh>
    <rPh sb="14" eb="16">
      <t>ショクイン</t>
    </rPh>
    <phoneticPr fontId="1"/>
  </si>
  <si>
    <t xml:space="preserve"> Q2-3-4 採用者数_非常勤職員</t>
    <rPh sb="8" eb="11">
      <t>サイヨウシャ</t>
    </rPh>
    <rPh sb="11" eb="12">
      <t>スウ</t>
    </rPh>
    <rPh sb="13" eb="14">
      <t>ヒ</t>
    </rPh>
    <rPh sb="16" eb="18">
      <t>ショクイン</t>
    </rPh>
    <phoneticPr fontId="1"/>
  </si>
  <si>
    <t>Q2-3-5 離職者数_常勤職員</t>
    <rPh sb="7" eb="10">
      <t>リショクシャ</t>
    </rPh>
    <rPh sb="10" eb="11">
      <t>スウ</t>
    </rPh>
    <rPh sb="12" eb="14">
      <t>ジョウキン</t>
    </rPh>
    <rPh sb="14" eb="16">
      <t>ショクイン</t>
    </rPh>
    <phoneticPr fontId="1"/>
  </si>
  <si>
    <t>Q2-3-6 離職者数_非常勤職員</t>
    <rPh sb="7" eb="10">
      <t>リショクシャ</t>
    </rPh>
    <rPh sb="10" eb="11">
      <t>スウ</t>
    </rPh>
    <rPh sb="12" eb="13">
      <t>ヒ</t>
    </rPh>
    <rPh sb="15" eb="17">
      <t>ショクイン</t>
    </rPh>
    <phoneticPr fontId="1"/>
  </si>
  <si>
    <t>転記作業用</t>
    <rPh sb="0" eb="2">
      <t>テンキ</t>
    </rPh>
    <rPh sb="2" eb="5">
      <t>サギョウヨウ</t>
    </rPh>
    <phoneticPr fontId="1"/>
  </si>
  <si>
    <t>エラー</t>
    <phoneticPr fontId="1"/>
  </si>
  <si>
    <t>左記のうち常勤職員</t>
    <rPh sb="0" eb="2">
      <t>サキ</t>
    </rPh>
    <rPh sb="5" eb="7">
      <t>ジョウキン</t>
    </rPh>
    <rPh sb="7" eb="9">
      <t>ショクイン</t>
    </rPh>
    <phoneticPr fontId="5"/>
  </si>
  <si>
    <t>左記のうち非常勤職員</t>
    <rPh sb="0" eb="2">
      <t>サキ</t>
    </rPh>
    <rPh sb="5" eb="8">
      <t>ヒジョウキン</t>
    </rPh>
    <rPh sb="8" eb="10">
      <t>ショクイン</t>
    </rPh>
    <phoneticPr fontId="5"/>
  </si>
  <si>
    <t>外国人職員数</t>
    <rPh sb="0" eb="6">
      <t>ガイコクジンショクインスウ</t>
    </rPh>
    <phoneticPr fontId="1"/>
  </si>
  <si>
    <t>派遣職員数</t>
    <rPh sb="0" eb="5">
      <t>ハケンショクインスウ</t>
    </rPh>
    <phoneticPr fontId="1"/>
  </si>
  <si>
    <t>人</t>
    <rPh sb="0" eb="1">
      <t>ニン</t>
    </rPh>
    <phoneticPr fontId="1"/>
  </si>
  <si>
    <t>Q2-1-4　外国人職員数</t>
    <rPh sb="7" eb="10">
      <t>ガイコクジン</t>
    </rPh>
    <rPh sb="10" eb="12">
      <t>ショクイン</t>
    </rPh>
    <rPh sb="12" eb="13">
      <t>スウ</t>
    </rPh>
    <phoneticPr fontId="1"/>
  </si>
  <si>
    <t>Q2-1-5 派遣職員数</t>
    <rPh sb="7" eb="11">
      <t>ハケンショクイン</t>
    </rPh>
    <rPh sb="11" eb="12">
      <t>スウ</t>
    </rPh>
    <phoneticPr fontId="1"/>
  </si>
  <si>
    <r>
      <t>※</t>
    </r>
    <r>
      <rPr>
        <b/>
        <u/>
        <sz val="9"/>
        <color theme="1"/>
        <rFont val="游ゴシック"/>
        <family val="3"/>
        <charset val="128"/>
        <scheme val="minor"/>
      </rPr>
      <t>本調査票の送付先（郵便</t>
    </r>
    <r>
      <rPr>
        <b/>
        <u/>
        <sz val="9"/>
        <rFont val="游ゴシック"/>
        <family val="3"/>
        <charset val="128"/>
        <scheme val="minor"/>
      </rPr>
      <t>・メール等</t>
    </r>
    <r>
      <rPr>
        <b/>
        <u/>
        <sz val="9"/>
        <color theme="1"/>
        <rFont val="游ゴシック"/>
        <family val="3"/>
        <charset val="128"/>
        <scheme val="minor"/>
      </rPr>
      <t>の宛名となっている事業所）で行うサービス</t>
    </r>
    <r>
      <rPr>
        <sz val="9"/>
        <color theme="1"/>
        <rFont val="游ゴシック"/>
        <family val="2"/>
        <charset val="128"/>
        <scheme val="minor"/>
      </rPr>
      <t>について、ご回答ください。</t>
    </r>
    <rPh sb="1" eb="2">
      <t>ホン</t>
    </rPh>
    <rPh sb="2" eb="5">
      <t>チョウサヒョウ</t>
    </rPh>
    <rPh sb="6" eb="9">
      <t>ソウフサキ</t>
    </rPh>
    <rPh sb="10" eb="12">
      <t>ユウビン</t>
    </rPh>
    <rPh sb="16" eb="17">
      <t>トウ</t>
    </rPh>
    <rPh sb="18" eb="20">
      <t>アテナ</t>
    </rPh>
    <rPh sb="26" eb="29">
      <t>ジギョウショ</t>
    </rPh>
    <rPh sb="31" eb="32">
      <t>オコナ</t>
    </rPh>
    <rPh sb="43" eb="45">
      <t>カイトウ</t>
    </rPh>
    <phoneticPr fontId="5"/>
  </si>
  <si>
    <r>
      <t>問１　該当するサービス種別（介護予防を含む）を、ご回答ください。</t>
    </r>
    <r>
      <rPr>
        <b/>
        <u/>
        <sz val="10"/>
        <rFont val="游ゴシック"/>
        <family val="3"/>
        <charset val="128"/>
        <scheme val="minor"/>
      </rPr>
      <t>（１つに○）</t>
    </r>
    <rPh sb="0" eb="1">
      <t>トイ</t>
    </rPh>
    <rPh sb="3" eb="5">
      <t>ガイトウ</t>
    </rPh>
    <rPh sb="11" eb="13">
      <t>シュベツ</t>
    </rPh>
    <rPh sb="14" eb="18">
      <t>カイゴヨボウ</t>
    </rPh>
    <rPh sb="19" eb="20">
      <t>フク</t>
    </rPh>
    <rPh sb="25" eb="27">
      <t>カイトウ</t>
    </rPh>
    <phoneticPr fontId="1"/>
  </si>
  <si>
    <r>
      <t>問２-１　介護職員の人数を、ご記入ください。</t>
    </r>
    <r>
      <rPr>
        <b/>
        <u/>
        <sz val="10"/>
        <rFont val="游ゴシック"/>
        <family val="3"/>
        <charset val="128"/>
        <scheme val="minor"/>
      </rPr>
      <t>（数値を記入）</t>
    </r>
    <rPh sb="0" eb="1">
      <t>トイ</t>
    </rPh>
    <rPh sb="5" eb="9">
      <t>カイゴショクイン</t>
    </rPh>
    <rPh sb="10" eb="12">
      <t>ニンズウ</t>
    </rPh>
    <rPh sb="15" eb="17">
      <t>キニュウ</t>
    </rPh>
    <rPh sb="23" eb="25">
      <t>スウチ</t>
    </rPh>
    <rPh sb="26" eb="28">
      <t>キニュウ</t>
    </rPh>
    <phoneticPr fontId="5"/>
  </si>
  <si>
    <t>1訪問系</t>
    <rPh sb="1" eb="4">
      <t>ホウモンケイ</t>
    </rPh>
    <phoneticPr fontId="1"/>
  </si>
  <si>
    <t>2小多機</t>
    <rPh sb="1" eb="4">
      <t>ショウタキ</t>
    </rPh>
    <phoneticPr fontId="1"/>
  </si>
  <si>
    <t>3看多機</t>
    <rPh sb="1" eb="4">
      <t>カンタキ</t>
    </rPh>
    <phoneticPr fontId="1"/>
  </si>
  <si>
    <t>4定期巡回</t>
    <rPh sb="1" eb="5">
      <t>テイキジュンカイ</t>
    </rPh>
    <phoneticPr fontId="1"/>
  </si>
  <si>
    <t>1. 1年以上</t>
    <rPh sb="4" eb="7">
      <t>ネンイジョウ</t>
    </rPh>
    <phoneticPr fontId="1"/>
  </si>
  <si>
    <t>2. 1年未満</t>
    <rPh sb="4" eb="5">
      <t>ネン</t>
    </rPh>
    <rPh sb="5" eb="7">
      <t>ミマン</t>
    </rPh>
    <phoneticPr fontId="1"/>
  </si>
  <si>
    <t>Q2-1-2　常勤職員数</t>
    <rPh sb="7" eb="9">
      <t>ジョウキン</t>
    </rPh>
    <rPh sb="9" eb="12">
      <t>ショクインスウ</t>
    </rPh>
    <phoneticPr fontId="1"/>
  </si>
  <si>
    <t>Q2-1-3 非常勤職員数</t>
    <rPh sb="7" eb="10">
      <t>ヒジョウキン</t>
    </rPh>
    <rPh sb="10" eb="13">
      <t>ショクインスウ</t>
    </rPh>
    <phoneticPr fontId="1"/>
  </si>
  <si>
    <t>引き続き、外国人材の受け入れについてのアンケートに回答をお願いいたします。</t>
    <rPh sb="0" eb="1">
      <t>ヒ</t>
    </rPh>
    <rPh sb="2" eb="3">
      <t>ツヅ</t>
    </rPh>
    <rPh sb="5" eb="9">
      <t>ガイコクジンザイ</t>
    </rPh>
    <rPh sb="10" eb="11">
      <t>ウ</t>
    </rPh>
    <rPh sb="12" eb="13">
      <t>イ</t>
    </rPh>
    <rPh sb="25" eb="27">
      <t>カイトウ</t>
    </rPh>
    <rPh sb="29" eb="30">
      <t>ネガ</t>
    </rPh>
    <phoneticPr fontId="1"/>
  </si>
  <si>
    <t>質問１　施設・事業所において、令和７年１１月１日現在で、外国人の職員（パート・アルバイトを含む）</t>
    <phoneticPr fontId="1"/>
  </si>
  <si>
    <t>　　　　が働かれていますか。（1つに○）</t>
    <rPh sb="5" eb="6">
      <t>ハタラ</t>
    </rPh>
    <phoneticPr fontId="1"/>
  </si>
  <si>
    <t>1. いる　（質問2に進んでください。）</t>
    <rPh sb="7" eb="9">
      <t>シツモン</t>
    </rPh>
    <rPh sb="11" eb="12">
      <t>スス</t>
    </rPh>
    <phoneticPr fontId="1"/>
  </si>
  <si>
    <t>2. いない　（質問4に進んでください。）</t>
    <rPh sb="8" eb="10">
      <t>シツモン</t>
    </rPh>
    <rPh sb="12" eb="13">
      <t>スス</t>
    </rPh>
    <phoneticPr fontId="1"/>
  </si>
  <si>
    <t>質問２　外国人職員の出身国はどこでしょうか。</t>
    <phoneticPr fontId="1"/>
  </si>
  <si>
    <t>国名</t>
    <rPh sb="0" eb="2">
      <t>コクメイ</t>
    </rPh>
    <phoneticPr fontId="1"/>
  </si>
  <si>
    <t>外国人職員の合計</t>
    <rPh sb="0" eb="5">
      <t>ガイコクジンショクイン</t>
    </rPh>
    <rPh sb="6" eb="8">
      <t>ゴウケイ</t>
    </rPh>
    <phoneticPr fontId="1"/>
  </si>
  <si>
    <t>人数（人）</t>
    <rPh sb="0" eb="2">
      <t>ニンズウ</t>
    </rPh>
    <rPh sb="3" eb="4">
      <t>ニン</t>
    </rPh>
    <phoneticPr fontId="1"/>
  </si>
  <si>
    <t>質問３　外国人職員の在留資格は何になりますか。</t>
    <phoneticPr fontId="1"/>
  </si>
  <si>
    <t>在留資格</t>
    <phoneticPr fontId="1"/>
  </si>
  <si>
    <t>専門的・技術的分野の在留資格「介護」</t>
    <phoneticPr fontId="1"/>
  </si>
  <si>
    <t>特定技能１号</t>
    <phoneticPr fontId="1"/>
  </si>
  <si>
    <t>特定活動（ＥＰＡ）</t>
    <phoneticPr fontId="1"/>
  </si>
  <si>
    <t>技能実習</t>
    <phoneticPr fontId="1"/>
  </si>
  <si>
    <t>留学生</t>
    <phoneticPr fontId="1"/>
  </si>
  <si>
    <t>永住者、日本人の配偶者等、永住者の配偶者等、定住者</t>
    <phoneticPr fontId="1"/>
  </si>
  <si>
    <t>質問４　外国人材を受入れるにあたり、施設・事業所から行政へ要望することはありますか。</t>
    <phoneticPr fontId="1"/>
  </si>
  <si>
    <t>◆	質問１～４については、施設・事業所にお尋ねします。</t>
    <phoneticPr fontId="1"/>
  </si>
  <si>
    <r>
      <t>◆</t>
    </r>
    <r>
      <rPr>
        <b/>
        <sz val="7"/>
        <color rgb="FF000000"/>
        <rFont val="Times New Roman"/>
        <family val="1"/>
      </rPr>
      <t xml:space="preserve">  </t>
    </r>
    <r>
      <rPr>
        <b/>
        <sz val="12"/>
        <color rgb="FF000000"/>
        <rFont val="ＭＳ ゴシック"/>
        <family val="3"/>
        <charset val="128"/>
      </rPr>
      <t>質問５については、外国人職員の皆様にお尋ねします。</t>
    </r>
  </si>
  <si>
    <t>（ 恐れ入りますが、施設・事業所で外国人職員の皆様に聞き取り等をしていただき、</t>
    <phoneticPr fontId="1"/>
  </si>
  <si>
    <t>　その結果を本人に代わって回答欄にご記入くださいますようお願いします。 ）</t>
    <phoneticPr fontId="1"/>
  </si>
  <si>
    <t>質問５　外国人職員の皆様から、仕事、あるいは生活するうえで行政へ要望することはありますか。</t>
    <phoneticPr fontId="1"/>
  </si>
  <si>
    <t>質問は、以上です。ご協力ありがとうございます。</t>
    <phoneticPr fontId="1"/>
  </si>
  <si>
    <t>調査にご回答いただきありがとうございます。</t>
    <rPh sb="0" eb="2">
      <t>チョウサ</t>
    </rPh>
    <rPh sb="4" eb="6">
      <t>カイトウ</t>
    </rPh>
    <phoneticPr fontId="1"/>
  </si>
  <si>
    <t>※令和7年10月1日現在の状況について、</t>
    <rPh sb="1" eb="3">
      <t>レイワ</t>
    </rPh>
    <rPh sb="4" eb="5">
      <t>ネン</t>
    </rPh>
    <rPh sb="7" eb="8">
      <t>ガツ</t>
    </rPh>
    <rPh sb="9" eb="10">
      <t>ニチ</t>
    </rPh>
    <rPh sb="10" eb="12">
      <t>ゲンザイ</t>
    </rPh>
    <rPh sb="13" eb="15">
      <t>ジョウキョウ</t>
    </rPh>
    <phoneticPr fontId="1"/>
  </si>
  <si>
    <t>問２-３　令和7年10月1日時点で、開設から１年以上を経過している事業所にお伺いします。</t>
    <rPh sb="0" eb="1">
      <t>トイ</t>
    </rPh>
    <rPh sb="5" eb="7">
      <t>レイワ</t>
    </rPh>
    <rPh sb="8" eb="9">
      <t>ネン</t>
    </rPh>
    <rPh sb="11" eb="12">
      <t>ガツ</t>
    </rPh>
    <rPh sb="13" eb="14">
      <t>ニチ</t>
    </rPh>
    <rPh sb="14" eb="16">
      <t>ジテン</t>
    </rPh>
    <rPh sb="18" eb="20">
      <t>カイセツ</t>
    </rPh>
    <rPh sb="23" eb="24">
      <t>ネン</t>
    </rPh>
    <rPh sb="24" eb="26">
      <t>イジョウ</t>
    </rPh>
    <rPh sb="27" eb="29">
      <t>ケイカ</t>
    </rPh>
    <rPh sb="33" eb="36">
      <t>ジギョウショ</t>
    </rPh>
    <rPh sb="38" eb="39">
      <t>ウカガ</t>
    </rPh>
    <phoneticPr fontId="5"/>
  </si>
  <si>
    <r>
      <t>過去１年間（令和6年10月1日～令和7年9月30日）の介護職員の採用者数と離職者数を、常勤・非常勤別にご記入ください。外国人人材も含めてご回答ください。</t>
    </r>
    <r>
      <rPr>
        <b/>
        <u/>
        <sz val="10"/>
        <rFont val="游ゴシック"/>
        <family val="3"/>
        <charset val="128"/>
        <scheme val="minor"/>
      </rPr>
      <t>（数値を記入）</t>
    </r>
    <rPh sb="6" eb="8">
      <t>レイワ</t>
    </rPh>
    <rPh sb="16" eb="18">
      <t>レイワ</t>
    </rPh>
    <rPh sb="43" eb="45">
      <t>ジョウキン</t>
    </rPh>
    <rPh sb="46" eb="49">
      <t>ヒジョウキン</t>
    </rPh>
    <rPh sb="49" eb="50">
      <t>ベツ</t>
    </rPh>
    <rPh sb="77" eb="79">
      <t>スウチ</t>
    </rPh>
    <rPh sb="80" eb="82">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</si>
</sst>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3"/>
      <charset val="128"/>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sz val="9"/>
      <color theme="1"/>
      <name val="游ゴシック"/>
      <family val="3"/>
      <charset val="128"/>
      <scheme val="minor"/>
    </font>
    <font>
      <sz val="9"/>
      <color theme="1"/>
      <name val="游ゴシック"/>
      <family val="2"/>
      <charset val="128"/>
      <scheme val="minor"/>
    </font>
    <font>
      <b/>
      <sz val="10"/>
      <color theme="1"/>
      <name val="游ゴシック"/>
      <family val="3"/>
      <charset val="128"/>
      <scheme val="minor"/>
    </font>
    <font>
      <sz val="10"/>
      <color rgb="FFFF0000"/>
      <name val="游ゴシック"/>
      <family val="3"/>
      <charset val="128"/>
      <scheme val="minor"/>
    </font>
    <font>
      <b/>
      <sz val="11"/>
      <color theme="1"/>
      <name val="游ゴシック"/>
      <family val="3"/>
      <charset val="128"/>
      <scheme val="minor"/>
    </font>
    <font>
      <b/>
      <u/>
      <sz val="9"/>
      <color theme="1"/>
      <name val="游ゴシック"/>
      <family val="3"/>
      <charset val="128"/>
      <scheme val="minor"/>
    </font>
    <font>
      <b/>
      <u/>
      <sz val="9"/>
      <name val="游ゴシック"/>
      <family val="3"/>
      <charset val="128"/>
      <scheme val="minor"/>
    </font>
    <font>
      <sz val="11"/>
      <color rgb="FFFF0000"/>
      <name val="游ゴシック"/>
      <family val="2"/>
      <charset val="128"/>
      <scheme val="minor"/>
    </font>
    <font>
      <sz val="11"/>
      <color theme="0"/>
      <name val="游ゴシック"/>
      <family val="2"/>
      <charset val="128"/>
      <scheme val="minor"/>
    </font>
    <font>
      <b/>
      <sz val="10"/>
      <color rgb="FFFF0000"/>
      <name val="游ゴシック"/>
      <family val="3"/>
      <charset val="128"/>
      <scheme val="minor"/>
    </font>
    <font>
      <sz val="11"/>
      <color rgb="FFFF0000"/>
      <name val="游ゴシック"/>
      <family val="3"/>
      <charset val="128"/>
      <scheme val="minor"/>
    </font>
    <font>
      <sz val="9"/>
      <name val="游ゴシック"/>
      <family val="3"/>
      <charset val="128"/>
      <scheme val="minor"/>
    </font>
    <font>
      <b/>
      <u/>
      <sz val="10"/>
      <name val="游ゴシック"/>
      <family val="3"/>
      <charset val="128"/>
      <scheme val="minor"/>
    </font>
    <font>
      <b/>
      <sz val="12"/>
      <color rgb="FF000000"/>
      <name val="ＭＳ ゴシック"/>
      <family val="3"/>
      <charset val="128"/>
    </font>
    <font>
      <b/>
      <sz val="12"/>
      <color rgb="FF000000"/>
      <name val="ＭＳ 明朝"/>
      <family val="1"/>
      <charset val="128"/>
    </font>
    <font>
      <b/>
      <sz val="7"/>
      <color rgb="FF000000"/>
      <name val="Times New Roman"/>
      <family val="1"/>
    </font>
    <font>
      <sz val="10"/>
      <color rgb="FF000000"/>
      <name val="ＭＳ ゴシック"/>
      <family val="3"/>
      <charset val="128"/>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99">
    <xf numFmtId="0" fontId="0" fillId="0" borderId="0" xfId="0">
      <alignment vertical="center"/>
    </xf>
    <xf numFmtId="0" fontId="0" fillId="4" borderId="0" xfId="0" applyFill="1">
      <alignment vertical="center"/>
    </xf>
    <xf numFmtId="0" fontId="16"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8" fillId="0" borderId="1" xfId="0" applyFont="1" applyBorder="1" applyAlignment="1">
      <alignment horizontal="center" vertical="center"/>
    </xf>
    <xf numFmtId="0" fontId="0" fillId="3" borderId="0" xfId="0" applyFill="1">
      <alignment vertical="center"/>
    </xf>
    <xf numFmtId="0" fontId="9" fillId="4" borderId="0" xfId="0" applyFont="1" applyFill="1">
      <alignment vertical="center"/>
    </xf>
    <xf numFmtId="0" fontId="4" fillId="4" borderId="0" xfId="0" applyFont="1" applyFill="1">
      <alignment vertical="center"/>
    </xf>
    <xf numFmtId="0" fontId="7" fillId="4" borderId="0" xfId="0" applyFont="1" applyFill="1">
      <alignment vertical="center"/>
    </xf>
    <xf numFmtId="0" fontId="8" fillId="4" borderId="0" xfId="0" applyFont="1" applyFill="1">
      <alignment vertical="center"/>
    </xf>
    <xf numFmtId="0" fontId="6" fillId="4" borderId="0" xfId="0" applyFont="1" applyFill="1">
      <alignment vertical="center"/>
    </xf>
    <xf numFmtId="0" fontId="10" fillId="4" borderId="0" xfId="0" applyFont="1" applyFill="1" applyAlignment="1">
      <alignment vertical="center"/>
    </xf>
    <xf numFmtId="0" fontId="10" fillId="4" borderId="0" xfId="0" applyFont="1" applyFill="1" applyAlignment="1">
      <alignment vertical="center" wrapText="1"/>
    </xf>
    <xf numFmtId="0" fontId="3" fillId="4" borderId="0" xfId="0" applyFont="1" applyFill="1">
      <alignment vertical="center"/>
    </xf>
    <xf numFmtId="0" fontId="17" fillId="4" borderId="0" xfId="0" applyFont="1" applyFill="1">
      <alignment vertical="center"/>
    </xf>
    <xf numFmtId="0" fontId="0" fillId="4" borderId="0" xfId="0" applyFill="1" applyBorder="1">
      <alignment vertical="center"/>
    </xf>
    <xf numFmtId="0" fontId="10" fillId="4" borderId="0" xfId="0" applyFont="1" applyFill="1">
      <alignment vertical="center"/>
    </xf>
    <xf numFmtId="0" fontId="7" fillId="4" borderId="0" xfId="0" applyFont="1" applyFill="1" applyAlignment="1">
      <alignment vertical="center"/>
    </xf>
    <xf numFmtId="0" fontId="12" fillId="4" borderId="0" xfId="0" applyFont="1" applyFill="1">
      <alignment vertical="center"/>
    </xf>
    <xf numFmtId="0" fontId="18" fillId="4" borderId="0" xfId="0" applyFont="1" applyFill="1">
      <alignment vertical="center"/>
    </xf>
    <xf numFmtId="0" fontId="19" fillId="4" borderId="0" xfId="0" applyFont="1" applyFill="1">
      <alignment vertical="center"/>
    </xf>
    <xf numFmtId="0" fontId="11" fillId="4" borderId="0" xfId="0" applyFont="1" applyFill="1">
      <alignment vertical="center"/>
    </xf>
    <xf numFmtId="0" fontId="9" fillId="4" borderId="0" xfId="0" applyFont="1" applyFill="1" applyAlignment="1">
      <alignment vertical="center"/>
    </xf>
    <xf numFmtId="0" fontId="8" fillId="5" borderId="1" xfId="0" applyFont="1" applyFill="1" applyBorder="1" applyAlignment="1">
      <alignment horizontal="center" vertical="center"/>
    </xf>
    <xf numFmtId="0" fontId="4" fillId="5" borderId="1" xfId="0" applyFont="1" applyFill="1" applyBorder="1" applyAlignment="1" applyProtection="1">
      <alignment horizontal="center" vertical="center" wrapText="1"/>
      <protection locked="0"/>
    </xf>
    <xf numFmtId="0" fontId="8" fillId="0" borderId="1" xfId="0" applyFont="1" applyBorder="1" applyAlignment="1" applyProtection="1">
      <alignment vertical="center" wrapText="1"/>
      <protection locked="0"/>
    </xf>
    <xf numFmtId="0" fontId="4" fillId="6" borderId="1" xfId="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xf>
    <xf numFmtId="0" fontId="3" fillId="0" borderId="0" xfId="0" applyFont="1">
      <alignment vertical="center"/>
    </xf>
    <xf numFmtId="0" fontId="20" fillId="4" borderId="0" xfId="0" applyFont="1" applyFill="1" applyAlignment="1">
      <alignment vertical="center" wrapText="1"/>
    </xf>
    <xf numFmtId="0" fontId="8" fillId="4" borderId="0" xfId="0" applyFont="1" applyFill="1" applyBorder="1" applyAlignment="1">
      <alignment horizontal="center" vertical="center"/>
    </xf>
    <xf numFmtId="0" fontId="3" fillId="4" borderId="0" xfId="0" applyFont="1" applyFill="1" applyBorder="1" applyAlignment="1">
      <alignment horizontal="center" vertical="center"/>
    </xf>
    <xf numFmtId="0" fontId="20" fillId="4" borderId="0" xfId="0" applyFont="1" applyFill="1" applyBorder="1" applyAlignment="1">
      <alignment horizontal="right" vertical="center"/>
    </xf>
    <xf numFmtId="0" fontId="3" fillId="4" borderId="0" xfId="0" applyFont="1" applyFill="1" applyBorder="1">
      <alignment vertical="center"/>
    </xf>
    <xf numFmtId="0" fontId="0" fillId="4" borderId="0" xfId="0" applyFill="1" applyBorder="1" applyAlignment="1">
      <alignment horizontal="center" vertical="center"/>
    </xf>
    <xf numFmtId="0" fontId="6" fillId="4" borderId="0" xfId="0" applyFont="1" applyFill="1" applyProtection="1">
      <alignment vertical="center"/>
      <protection locked="0"/>
    </xf>
    <xf numFmtId="0" fontId="11" fillId="4" borderId="0" xfId="0" applyFont="1" applyFill="1" applyAlignment="1" applyProtection="1">
      <alignment vertical="center"/>
      <protection locked="0"/>
    </xf>
    <xf numFmtId="0" fontId="6" fillId="4" borderId="0" xfId="0" applyFont="1" applyFill="1" applyProtection="1">
      <alignment vertical="center"/>
    </xf>
    <xf numFmtId="0" fontId="11" fillId="4" borderId="0" xfId="0" applyFont="1" applyFill="1" applyProtection="1">
      <alignment vertical="center"/>
      <protection locked="0"/>
    </xf>
    <xf numFmtId="0" fontId="4" fillId="3" borderId="14" xfId="0" applyFont="1" applyFill="1" applyBorder="1">
      <alignment vertical="center"/>
    </xf>
    <xf numFmtId="0" fontId="13" fillId="3" borderId="14" xfId="0" applyFont="1" applyFill="1" applyBorder="1" applyAlignment="1" applyProtection="1">
      <alignment horizontal="center" vertical="center"/>
      <protection locked="0"/>
    </xf>
    <xf numFmtId="0" fontId="3" fillId="4" borderId="11" xfId="0" applyFont="1" applyFill="1" applyBorder="1" applyAlignment="1">
      <alignment horizontal="center" vertical="center"/>
    </xf>
    <xf numFmtId="0" fontId="3" fillId="4" borderId="11" xfId="0" applyFont="1" applyFill="1" applyBorder="1">
      <alignment vertical="center"/>
    </xf>
    <xf numFmtId="0" fontId="13" fillId="3" borderId="14" xfId="0" applyFont="1" applyFill="1" applyBorder="1" applyAlignment="1" applyProtection="1">
      <alignment horizontal="center" vertical="center"/>
      <protection locked="0"/>
    </xf>
    <xf numFmtId="0" fontId="9" fillId="4" borderId="0" xfId="0" applyFont="1" applyFill="1" applyProtection="1">
      <alignment vertical="center"/>
      <protection locked="0"/>
    </xf>
    <xf numFmtId="0" fontId="13" fillId="4" borderId="0" xfId="0" applyFont="1" applyFill="1" applyAlignment="1">
      <alignment vertical="center"/>
    </xf>
    <xf numFmtId="0" fontId="13" fillId="4" borderId="0" xfId="0" applyFont="1" applyFill="1">
      <alignment vertical="center"/>
    </xf>
    <xf numFmtId="0" fontId="23" fillId="0" borderId="0" xfId="0" applyFont="1" applyAlignment="1">
      <alignment horizontal="left" vertical="top"/>
    </xf>
    <xf numFmtId="0" fontId="25" fillId="0" borderId="0" xfId="0" applyFont="1" applyAlignment="1">
      <alignment horizontal="left" vertical="center" indent="2"/>
    </xf>
    <xf numFmtId="0" fontId="0" fillId="4" borderId="7" xfId="0" applyFill="1" applyBorder="1" applyAlignment="1">
      <alignment horizontal="center" vertical="center"/>
    </xf>
    <xf numFmtId="0" fontId="0" fillId="4" borderId="13" xfId="0" applyFill="1" applyBorder="1" applyAlignment="1">
      <alignment horizontal="center" vertical="center"/>
    </xf>
    <xf numFmtId="0" fontId="0" fillId="4" borderId="8" xfId="0" applyFill="1" applyBorder="1" applyAlignment="1">
      <alignment horizontal="center" vertical="center"/>
    </xf>
    <xf numFmtId="0" fontId="0" fillId="4" borderId="7" xfId="0" applyFill="1" applyBorder="1">
      <alignment vertical="center"/>
    </xf>
    <xf numFmtId="0" fontId="0" fillId="4" borderId="8" xfId="0" applyFill="1" applyBorder="1">
      <alignment vertical="center"/>
    </xf>
    <xf numFmtId="0" fontId="3" fillId="3" borderId="14" xfId="0" applyFont="1" applyFill="1" applyBorder="1" applyAlignment="1" applyProtection="1">
      <alignment horizontal="left" vertical="top"/>
      <protection locked="0"/>
    </xf>
    <xf numFmtId="0" fontId="0" fillId="3" borderId="19" xfId="0" applyFill="1" applyBorder="1">
      <alignment vertical="center"/>
    </xf>
    <xf numFmtId="0" fontId="0" fillId="3" borderId="20" xfId="0" applyFill="1" applyBorder="1">
      <alignment vertical="center"/>
    </xf>
    <xf numFmtId="0" fontId="0" fillId="3" borderId="21" xfId="0" applyFill="1" applyBorder="1">
      <alignment vertical="center"/>
    </xf>
    <xf numFmtId="0" fontId="0" fillId="3"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9" fillId="3" borderId="16" xfId="0" applyFont="1" applyFill="1" applyBorder="1" applyAlignment="1">
      <alignment vertical="center" wrapText="1"/>
    </xf>
    <xf numFmtId="0" fontId="9" fillId="3" borderId="17" xfId="0" applyFont="1" applyFill="1" applyBorder="1" applyAlignment="1">
      <alignment vertical="center" wrapText="1"/>
    </xf>
    <xf numFmtId="0" fontId="9" fillId="3" borderId="18" xfId="0" applyFont="1" applyFill="1" applyBorder="1" applyAlignment="1">
      <alignment vertical="center" wrapText="1"/>
    </xf>
    <xf numFmtId="0" fontId="10" fillId="3" borderId="19" xfId="0" applyFont="1" applyFill="1" applyBorder="1">
      <alignment vertical="center"/>
    </xf>
    <xf numFmtId="0" fontId="9" fillId="3" borderId="20" xfId="0" applyFont="1" applyFill="1" applyBorder="1">
      <alignment vertical="center"/>
    </xf>
    <xf numFmtId="0" fontId="9" fillId="3" borderId="21" xfId="0" applyFont="1" applyFill="1" applyBorder="1">
      <alignment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18" xfId="0" applyFont="1"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13" fillId="3" borderId="14" xfId="0" applyFont="1" applyFill="1" applyBorder="1" applyAlignment="1" applyProtection="1">
      <alignment horizontal="center" vertical="center"/>
      <protection locked="0"/>
    </xf>
    <xf numFmtId="49" fontId="13" fillId="3" borderId="14" xfId="0" applyNumberFormat="1"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13" fillId="4" borderId="0" xfId="0" applyFont="1" applyFill="1" applyAlignment="1">
      <alignment horizontal="center" vertical="center"/>
    </xf>
    <xf numFmtId="0" fontId="7" fillId="4" borderId="0" xfId="0" applyFont="1" applyFill="1" applyAlignment="1" applyProtection="1">
      <alignment horizontal="left" vertical="center" wrapText="1"/>
      <protection locked="0"/>
    </xf>
    <xf numFmtId="0" fontId="3" fillId="4" borderId="6" xfId="0" applyFont="1" applyFill="1" applyBorder="1" applyAlignment="1">
      <alignment horizontal="center" vertical="center"/>
    </xf>
    <xf numFmtId="0" fontId="4"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13"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8" xfId="0" applyFont="1" applyFill="1" applyBorder="1" applyAlignment="1">
      <alignment horizontal="center" vertical="center"/>
    </xf>
    <xf numFmtId="0" fontId="8" fillId="4" borderId="1" xfId="0" applyFont="1" applyFill="1" applyBorder="1" applyAlignment="1">
      <alignment horizontal="right" vertical="center"/>
    </xf>
    <xf numFmtId="0" fontId="8" fillId="4" borderId="9" xfId="0" applyFont="1" applyFill="1" applyBorder="1" applyAlignment="1">
      <alignment horizontal="right" vertical="center"/>
    </xf>
    <xf numFmtId="0" fontId="7" fillId="4" borderId="0" xfId="0" applyFont="1" applyFill="1" applyAlignment="1">
      <alignment horizontal="left" vertical="center"/>
    </xf>
    <xf numFmtId="0" fontId="8" fillId="4" borderId="1" xfId="0" applyFont="1" applyFill="1" applyBorder="1" applyAlignment="1">
      <alignment horizontal="center" vertical="center"/>
    </xf>
    <xf numFmtId="0" fontId="8" fillId="4" borderId="9" xfId="0" applyFont="1" applyFill="1" applyBorder="1" applyAlignment="1">
      <alignment horizontal="center" vertical="center"/>
    </xf>
    <xf numFmtId="0" fontId="4" fillId="3" borderId="14" xfId="0" applyFont="1" applyFill="1" applyBorder="1" applyAlignment="1" applyProtection="1">
      <alignment horizontal="left" vertical="top"/>
      <protection locked="0"/>
    </xf>
    <xf numFmtId="0" fontId="8" fillId="4" borderId="2" xfId="0" applyFont="1" applyFill="1" applyBorder="1" applyAlignment="1">
      <alignment horizontal="center" vertical="center"/>
    </xf>
    <xf numFmtId="0" fontId="8" fillId="4" borderId="15"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7" xfId="0" applyFont="1" applyFill="1" applyBorder="1" applyAlignment="1">
      <alignment horizontal="center" vertical="center"/>
    </xf>
    <xf numFmtId="176" fontId="0" fillId="0" borderId="14" xfId="0" applyNumberFormat="1" applyFill="1" applyBorder="1" applyAlignment="1">
      <alignment horizontal="center" vertical="center"/>
    </xf>
  </cellXfs>
  <cellStyles count="1">
    <cellStyle name="標準" xfId="0" builtinId="0"/>
  </cellStyles>
  <dxfs count="4">
    <dxf>
      <font>
        <color rgb="FF9C0006"/>
      </font>
      <fill>
        <patternFill>
          <bgColor rgb="FFFFC7CE"/>
        </patternFill>
      </fill>
    </dxf>
    <dxf>
      <font>
        <color rgb="FF9C0006"/>
      </font>
      <fill>
        <patternFill>
          <bgColor rgb="FFFFC7CE"/>
        </patternFill>
      </fill>
    </dxf>
    <dxf>
      <fill>
        <patternFill>
          <bgColor theme="0" tint="-0.499984740745262"/>
        </patternFill>
      </fill>
    </dxf>
    <dxf>
      <font>
        <color rgb="FF9C0006"/>
      </font>
      <fill>
        <patternFill>
          <bgColor rgb="FFFFC7CE"/>
        </patternFill>
      </fill>
    </dxf>
  </dxfs>
  <tableStyles count="0" defaultTableStyle="TableStyleMedium2" defaultPivotStyle="PivotStyleLight16"/>
  <colors>
    <mruColors>
      <color rgb="FFFFC7CE"/>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12CC3-B972-4CBB-AF59-4BB0CCED27D5}">
  <dimension ref="A1:O108"/>
  <sheetViews>
    <sheetView tabSelected="1" view="pageBreakPreview" topLeftCell="A93" zoomScaleNormal="100" zoomScaleSheetLayoutView="100" workbookViewId="0">
      <selection activeCell="B67" sqref="B67"/>
    </sheetView>
  </sheetViews>
  <sheetFormatPr defaultColWidth="9" defaultRowHeight="18" x14ac:dyDescent="0.45"/>
  <cols>
    <col min="1" max="1" width="1.19921875" style="1" customWidth="1"/>
    <col min="2" max="2" width="1.09765625" style="1" customWidth="1"/>
    <col min="3" max="7" width="7.19921875" style="1" customWidth="1"/>
    <col min="8" max="9" width="8.69921875" style="1" customWidth="1"/>
    <col min="10" max="10" width="7.19921875" style="1" customWidth="1"/>
    <col min="11" max="11" width="9.59765625" style="1" customWidth="1"/>
    <col min="12" max="12" width="6.59765625" style="1" customWidth="1"/>
    <col min="13" max="13" width="9.19921875" style="1" customWidth="1"/>
    <col min="14" max="14" width="0.5" style="1" customWidth="1"/>
    <col min="15" max="15" width="9.765625E-2" style="1" customWidth="1"/>
    <col min="16" max="16384" width="9" style="1"/>
  </cols>
  <sheetData>
    <row r="1" spans="1:15" ht="5.4" customHeight="1" x14ac:dyDescent="0.45"/>
    <row r="2" spans="1:15" ht="18" customHeight="1" x14ac:dyDescent="0.45">
      <c r="B2" s="77" t="s">
        <v>9</v>
      </c>
      <c r="C2" s="77"/>
      <c r="D2" s="77"/>
      <c r="E2" s="77"/>
      <c r="F2" s="77"/>
      <c r="G2" s="77"/>
      <c r="H2" s="77"/>
      <c r="I2" s="77"/>
      <c r="J2" s="77"/>
      <c r="K2" s="77"/>
      <c r="L2" s="77"/>
      <c r="M2" s="77"/>
    </row>
    <row r="3" spans="1:15" ht="5.4" customHeight="1" thickBot="1" x14ac:dyDescent="0.5"/>
    <row r="4" spans="1:15" ht="18.600000000000001" thickBot="1" x14ac:dyDescent="0.5">
      <c r="C4" s="47" t="s">
        <v>101</v>
      </c>
      <c r="D4" s="10"/>
      <c r="E4" s="10"/>
      <c r="F4" s="10"/>
      <c r="G4" s="42"/>
      <c r="H4" s="9" t="s">
        <v>10</v>
      </c>
      <c r="I4" s="10"/>
      <c r="K4" s="10"/>
    </row>
    <row r="5" spans="1:15" ht="6.6" customHeight="1" x14ac:dyDescent="0.45">
      <c r="B5" s="10"/>
      <c r="C5" s="10"/>
      <c r="D5" s="10"/>
      <c r="E5" s="10"/>
      <c r="F5" s="10"/>
      <c r="G5" s="10"/>
      <c r="H5" s="10"/>
      <c r="I5" s="10"/>
      <c r="J5" s="10"/>
      <c r="K5" s="10"/>
    </row>
    <row r="6" spans="1:15" x14ac:dyDescent="0.45">
      <c r="A6" s="1">
        <f>COUNTIF(C10:C13,"○")</f>
        <v>0</v>
      </c>
      <c r="B6" s="11" t="s">
        <v>66</v>
      </c>
      <c r="C6" s="11"/>
      <c r="D6" s="11"/>
      <c r="E6" s="11"/>
      <c r="F6" s="11"/>
      <c r="G6" s="11"/>
      <c r="H6" s="12"/>
      <c r="I6" s="12"/>
      <c r="J6" s="12"/>
      <c r="K6" s="10"/>
      <c r="L6" s="13"/>
    </row>
    <row r="7" spans="1:15" ht="9" customHeight="1" x14ac:dyDescent="0.45">
      <c r="B7" s="10"/>
      <c r="C7" s="10"/>
      <c r="D7" s="10"/>
      <c r="E7" s="10"/>
      <c r="F7" s="10"/>
      <c r="G7" s="10"/>
      <c r="H7" s="10"/>
      <c r="I7" s="10"/>
      <c r="J7" s="10"/>
      <c r="K7" s="10"/>
    </row>
    <row r="8" spans="1:15" ht="18" customHeight="1" x14ac:dyDescent="0.45">
      <c r="B8" s="10"/>
      <c r="C8" s="14" t="s">
        <v>65</v>
      </c>
      <c r="D8" s="15"/>
      <c r="E8" s="15"/>
      <c r="F8" s="15"/>
      <c r="G8" s="15"/>
      <c r="H8" s="15"/>
      <c r="I8" s="15"/>
      <c r="J8" s="15"/>
      <c r="K8" s="15"/>
      <c r="L8" s="15"/>
      <c r="M8" s="15"/>
    </row>
    <row r="9" spans="1:15" ht="9" customHeight="1" thickBot="1" x14ac:dyDescent="0.5">
      <c r="B9" s="10"/>
    </row>
    <row r="10" spans="1:15" ht="18.600000000000001" thickBot="1" x14ac:dyDescent="0.5">
      <c r="B10" s="10"/>
      <c r="C10" s="43"/>
      <c r="D10" s="16" t="s">
        <v>5</v>
      </c>
      <c r="O10" s="17"/>
    </row>
    <row r="11" spans="1:15" ht="18" customHeight="1" thickBot="1" x14ac:dyDescent="0.5">
      <c r="B11" s="10"/>
      <c r="C11" s="43"/>
      <c r="D11" s="16" t="s">
        <v>6</v>
      </c>
      <c r="N11" s="16"/>
      <c r="O11" s="17"/>
    </row>
    <row r="12" spans="1:15" ht="18" customHeight="1" thickBot="1" x14ac:dyDescent="0.5">
      <c r="B12" s="10"/>
      <c r="C12" s="43"/>
      <c r="D12" s="16" t="s">
        <v>7</v>
      </c>
      <c r="N12" s="16"/>
      <c r="O12" s="17"/>
    </row>
    <row r="13" spans="1:15" ht="18.600000000000001" thickBot="1" x14ac:dyDescent="0.5">
      <c r="B13" s="10"/>
      <c r="C13" s="43"/>
      <c r="D13" s="16" t="s">
        <v>8</v>
      </c>
      <c r="I13" s="78" t="str">
        <f>IF(A6&gt;1,"問１は１つのみ選択してください。","")</f>
        <v/>
      </c>
      <c r="J13" s="78"/>
      <c r="K13" s="78"/>
      <c r="L13" s="78"/>
      <c r="M13" s="78"/>
      <c r="N13" s="16"/>
      <c r="O13" s="17"/>
    </row>
    <row r="14" spans="1:15" x14ac:dyDescent="0.45">
      <c r="B14" s="10"/>
      <c r="K14" s="18"/>
      <c r="O14" s="17"/>
    </row>
    <row r="15" spans="1:15" ht="18" customHeight="1" x14ac:dyDescent="0.45">
      <c r="B15" s="11" t="s">
        <v>13</v>
      </c>
    </row>
    <row r="16" spans="1:15" ht="18" customHeight="1" x14ac:dyDescent="0.45">
      <c r="C16" s="19" t="s">
        <v>0</v>
      </c>
    </row>
    <row r="17" spans="1:15" ht="12" customHeight="1" x14ac:dyDescent="0.45"/>
    <row r="18" spans="1:15" x14ac:dyDescent="0.45">
      <c r="B18" s="20"/>
      <c r="C18" s="11" t="s">
        <v>67</v>
      </c>
      <c r="D18" s="10"/>
      <c r="E18" s="10"/>
      <c r="F18" s="10"/>
      <c r="G18" s="10"/>
      <c r="H18" s="10"/>
      <c r="I18" s="10"/>
      <c r="J18" s="10"/>
      <c r="K18" s="10"/>
    </row>
    <row r="19" spans="1:15" ht="6" customHeight="1" x14ac:dyDescent="0.45">
      <c r="B19" s="20"/>
      <c r="C19" s="11"/>
      <c r="D19" s="10"/>
      <c r="E19" s="10"/>
      <c r="F19" s="10"/>
      <c r="G19" s="10"/>
      <c r="H19" s="10"/>
      <c r="I19" s="10"/>
      <c r="J19" s="10"/>
      <c r="K19" s="10"/>
    </row>
    <row r="20" spans="1:15" x14ac:dyDescent="0.45">
      <c r="B20" s="20"/>
      <c r="C20" s="12" t="s">
        <v>15</v>
      </c>
      <c r="D20" s="10"/>
      <c r="E20" s="10"/>
      <c r="F20" s="10"/>
      <c r="G20" s="10"/>
      <c r="H20" s="10"/>
      <c r="I20" s="10"/>
      <c r="J20" s="10"/>
      <c r="K20" s="10"/>
    </row>
    <row r="21" spans="1:15" x14ac:dyDescent="0.45">
      <c r="B21" s="20"/>
      <c r="C21" s="12" t="s">
        <v>16</v>
      </c>
      <c r="D21" s="10"/>
      <c r="E21" s="10"/>
      <c r="F21" s="10"/>
      <c r="G21" s="10"/>
      <c r="H21" s="10"/>
      <c r="I21" s="10"/>
      <c r="J21" s="10"/>
      <c r="K21" s="10"/>
    </row>
    <row r="22" spans="1:15" ht="6" customHeight="1" thickBot="1" x14ac:dyDescent="0.5">
      <c r="B22" s="20"/>
      <c r="C22" s="21"/>
      <c r="D22" s="10"/>
      <c r="E22" s="10"/>
      <c r="F22" s="10"/>
      <c r="G22" s="10"/>
      <c r="H22" s="10"/>
      <c r="I22" s="10"/>
      <c r="J22" s="10"/>
      <c r="K22" s="10"/>
    </row>
    <row r="23" spans="1:15" ht="18.600000000000001" thickBot="1" x14ac:dyDescent="0.5">
      <c r="B23" s="10"/>
      <c r="C23" s="82" t="s">
        <v>17</v>
      </c>
      <c r="D23" s="83"/>
      <c r="E23" s="75"/>
      <c r="F23" s="75"/>
      <c r="G23" s="86" t="s">
        <v>1</v>
      </c>
      <c r="H23" s="88" t="s">
        <v>58</v>
      </c>
      <c r="I23" s="89"/>
      <c r="J23" s="75"/>
      <c r="K23" s="75"/>
      <c r="L23" s="45" t="s">
        <v>1</v>
      </c>
    </row>
    <row r="24" spans="1:15" ht="18.600000000000001" thickBot="1" x14ac:dyDescent="0.5">
      <c r="B24" s="10"/>
      <c r="C24" s="84"/>
      <c r="D24" s="85"/>
      <c r="E24" s="75"/>
      <c r="F24" s="75"/>
      <c r="G24" s="87"/>
      <c r="H24" s="88" t="s">
        <v>59</v>
      </c>
      <c r="I24" s="89"/>
      <c r="J24" s="75"/>
      <c r="K24" s="75"/>
      <c r="L24" s="45" t="s">
        <v>1</v>
      </c>
    </row>
    <row r="25" spans="1:15" ht="12" customHeight="1" thickBot="1" x14ac:dyDescent="0.5">
      <c r="B25" s="10"/>
      <c r="C25" s="33"/>
      <c r="D25" s="33"/>
      <c r="E25" s="37"/>
      <c r="F25" s="37"/>
      <c r="G25" s="34"/>
      <c r="H25" s="35"/>
      <c r="I25" s="35"/>
      <c r="J25" s="37"/>
      <c r="K25" s="37"/>
      <c r="L25" s="36"/>
    </row>
    <row r="26" spans="1:15" ht="36" customHeight="1" thickBot="1" x14ac:dyDescent="0.5">
      <c r="B26" s="10"/>
      <c r="C26" s="91" t="s">
        <v>60</v>
      </c>
      <c r="D26" s="92"/>
      <c r="E26" s="75"/>
      <c r="F26" s="75"/>
      <c r="G26" s="44" t="s">
        <v>62</v>
      </c>
      <c r="H26" s="91" t="s">
        <v>61</v>
      </c>
      <c r="I26" s="92"/>
      <c r="J26" s="75"/>
      <c r="K26" s="75"/>
      <c r="L26" s="45" t="s">
        <v>62</v>
      </c>
    </row>
    <row r="27" spans="1:15" ht="15" customHeight="1" thickBot="1" x14ac:dyDescent="0.5"/>
    <row r="28" spans="1:15" ht="18.600000000000001" thickBot="1" x14ac:dyDescent="0.5">
      <c r="A28" s="1">
        <f>COUNTIF(J28:J29,"○")</f>
        <v>0</v>
      </c>
      <c r="C28" s="11" t="s">
        <v>11</v>
      </c>
      <c r="D28" s="23"/>
      <c r="E28" s="23"/>
      <c r="F28" s="23"/>
      <c r="G28" s="23"/>
      <c r="J28" s="43"/>
      <c r="K28" s="12" t="s">
        <v>14</v>
      </c>
      <c r="L28" s="12"/>
      <c r="M28" s="32"/>
      <c r="O28" s="17"/>
    </row>
    <row r="29" spans="1:15" ht="18.600000000000001" thickBot="1" x14ac:dyDescent="0.5">
      <c r="C29" s="22"/>
      <c r="D29" s="90" t="str">
        <f>IF(A28&gt;1,"問2-2は１つ"&amp;CHAR(10)&amp;"選択してください。","（1つ選択）")</f>
        <v>（1つ選択）</v>
      </c>
      <c r="E29" s="90"/>
      <c r="F29" s="90"/>
      <c r="G29" s="90"/>
      <c r="J29" s="43"/>
      <c r="K29" s="12" t="s">
        <v>12</v>
      </c>
      <c r="L29" s="12"/>
      <c r="M29" s="32"/>
      <c r="O29" s="17"/>
    </row>
    <row r="30" spans="1:15" x14ac:dyDescent="0.45">
      <c r="C30" s="24"/>
      <c r="O30" s="17"/>
    </row>
    <row r="31" spans="1:15" x14ac:dyDescent="0.45">
      <c r="C31" s="39" t="s">
        <v>102</v>
      </c>
      <c r="D31" s="40"/>
      <c r="E31" s="38"/>
      <c r="F31" s="38"/>
      <c r="G31" s="38"/>
      <c r="H31" s="38"/>
      <c r="I31" s="38"/>
      <c r="J31" s="38"/>
      <c r="K31" s="38"/>
      <c r="L31" s="38"/>
      <c r="M31" s="38"/>
    </row>
    <row r="32" spans="1:15" ht="18" customHeight="1" x14ac:dyDescent="0.45">
      <c r="D32" s="79" t="s">
        <v>103</v>
      </c>
      <c r="E32" s="79"/>
      <c r="F32" s="79"/>
      <c r="G32" s="79"/>
      <c r="H32" s="79"/>
      <c r="I32" s="79"/>
      <c r="J32" s="79"/>
      <c r="K32" s="79"/>
      <c r="L32" s="79"/>
      <c r="M32" s="79"/>
    </row>
    <row r="33" spans="2:13" ht="18" customHeight="1" x14ac:dyDescent="0.45">
      <c r="D33" s="79"/>
      <c r="E33" s="79"/>
      <c r="F33" s="79"/>
      <c r="G33" s="79"/>
      <c r="H33" s="79"/>
      <c r="I33" s="79"/>
      <c r="J33" s="79"/>
      <c r="K33" s="79"/>
      <c r="L33" s="79"/>
      <c r="M33" s="79"/>
    </row>
    <row r="34" spans="2:13" ht="9" customHeight="1" x14ac:dyDescent="0.45"/>
    <row r="35" spans="2:13" ht="18" customHeight="1" thickBot="1" x14ac:dyDescent="0.5">
      <c r="E35" s="80" t="s">
        <v>2</v>
      </c>
      <c r="F35" s="81"/>
      <c r="G35" s="81"/>
      <c r="H35" s="81" t="s">
        <v>3</v>
      </c>
      <c r="I35" s="81"/>
      <c r="J35" s="81"/>
    </row>
    <row r="36" spans="2:13" ht="18" customHeight="1" thickBot="1" x14ac:dyDescent="0.5">
      <c r="C36" s="91" t="s">
        <v>33</v>
      </c>
      <c r="D36" s="92"/>
      <c r="E36" s="75"/>
      <c r="F36" s="75"/>
      <c r="G36" s="75"/>
      <c r="H36" s="75"/>
      <c r="I36" s="75"/>
      <c r="J36" s="75"/>
    </row>
    <row r="37" spans="2:13" ht="18" customHeight="1" thickBot="1" x14ac:dyDescent="0.5">
      <c r="C37" s="94" t="s">
        <v>34</v>
      </c>
      <c r="D37" s="95"/>
      <c r="E37" s="75"/>
      <c r="F37" s="75"/>
      <c r="G37" s="75"/>
      <c r="H37" s="75"/>
      <c r="I37" s="75"/>
      <c r="J37" s="75"/>
    </row>
    <row r="38" spans="2:13" ht="18" customHeight="1" thickTop="1" thickBot="1" x14ac:dyDescent="0.5">
      <c r="C38" s="96" t="s">
        <v>4</v>
      </c>
      <c r="D38" s="97"/>
      <c r="E38" s="98">
        <f>SUM(E36:G37)</f>
        <v>0</v>
      </c>
      <c r="F38" s="98"/>
      <c r="G38" s="98"/>
      <c r="H38" s="98">
        <f>SUM(H36:J37)</f>
        <v>0</v>
      </c>
      <c r="I38" s="98"/>
      <c r="J38" s="98"/>
    </row>
    <row r="39" spans="2:13" ht="9" customHeight="1" x14ac:dyDescent="0.45"/>
    <row r="40" spans="2:13" x14ac:dyDescent="0.45">
      <c r="B40" s="41" t="s">
        <v>44</v>
      </c>
      <c r="C40" s="20"/>
      <c r="D40" s="10"/>
      <c r="E40" s="10"/>
      <c r="F40" s="10"/>
      <c r="G40" s="10"/>
      <c r="H40" s="10"/>
      <c r="I40" s="10"/>
      <c r="J40" s="10"/>
      <c r="K40" s="10"/>
    </row>
    <row r="41" spans="2:13" ht="9" customHeight="1" thickBot="1" x14ac:dyDescent="0.5">
      <c r="B41" s="10"/>
      <c r="C41" s="9"/>
      <c r="D41" s="10"/>
      <c r="E41" s="10"/>
      <c r="F41" s="10"/>
      <c r="G41" s="10"/>
      <c r="H41" s="10"/>
      <c r="I41" s="10"/>
      <c r="J41" s="10"/>
      <c r="K41" s="10"/>
    </row>
    <row r="42" spans="2:13" ht="18.600000000000001" thickBot="1" x14ac:dyDescent="0.5">
      <c r="C42" s="93"/>
      <c r="D42" s="93"/>
      <c r="E42" s="93"/>
      <c r="F42" s="93"/>
      <c r="G42" s="93"/>
      <c r="H42" s="93"/>
      <c r="I42" s="93"/>
      <c r="J42" s="93"/>
      <c r="K42" s="93"/>
      <c r="L42" s="93"/>
    </row>
    <row r="43" spans="2:13" ht="18.600000000000001" thickBot="1" x14ac:dyDescent="0.5">
      <c r="C43" s="93"/>
      <c r="D43" s="93"/>
      <c r="E43" s="93"/>
      <c r="F43" s="93"/>
      <c r="G43" s="93"/>
      <c r="H43" s="93"/>
      <c r="I43" s="93"/>
      <c r="J43" s="93"/>
      <c r="K43" s="93"/>
      <c r="L43" s="93"/>
    </row>
    <row r="44" spans="2:13" ht="18.600000000000001" thickBot="1" x14ac:dyDescent="0.5">
      <c r="B44" s="10"/>
      <c r="C44" s="93"/>
      <c r="D44" s="93"/>
      <c r="E44" s="93"/>
      <c r="F44" s="93"/>
      <c r="G44" s="93"/>
      <c r="H44" s="93"/>
      <c r="I44" s="93"/>
      <c r="J44" s="93"/>
      <c r="K44" s="93"/>
      <c r="L44" s="93"/>
    </row>
    <row r="45" spans="2:13" ht="18" customHeight="1" thickBot="1" x14ac:dyDescent="0.5">
      <c r="B45" s="10"/>
      <c r="C45" s="93"/>
      <c r="D45" s="93"/>
      <c r="E45" s="93"/>
      <c r="F45" s="93"/>
      <c r="G45" s="93"/>
      <c r="H45" s="93"/>
      <c r="I45" s="93"/>
      <c r="J45" s="93"/>
      <c r="K45" s="93"/>
      <c r="L45" s="93"/>
    </row>
    <row r="46" spans="2:13" ht="18" customHeight="1" x14ac:dyDescent="0.45">
      <c r="B46" s="10"/>
    </row>
    <row r="47" spans="2:13" ht="18" customHeight="1" x14ac:dyDescent="0.45">
      <c r="B47" s="10"/>
    </row>
    <row r="48" spans="2:13" ht="18" customHeight="1" x14ac:dyDescent="0.45">
      <c r="B48" s="10"/>
    </row>
    <row r="49" spans="2:12" ht="18" customHeight="1" x14ac:dyDescent="0.45">
      <c r="B49" s="10"/>
    </row>
    <row r="50" spans="2:12" ht="18" customHeight="1" x14ac:dyDescent="0.45">
      <c r="B50" s="10"/>
    </row>
    <row r="51" spans="2:12" ht="15.6" customHeight="1" x14ac:dyDescent="0.45">
      <c r="B51" s="41" t="s">
        <v>45</v>
      </c>
    </row>
    <row r="52" spans="2:12" ht="9" customHeight="1" thickBot="1" x14ac:dyDescent="0.5"/>
    <row r="53" spans="2:12" ht="18.600000000000001" thickBot="1" x14ac:dyDescent="0.5">
      <c r="C53" s="57"/>
      <c r="D53" s="57"/>
      <c r="E53" s="57"/>
      <c r="F53" s="57"/>
      <c r="G53" s="57"/>
      <c r="H53" s="57"/>
      <c r="I53" s="57"/>
      <c r="J53" s="57"/>
      <c r="K53" s="57"/>
      <c r="L53" s="57"/>
    </row>
    <row r="54" spans="2:12" ht="18.600000000000001" thickBot="1" x14ac:dyDescent="0.5">
      <c r="C54" s="57"/>
      <c r="D54" s="57"/>
      <c r="E54" s="57"/>
      <c r="F54" s="57"/>
      <c r="G54" s="57"/>
      <c r="H54" s="57"/>
      <c r="I54" s="57"/>
      <c r="J54" s="57"/>
      <c r="K54" s="57"/>
      <c r="L54" s="57"/>
    </row>
    <row r="55" spans="2:12" ht="18.600000000000001" thickBot="1" x14ac:dyDescent="0.5">
      <c r="C55" s="57"/>
      <c r="D55" s="57"/>
      <c r="E55" s="57"/>
      <c r="F55" s="57"/>
      <c r="G55" s="57"/>
      <c r="H55" s="57"/>
      <c r="I55" s="57"/>
      <c r="J55" s="57"/>
      <c r="K55" s="57"/>
      <c r="L55" s="57"/>
    </row>
    <row r="56" spans="2:12" ht="18.600000000000001" thickBot="1" x14ac:dyDescent="0.5">
      <c r="C56" s="57"/>
      <c r="D56" s="57"/>
      <c r="E56" s="57"/>
      <c r="F56" s="57"/>
      <c r="G56" s="57"/>
      <c r="H56" s="57"/>
      <c r="I56" s="57"/>
      <c r="J56" s="57"/>
      <c r="K56" s="57"/>
      <c r="L56" s="57"/>
    </row>
    <row r="58" spans="2:12" ht="18.600000000000001" thickBot="1" x14ac:dyDescent="0.5">
      <c r="C58" s="1" t="s">
        <v>35</v>
      </c>
    </row>
    <row r="59" spans="2:12" ht="18.600000000000001" thickBot="1" x14ac:dyDescent="0.5">
      <c r="C59" s="73" t="s">
        <v>36</v>
      </c>
      <c r="D59" s="74"/>
      <c r="E59" s="74"/>
      <c r="F59" s="75"/>
      <c r="G59" s="75"/>
      <c r="H59" s="75"/>
      <c r="I59" s="75"/>
      <c r="J59" s="75"/>
      <c r="K59" s="75"/>
      <c r="L59" s="75"/>
    </row>
    <row r="60" spans="2:12" ht="18.600000000000001" thickBot="1" x14ac:dyDescent="0.5">
      <c r="C60" s="73" t="s">
        <v>37</v>
      </c>
      <c r="D60" s="74"/>
      <c r="E60" s="74"/>
      <c r="F60" s="75"/>
      <c r="G60" s="75"/>
      <c r="H60" s="75"/>
      <c r="I60" s="75"/>
      <c r="J60" s="75"/>
      <c r="K60" s="75"/>
      <c r="L60" s="75"/>
    </row>
    <row r="61" spans="2:12" ht="18.600000000000001" thickBot="1" x14ac:dyDescent="0.5">
      <c r="C61" s="73" t="s">
        <v>38</v>
      </c>
      <c r="D61" s="74"/>
      <c r="E61" s="74"/>
      <c r="F61" s="76"/>
      <c r="G61" s="76"/>
      <c r="H61" s="76"/>
      <c r="I61" s="76"/>
      <c r="J61" s="76"/>
      <c r="K61" s="76"/>
      <c r="L61" s="76"/>
    </row>
    <row r="62" spans="2:12" ht="18.600000000000001" thickBot="1" x14ac:dyDescent="0.5">
      <c r="C62" s="73" t="s">
        <v>39</v>
      </c>
      <c r="D62" s="74"/>
      <c r="E62" s="74"/>
      <c r="F62" s="75"/>
      <c r="G62" s="75"/>
      <c r="H62" s="75"/>
      <c r="I62" s="75"/>
      <c r="J62" s="75"/>
      <c r="K62" s="75"/>
      <c r="L62" s="75"/>
    </row>
    <row r="63" spans="2:12" x14ac:dyDescent="0.45">
      <c r="C63" s="1" t="s">
        <v>100</v>
      </c>
    </row>
    <row r="64" spans="2:12" x14ac:dyDescent="0.45">
      <c r="C64" s="1" t="s">
        <v>76</v>
      </c>
    </row>
    <row r="65" spans="2:13" ht="18" customHeight="1" x14ac:dyDescent="0.45">
      <c r="B65" s="49" t="s">
        <v>94</v>
      </c>
    </row>
    <row r="66" spans="2:13" ht="7.2" customHeight="1" x14ac:dyDescent="0.45">
      <c r="B66" s="49"/>
    </row>
    <row r="67" spans="2:13" x14ac:dyDescent="0.45">
      <c r="B67" s="48" t="s">
        <v>77</v>
      </c>
    </row>
    <row r="68" spans="2:13" ht="18.600000000000001" thickBot="1" x14ac:dyDescent="0.5">
      <c r="B68" s="49" t="s">
        <v>78</v>
      </c>
    </row>
    <row r="69" spans="2:13" ht="18" customHeight="1" thickBot="1" x14ac:dyDescent="0.5">
      <c r="C69" s="46"/>
      <c r="D69" s="1" t="s">
        <v>79</v>
      </c>
    </row>
    <row r="70" spans="2:13" ht="18.600000000000001" thickBot="1" x14ac:dyDescent="0.5">
      <c r="C70" s="46"/>
      <c r="D70" s="1" t="s">
        <v>80</v>
      </c>
    </row>
    <row r="71" spans="2:13" x14ac:dyDescent="0.45">
      <c r="C71" s="10"/>
      <c r="L71" s="25"/>
      <c r="M71" s="25"/>
    </row>
    <row r="72" spans="2:13" x14ac:dyDescent="0.45">
      <c r="B72" s="49" t="s">
        <v>81</v>
      </c>
    </row>
    <row r="73" spans="2:13" ht="18.600000000000001" thickBot="1" x14ac:dyDescent="0.5"/>
    <row r="74" spans="2:13" ht="18.600000000000001" thickBot="1" x14ac:dyDescent="0.5">
      <c r="C74" s="70" t="s">
        <v>82</v>
      </c>
      <c r="D74" s="71"/>
      <c r="E74" s="71"/>
      <c r="F74" s="72"/>
      <c r="G74" s="71" t="s">
        <v>84</v>
      </c>
      <c r="H74" s="72"/>
    </row>
    <row r="75" spans="2:13" ht="18.600000000000001" thickBot="1" x14ac:dyDescent="0.5">
      <c r="C75" s="58"/>
      <c r="D75" s="59"/>
      <c r="E75" s="59"/>
      <c r="F75" s="60"/>
      <c r="G75" s="58"/>
      <c r="H75" s="60"/>
    </row>
    <row r="76" spans="2:13" ht="18.600000000000001" thickBot="1" x14ac:dyDescent="0.5">
      <c r="C76" s="58"/>
      <c r="D76" s="59"/>
      <c r="E76" s="59"/>
      <c r="F76" s="60"/>
      <c r="G76" s="58"/>
      <c r="H76" s="60"/>
    </row>
    <row r="77" spans="2:13" ht="18.600000000000001" thickBot="1" x14ac:dyDescent="0.5">
      <c r="C77" s="58"/>
      <c r="D77" s="59"/>
      <c r="E77" s="59"/>
      <c r="F77" s="60"/>
      <c r="G77" s="58"/>
      <c r="H77" s="60"/>
    </row>
    <row r="78" spans="2:13" ht="18.600000000000001" thickBot="1" x14ac:dyDescent="0.5">
      <c r="C78" s="58"/>
      <c r="D78" s="59"/>
      <c r="E78" s="59"/>
      <c r="F78" s="60"/>
      <c r="G78" s="58"/>
      <c r="H78" s="60"/>
    </row>
    <row r="79" spans="2:13" ht="18.600000000000001" thickBot="1" x14ac:dyDescent="0.5">
      <c r="C79" s="61"/>
      <c r="D79" s="62"/>
      <c r="E79" s="62"/>
      <c r="F79" s="63"/>
      <c r="G79" s="61"/>
      <c r="H79" s="63"/>
    </row>
    <row r="80" spans="2:13" ht="18.600000000000001" thickBot="1" x14ac:dyDescent="0.5">
      <c r="C80" s="61"/>
      <c r="D80" s="62"/>
      <c r="E80" s="62"/>
      <c r="F80" s="63"/>
      <c r="G80" s="61"/>
      <c r="H80" s="63"/>
    </row>
    <row r="81" spans="2:12" x14ac:dyDescent="0.45">
      <c r="C81" s="52" t="s">
        <v>83</v>
      </c>
      <c r="D81" s="53"/>
      <c r="E81" s="53"/>
      <c r="F81" s="54"/>
      <c r="G81" s="55">
        <f>SUM(G75:H80)</f>
        <v>0</v>
      </c>
      <c r="H81" s="56"/>
    </row>
    <row r="83" spans="2:12" ht="18.600000000000001" thickBot="1" x14ac:dyDescent="0.5">
      <c r="B83" s="49" t="s">
        <v>85</v>
      </c>
    </row>
    <row r="84" spans="2:12" ht="18.600000000000001" thickBot="1" x14ac:dyDescent="0.5">
      <c r="C84" s="70" t="s">
        <v>86</v>
      </c>
      <c r="D84" s="71"/>
      <c r="E84" s="71"/>
      <c r="F84" s="72"/>
      <c r="G84" s="71" t="s">
        <v>84</v>
      </c>
      <c r="H84" s="72"/>
    </row>
    <row r="85" spans="2:12" ht="18.600000000000001" thickBot="1" x14ac:dyDescent="0.5">
      <c r="C85" s="67" t="s">
        <v>87</v>
      </c>
      <c r="D85" s="68"/>
      <c r="E85" s="68"/>
      <c r="F85" s="69"/>
      <c r="G85" s="58"/>
      <c r="H85" s="60"/>
    </row>
    <row r="86" spans="2:12" ht="18.600000000000001" thickBot="1" x14ac:dyDescent="0.5">
      <c r="C86" s="58" t="s">
        <v>88</v>
      </c>
      <c r="D86" s="59"/>
      <c r="E86" s="59"/>
      <c r="F86" s="60"/>
      <c r="G86" s="58"/>
      <c r="H86" s="60"/>
    </row>
    <row r="87" spans="2:12" ht="18.600000000000001" thickBot="1" x14ac:dyDescent="0.5">
      <c r="C87" s="58" t="s">
        <v>89</v>
      </c>
      <c r="D87" s="59"/>
      <c r="E87" s="59"/>
      <c r="F87" s="60"/>
      <c r="G87" s="58"/>
      <c r="H87" s="60"/>
    </row>
    <row r="88" spans="2:12" ht="18.600000000000001" thickBot="1" x14ac:dyDescent="0.5">
      <c r="C88" s="58" t="s">
        <v>90</v>
      </c>
      <c r="D88" s="59"/>
      <c r="E88" s="59"/>
      <c r="F88" s="60"/>
      <c r="G88" s="58"/>
      <c r="H88" s="60"/>
    </row>
    <row r="89" spans="2:12" ht="18.600000000000001" thickBot="1" x14ac:dyDescent="0.5">
      <c r="C89" s="61" t="s">
        <v>91</v>
      </c>
      <c r="D89" s="62"/>
      <c r="E89" s="62"/>
      <c r="F89" s="63"/>
      <c r="G89" s="61"/>
      <c r="H89" s="63"/>
    </row>
    <row r="90" spans="2:12" ht="28.8" customHeight="1" thickBot="1" x14ac:dyDescent="0.5">
      <c r="C90" s="64" t="s">
        <v>92</v>
      </c>
      <c r="D90" s="65"/>
      <c r="E90" s="65"/>
      <c r="F90" s="66"/>
      <c r="G90" s="61"/>
      <c r="H90" s="63"/>
    </row>
    <row r="91" spans="2:12" x14ac:dyDescent="0.45">
      <c r="C91" s="52" t="s">
        <v>83</v>
      </c>
      <c r="D91" s="53"/>
      <c r="E91" s="53"/>
      <c r="F91" s="54"/>
      <c r="G91" s="55">
        <f>SUM(G85:H90)</f>
        <v>0</v>
      </c>
      <c r="H91" s="56"/>
    </row>
    <row r="93" spans="2:12" ht="18.600000000000001" thickBot="1" x14ac:dyDescent="0.5">
      <c r="B93" s="49" t="s">
        <v>93</v>
      </c>
    </row>
    <row r="94" spans="2:12" ht="18.600000000000001" thickBot="1" x14ac:dyDescent="0.5">
      <c r="C94" s="57"/>
      <c r="D94" s="57"/>
      <c r="E94" s="57"/>
      <c r="F94" s="57"/>
      <c r="G94" s="57"/>
      <c r="H94" s="57"/>
      <c r="I94" s="57"/>
      <c r="J94" s="57"/>
      <c r="K94" s="57"/>
      <c r="L94" s="57"/>
    </row>
    <row r="95" spans="2:12" ht="18.600000000000001" thickBot="1" x14ac:dyDescent="0.5">
      <c r="C95" s="57"/>
      <c r="D95" s="57"/>
      <c r="E95" s="57"/>
      <c r="F95" s="57"/>
      <c r="G95" s="57"/>
      <c r="H95" s="57"/>
      <c r="I95" s="57"/>
      <c r="J95" s="57"/>
      <c r="K95" s="57"/>
      <c r="L95" s="57"/>
    </row>
    <row r="96" spans="2:12" ht="18.600000000000001" thickBot="1" x14ac:dyDescent="0.5">
      <c r="C96" s="57"/>
      <c r="D96" s="57"/>
      <c r="E96" s="57"/>
      <c r="F96" s="57"/>
      <c r="G96" s="57"/>
      <c r="H96" s="57"/>
      <c r="I96" s="57"/>
      <c r="J96" s="57"/>
      <c r="K96" s="57"/>
      <c r="L96" s="57"/>
    </row>
    <row r="97" spans="2:12" ht="18.600000000000001" thickBot="1" x14ac:dyDescent="0.5">
      <c r="C97" s="57"/>
      <c r="D97" s="57"/>
      <c r="E97" s="57"/>
      <c r="F97" s="57"/>
      <c r="G97" s="57"/>
      <c r="H97" s="57"/>
      <c r="I97" s="57"/>
      <c r="J97" s="57"/>
      <c r="K97" s="57"/>
      <c r="L97" s="57"/>
    </row>
    <row r="99" spans="2:12" x14ac:dyDescent="0.45">
      <c r="B99" s="50" t="s">
        <v>95</v>
      </c>
    </row>
    <row r="100" spans="2:12" x14ac:dyDescent="0.45">
      <c r="B100" s="51" t="s">
        <v>96</v>
      </c>
    </row>
    <row r="101" spans="2:12" x14ac:dyDescent="0.45">
      <c r="B101" s="51" t="s">
        <v>97</v>
      </c>
    </row>
    <row r="102" spans="2:12" ht="10.199999999999999" customHeight="1" x14ac:dyDescent="0.45"/>
    <row r="103" spans="2:12" ht="18.600000000000001" thickBot="1" x14ac:dyDescent="0.5">
      <c r="B103" s="49" t="s">
        <v>98</v>
      </c>
    </row>
    <row r="104" spans="2:12" ht="18.600000000000001" thickBot="1" x14ac:dyDescent="0.5">
      <c r="C104" s="57"/>
      <c r="D104" s="57"/>
      <c r="E104" s="57"/>
      <c r="F104" s="57"/>
      <c r="G104" s="57"/>
      <c r="H104" s="57"/>
      <c r="I104" s="57"/>
      <c r="J104" s="57"/>
      <c r="K104" s="57"/>
      <c r="L104" s="57"/>
    </row>
    <row r="105" spans="2:12" ht="18.600000000000001" thickBot="1" x14ac:dyDescent="0.5">
      <c r="C105" s="57"/>
      <c r="D105" s="57"/>
      <c r="E105" s="57"/>
      <c r="F105" s="57"/>
      <c r="G105" s="57"/>
      <c r="H105" s="57"/>
      <c r="I105" s="57"/>
      <c r="J105" s="57"/>
      <c r="K105" s="57"/>
      <c r="L105" s="57"/>
    </row>
    <row r="106" spans="2:12" ht="18.600000000000001" thickBot="1" x14ac:dyDescent="0.5">
      <c r="C106" s="57"/>
      <c r="D106" s="57"/>
      <c r="E106" s="57"/>
      <c r="F106" s="57"/>
      <c r="G106" s="57"/>
      <c r="H106" s="57"/>
      <c r="I106" s="57"/>
      <c r="J106" s="57"/>
      <c r="K106" s="57"/>
      <c r="L106" s="57"/>
    </row>
    <row r="107" spans="2:12" ht="18.600000000000001" thickBot="1" x14ac:dyDescent="0.5">
      <c r="C107" s="57"/>
      <c r="D107" s="57"/>
      <c r="E107" s="57"/>
      <c r="F107" s="57"/>
      <c r="G107" s="57"/>
      <c r="H107" s="57"/>
      <c r="I107" s="57"/>
      <c r="J107" s="57"/>
      <c r="K107" s="57"/>
      <c r="L107" s="57"/>
    </row>
    <row r="108" spans="2:12" x14ac:dyDescent="0.45">
      <c r="C108" s="1" t="s">
        <v>99</v>
      </c>
    </row>
  </sheetData>
  <sheetProtection formatRows="0"/>
  <mergeCells count="70">
    <mergeCell ref="J26:K26"/>
    <mergeCell ref="C42:L45"/>
    <mergeCell ref="C53:L56"/>
    <mergeCell ref="C36:D36"/>
    <mergeCell ref="E36:G36"/>
    <mergeCell ref="H36:J36"/>
    <mergeCell ref="C37:D37"/>
    <mergeCell ref="E37:G37"/>
    <mergeCell ref="H37:J37"/>
    <mergeCell ref="C38:D38"/>
    <mergeCell ref="E38:G38"/>
    <mergeCell ref="H38:J38"/>
    <mergeCell ref="B2:M2"/>
    <mergeCell ref="I13:M13"/>
    <mergeCell ref="D32:M33"/>
    <mergeCell ref="E35:G35"/>
    <mergeCell ref="H35:J35"/>
    <mergeCell ref="C23:D24"/>
    <mergeCell ref="E23:F24"/>
    <mergeCell ref="G23:G24"/>
    <mergeCell ref="H23:I23"/>
    <mergeCell ref="J23:K23"/>
    <mergeCell ref="H24:I24"/>
    <mergeCell ref="J24:K24"/>
    <mergeCell ref="D29:G29"/>
    <mergeCell ref="C26:D26"/>
    <mergeCell ref="H26:I26"/>
    <mergeCell ref="E26:F26"/>
    <mergeCell ref="C59:E59"/>
    <mergeCell ref="F59:L59"/>
    <mergeCell ref="C60:E60"/>
    <mergeCell ref="F60:L60"/>
    <mergeCell ref="C61:E61"/>
    <mergeCell ref="F61:L61"/>
    <mergeCell ref="C74:F74"/>
    <mergeCell ref="G74:H74"/>
    <mergeCell ref="C75:F75"/>
    <mergeCell ref="C76:F76"/>
    <mergeCell ref="C62:E62"/>
    <mergeCell ref="F62:L62"/>
    <mergeCell ref="C77:F77"/>
    <mergeCell ref="C78:F78"/>
    <mergeCell ref="C79:F79"/>
    <mergeCell ref="G75:H75"/>
    <mergeCell ref="G76:H76"/>
    <mergeCell ref="G77:H77"/>
    <mergeCell ref="G78:H78"/>
    <mergeCell ref="G79:H79"/>
    <mergeCell ref="C80:F80"/>
    <mergeCell ref="G80:H80"/>
    <mergeCell ref="G81:H81"/>
    <mergeCell ref="C81:F81"/>
    <mergeCell ref="C84:F84"/>
    <mergeCell ref="G84:H84"/>
    <mergeCell ref="C85:F85"/>
    <mergeCell ref="G85:H85"/>
    <mergeCell ref="C86:F86"/>
    <mergeCell ref="G86:H86"/>
    <mergeCell ref="C87:F87"/>
    <mergeCell ref="G87:H87"/>
    <mergeCell ref="C91:F91"/>
    <mergeCell ref="G91:H91"/>
    <mergeCell ref="C94:L97"/>
    <mergeCell ref="C104:L107"/>
    <mergeCell ref="C88:F88"/>
    <mergeCell ref="G88:H88"/>
    <mergeCell ref="C89:F89"/>
    <mergeCell ref="G89:H89"/>
    <mergeCell ref="C90:F90"/>
    <mergeCell ref="G90:H90"/>
  </mergeCells>
  <phoneticPr fontId="1"/>
  <conditionalFormatting sqref="D29">
    <cfRule type="containsText" dxfId="3" priority="2" operator="containsText" text="選択してください">
      <formula>NOT(ISERROR(SEARCH("選択してください",D29)))</formula>
    </cfRule>
  </conditionalFormatting>
  <conditionalFormatting sqref="E36:J38">
    <cfRule type="expression" dxfId="2" priority="1">
      <formula>$J$29="○"</formula>
    </cfRule>
  </conditionalFormatting>
  <conditionalFormatting sqref="I13:M13">
    <cfRule type="containsText" dxfId="1" priority="3" operator="containsText" text="選択してください">
      <formula>NOT(ISERROR(SEARCH("選択してください",I13)))</formula>
    </cfRule>
  </conditionalFormatting>
  <dataValidations count="4">
    <dataValidation type="list" allowBlank="1" showInputMessage="1" showErrorMessage="1" sqref="C10:C13 J28:J29 C69:C70" xr:uid="{16C67F15-BAA7-4558-B125-BE27877C0104}">
      <formula1>"　,○"</formula1>
    </dataValidation>
    <dataValidation type="whole" allowBlank="1" showInputMessage="1" showErrorMessage="1" sqref="J25:K25" xr:uid="{D5230E21-967F-455E-BEF1-CB02449B798B}">
      <formula1>0</formula1>
      <formula2>9999999999</formula2>
    </dataValidation>
    <dataValidation type="whole" allowBlank="1" showInputMessage="1" showErrorMessage="1" error="数値のみ記入してください。" sqref="E23:F24 J23:K24 J26:K26 E36:J37" xr:uid="{7B2DFA1B-8039-4A3E-99F3-2458B882B811}">
      <formula1>0</formula1>
      <formula2>9999999999</formula2>
    </dataValidation>
    <dataValidation type="whole" allowBlank="1" showInputMessage="1" showErrorMessage="1" error="数値のみ記入してください。" sqref="E26:F26" xr:uid="{9C93851F-AD6C-4EDF-BFD1-A548442F0A3D}">
      <formula1>0</formula1>
      <formula2>9999999</formula2>
    </dataValidation>
  </dataValidations>
  <pageMargins left="0.23622047244094491" right="0.23622047244094491" top="0.35433070866141736" bottom="0.35433070866141736"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F1D09-022E-47A0-BE70-1EA280363F15}">
  <dimension ref="A1:U6"/>
  <sheetViews>
    <sheetView workbookViewId="0">
      <selection activeCell="A6" sqref="A6"/>
    </sheetView>
  </sheetViews>
  <sheetFormatPr defaultRowHeight="18" x14ac:dyDescent="0.45"/>
  <cols>
    <col min="21" max="21" width="44.796875" customWidth="1"/>
  </cols>
  <sheetData>
    <row r="1" spans="1:21" x14ac:dyDescent="0.45">
      <c r="A1" t="s">
        <v>46</v>
      </c>
      <c r="F1" s="2"/>
      <c r="I1" s="2"/>
      <c r="J1" s="2"/>
      <c r="K1" s="2"/>
      <c r="L1" s="2"/>
      <c r="M1" s="2"/>
      <c r="N1" s="2"/>
    </row>
    <row r="2" spans="1:21" x14ac:dyDescent="0.45">
      <c r="A2" s="3">
        <v>1</v>
      </c>
      <c r="B2" s="3">
        <v>2</v>
      </c>
      <c r="C2" s="3">
        <v>3</v>
      </c>
      <c r="D2" s="3">
        <v>4</v>
      </c>
      <c r="E2" s="3">
        <v>5</v>
      </c>
      <c r="F2" s="3">
        <v>6</v>
      </c>
      <c r="G2" s="3">
        <v>7</v>
      </c>
      <c r="H2" s="3">
        <v>8</v>
      </c>
      <c r="I2" s="3">
        <v>9</v>
      </c>
      <c r="J2" s="3">
        <v>10</v>
      </c>
      <c r="K2" s="3">
        <v>11</v>
      </c>
      <c r="L2" s="3">
        <v>12</v>
      </c>
      <c r="M2" s="3">
        <v>13</v>
      </c>
      <c r="N2" s="3">
        <v>14</v>
      </c>
      <c r="O2" s="3">
        <v>15</v>
      </c>
      <c r="P2" s="3">
        <v>16</v>
      </c>
      <c r="Q2" s="3">
        <v>17</v>
      </c>
      <c r="R2" s="3">
        <v>18</v>
      </c>
      <c r="S2" s="3">
        <v>19</v>
      </c>
      <c r="T2" s="3">
        <v>20</v>
      </c>
    </row>
    <row r="3" spans="1:21" x14ac:dyDescent="0.45">
      <c r="A3" s="4" t="s">
        <v>18</v>
      </c>
      <c r="B3" s="3"/>
      <c r="C3" s="3"/>
      <c r="D3" s="3"/>
      <c r="E3" s="3"/>
      <c r="F3" s="3"/>
      <c r="G3" s="3"/>
      <c r="H3" s="3"/>
    </row>
    <row r="4" spans="1:21" ht="48.6" x14ac:dyDescent="0.45">
      <c r="A4" s="5"/>
      <c r="B4" s="5" t="s">
        <v>19</v>
      </c>
      <c r="C4" s="28" t="s">
        <v>49</v>
      </c>
      <c r="D4" s="28" t="s">
        <v>74</v>
      </c>
      <c r="E4" s="28" t="s">
        <v>75</v>
      </c>
      <c r="F4" s="28" t="s">
        <v>20</v>
      </c>
      <c r="G4" s="28" t="s">
        <v>21</v>
      </c>
      <c r="H4" s="28" t="s">
        <v>22</v>
      </c>
      <c r="I4" s="28" t="s">
        <v>52</v>
      </c>
      <c r="J4" s="28" t="s">
        <v>53</v>
      </c>
      <c r="K4" s="28" t="s">
        <v>54</v>
      </c>
      <c r="L4" s="28" t="s">
        <v>55</v>
      </c>
      <c r="M4" s="28" t="s">
        <v>23</v>
      </c>
      <c r="N4" s="28" t="s">
        <v>24</v>
      </c>
      <c r="O4" s="28" t="s">
        <v>40</v>
      </c>
      <c r="P4" s="28" t="s">
        <v>41</v>
      </c>
      <c r="Q4" s="28" t="s">
        <v>42</v>
      </c>
      <c r="R4" s="28" t="s">
        <v>43</v>
      </c>
      <c r="S4" s="28" t="s">
        <v>63</v>
      </c>
      <c r="T4" s="28" t="s">
        <v>64</v>
      </c>
    </row>
    <row r="5" spans="1:21" x14ac:dyDescent="0.45">
      <c r="A5" s="6"/>
      <c r="B5" s="7" t="s">
        <v>25</v>
      </c>
      <c r="C5" s="7" t="s">
        <v>26</v>
      </c>
      <c r="D5" s="7" t="s">
        <v>26</v>
      </c>
      <c r="E5" s="7" t="s">
        <v>26</v>
      </c>
      <c r="F5" s="7" t="s">
        <v>27</v>
      </c>
      <c r="G5" s="7" t="s">
        <v>26</v>
      </c>
      <c r="H5" s="7" t="s">
        <v>26</v>
      </c>
      <c r="I5" s="7" t="s">
        <v>26</v>
      </c>
      <c r="J5" s="7" t="s">
        <v>26</v>
      </c>
      <c r="K5" s="7" t="s">
        <v>26</v>
      </c>
      <c r="L5" s="7" t="s">
        <v>26</v>
      </c>
      <c r="M5" s="7" t="s">
        <v>28</v>
      </c>
      <c r="N5" s="7" t="s">
        <v>28</v>
      </c>
      <c r="O5" s="7" t="s">
        <v>28</v>
      </c>
      <c r="P5" s="7" t="s">
        <v>28</v>
      </c>
      <c r="Q5" s="7" t="s">
        <v>28</v>
      </c>
      <c r="R5" s="7" t="s">
        <v>28</v>
      </c>
      <c r="S5" s="7" t="s">
        <v>26</v>
      </c>
      <c r="T5" s="7" t="s">
        <v>26</v>
      </c>
    </row>
    <row r="6" spans="1:21" x14ac:dyDescent="0.45">
      <c r="B6" s="8" t="str">
        <f>IF(COUNTIF(転記作業用!A6:D6,"&lt;&gt;0")&gt;1,"",IF(転記作業用!E6=0,"-",転記作業用!E6))</f>
        <v>-</v>
      </c>
      <c r="C6" s="8" t="str">
        <f>IF(調査票!E23="","-",調査票!E23)</f>
        <v>-</v>
      </c>
      <c r="D6" s="8" t="str">
        <f>IF(調査票!J23="","-",調査票!J23)</f>
        <v>-</v>
      </c>
      <c r="E6" s="8" t="str">
        <f>IF(調査票!J24="","-",調査票!J24)</f>
        <v>-</v>
      </c>
      <c r="F6" s="8" t="str">
        <f>IF(COUNTIF(転記作業用!J6:K6,"&lt;&gt;0")&gt;1,"-",IF(転記作業用!L6=0,"-",転記作業用!L6))</f>
        <v>-</v>
      </c>
      <c r="G6" s="8" t="str">
        <f>IF($F$6=2,"*",IF(OR(調査票!E36&lt;&gt;"",調査票!E37&lt;&gt;""),調査票!E38,"-"))</f>
        <v>-</v>
      </c>
      <c r="H6" s="8" t="str">
        <f>IF($F$6=2,"*",IF(OR(調査票!H36&lt;&gt;"",調査票!H37&lt;&gt;""),調査票!H38,"-"))</f>
        <v>-</v>
      </c>
      <c r="I6" s="8" t="str">
        <f>IF($F$6=2,"*",IF(AND(調査票!E36="",調査票!E38=0),"-",IF(AND(調査票!E36="",調査票!E38&lt;&gt;0),0,調査票!E36)))</f>
        <v>-</v>
      </c>
      <c r="J6" s="8" t="str">
        <f>IF($F$6=2,"*",IF(AND(調査票!E37="",調査票!E38=0),"-",IF(AND(調査票!E37="",調査票!E38&lt;&gt;0),0,調査票!E37)))</f>
        <v>-</v>
      </c>
      <c r="K6" s="8" t="str">
        <f>IF($F$6=2,"*",IF(AND(調査票!H36="",調査票!H38=0),"-",IF(AND(調査票!H36="",調査票!H38&lt;&gt;0),0,調査票!H36)))</f>
        <v>-</v>
      </c>
      <c r="L6" s="8" t="str">
        <f>IF($F$6=2,"*",IF(AND(調査票!H37="",調査票!H38=0),"-",IF(AND(調査票!H37="",調査票!H38&lt;&gt;0),0,調査票!H37)))</f>
        <v>-</v>
      </c>
      <c r="M6" s="8" t="str">
        <f>IF(調査票!C42="","-",調査票!C42)</f>
        <v>-</v>
      </c>
      <c r="N6" s="8" t="str">
        <f>IF(調査票!C53="","-",調査票!C53)</f>
        <v>-</v>
      </c>
      <c r="O6" s="8" t="str">
        <f>IF(調査票!F59="","-",調査票!F59)</f>
        <v>-</v>
      </c>
      <c r="P6" s="8" t="str">
        <f>IF(調査票!F60="","-",調査票!F60)</f>
        <v>-</v>
      </c>
      <c r="Q6" s="8" t="str">
        <f>IF(調査票!F61="","-",調査票!F61)</f>
        <v>-</v>
      </c>
      <c r="R6" s="8" t="str">
        <f>IF(調査票!F62="","-",調査票!F62)</f>
        <v>-</v>
      </c>
      <c r="S6" s="8" t="str">
        <f>IF(調査票!E26="","-",調査票!E26)</f>
        <v>-</v>
      </c>
      <c r="T6" s="8" t="str">
        <f>IF(調査票!J26="","-",調査票!J26)</f>
        <v>-</v>
      </c>
      <c r="U6" s="31" t="str">
        <f>IF(OR(転記作業用!F6=1,転記作業用!M6=1),"回答エラーがあります。調査票シートを確認してください。","")</f>
        <v/>
      </c>
    </row>
  </sheetData>
  <sheetProtection sheet="1" objects="1" scenarios="1"/>
  <phoneticPr fontId="1"/>
  <conditionalFormatting sqref="U6">
    <cfRule type="containsText" dxfId="0" priority="1" operator="containsText" text="エラー">
      <formula>NOT(ISERROR(SEARCH("エラー",U6)))</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A46D2-2218-4776-8EB6-A790B6FB5AB2}">
  <dimension ref="A1:AA6"/>
  <sheetViews>
    <sheetView workbookViewId="0">
      <selection activeCell="H4" sqref="H4"/>
    </sheetView>
  </sheetViews>
  <sheetFormatPr defaultRowHeight="18" x14ac:dyDescent="0.45"/>
  <sheetData>
    <row r="1" spans="1:27" x14ac:dyDescent="0.45">
      <c r="A1" t="s">
        <v>56</v>
      </c>
      <c r="J1" s="2"/>
      <c r="K1" s="2"/>
      <c r="L1" s="2"/>
      <c r="M1" s="2"/>
      <c r="P1" s="2"/>
      <c r="Q1" s="2"/>
      <c r="R1" s="2"/>
      <c r="S1" s="2"/>
      <c r="T1" s="2"/>
      <c r="U1" s="2"/>
    </row>
    <row r="2" spans="1:27" x14ac:dyDescent="0.45">
      <c r="A2" s="3"/>
      <c r="B2" s="3"/>
      <c r="C2" s="3"/>
      <c r="D2" s="3"/>
      <c r="E2" s="3"/>
      <c r="F2" s="3"/>
      <c r="G2" s="3"/>
      <c r="H2" s="3"/>
      <c r="I2" s="3"/>
      <c r="J2" s="3"/>
      <c r="K2" s="3"/>
      <c r="L2" s="3"/>
      <c r="M2" s="3"/>
      <c r="N2" s="3"/>
      <c r="O2" s="3"/>
    </row>
    <row r="3" spans="1:27" x14ac:dyDescent="0.45">
      <c r="A3" s="3"/>
      <c r="B3" s="3"/>
      <c r="C3" s="3"/>
      <c r="D3" s="3"/>
      <c r="E3" s="3"/>
      <c r="F3" s="3"/>
      <c r="G3" s="3"/>
      <c r="H3" s="3"/>
      <c r="I3" s="3"/>
      <c r="J3" s="3"/>
      <c r="K3" s="3"/>
      <c r="L3" s="3"/>
      <c r="M3" s="3"/>
      <c r="N3" s="3"/>
      <c r="O3" s="3"/>
    </row>
    <row r="4" spans="1:27" ht="48.6" x14ac:dyDescent="0.45">
      <c r="A4" s="5" t="s">
        <v>19</v>
      </c>
      <c r="B4" s="5"/>
      <c r="C4" s="5"/>
      <c r="D4" s="5"/>
      <c r="E4" s="27" t="s">
        <v>46</v>
      </c>
      <c r="F4" s="29" t="s">
        <v>57</v>
      </c>
      <c r="G4" s="28" t="s">
        <v>49</v>
      </c>
      <c r="H4" s="28" t="s">
        <v>50</v>
      </c>
      <c r="I4" s="28" t="s">
        <v>51</v>
      </c>
      <c r="J4" s="28" t="s">
        <v>20</v>
      </c>
      <c r="K4" s="28"/>
      <c r="L4" s="27" t="s">
        <v>46</v>
      </c>
      <c r="M4" s="29" t="s">
        <v>57</v>
      </c>
      <c r="N4" s="5" t="s">
        <v>21</v>
      </c>
      <c r="O4" s="5" t="s">
        <v>22</v>
      </c>
      <c r="P4" s="28" t="s">
        <v>29</v>
      </c>
      <c r="Q4" s="28" t="s">
        <v>30</v>
      </c>
      <c r="R4" s="28" t="s">
        <v>31</v>
      </c>
      <c r="S4" s="28" t="s">
        <v>32</v>
      </c>
      <c r="T4" s="28" t="s">
        <v>23</v>
      </c>
      <c r="U4" s="28" t="s">
        <v>24</v>
      </c>
      <c r="V4" s="28" t="s">
        <v>40</v>
      </c>
      <c r="W4" s="28" t="s">
        <v>41</v>
      </c>
      <c r="X4" s="28" t="s">
        <v>42</v>
      </c>
      <c r="Y4" s="28" t="s">
        <v>43</v>
      </c>
      <c r="Z4" s="28" t="s">
        <v>63</v>
      </c>
      <c r="AA4" s="28" t="s">
        <v>64</v>
      </c>
    </row>
    <row r="5" spans="1:27" x14ac:dyDescent="0.45">
      <c r="A5" s="7" t="s">
        <v>68</v>
      </c>
      <c r="B5" s="7" t="s">
        <v>69</v>
      </c>
      <c r="C5" s="7" t="s">
        <v>70</v>
      </c>
      <c r="D5" s="7" t="s">
        <v>71</v>
      </c>
      <c r="E5" s="26" t="s">
        <v>47</v>
      </c>
      <c r="F5" s="30"/>
      <c r="G5" s="7" t="s">
        <v>26</v>
      </c>
      <c r="H5" s="7" t="s">
        <v>26</v>
      </c>
      <c r="I5" s="7" t="s">
        <v>26</v>
      </c>
      <c r="J5" s="7" t="s">
        <v>72</v>
      </c>
      <c r="K5" s="7" t="s">
        <v>73</v>
      </c>
      <c r="L5" s="26" t="s">
        <v>48</v>
      </c>
      <c r="M5" s="30"/>
      <c r="N5" s="7" t="s">
        <v>26</v>
      </c>
      <c r="O5" s="7" t="s">
        <v>26</v>
      </c>
      <c r="P5" s="7" t="s">
        <v>26</v>
      </c>
      <c r="Q5" s="7" t="s">
        <v>26</v>
      </c>
      <c r="R5" s="7" t="s">
        <v>26</v>
      </c>
      <c r="S5" s="7" t="s">
        <v>26</v>
      </c>
      <c r="T5" s="7" t="s">
        <v>28</v>
      </c>
      <c r="U5" s="7" t="s">
        <v>28</v>
      </c>
      <c r="V5" s="7" t="s">
        <v>28</v>
      </c>
      <c r="W5" s="7" t="s">
        <v>28</v>
      </c>
      <c r="X5" s="7" t="s">
        <v>28</v>
      </c>
      <c r="Y5" s="7" t="s">
        <v>28</v>
      </c>
      <c r="Z5" s="7" t="s">
        <v>26</v>
      </c>
      <c r="AA5" s="7" t="s">
        <v>26</v>
      </c>
    </row>
    <row r="6" spans="1:27" x14ac:dyDescent="0.45">
      <c r="A6" s="8">
        <f>IF(調査票!C10="○",1,0)</f>
        <v>0</v>
      </c>
      <c r="B6" s="8">
        <f>IF(調査票!C11="○",2,0)</f>
        <v>0</v>
      </c>
      <c r="C6" s="8">
        <f>IF(調査票!C12="○",3,0)</f>
        <v>0</v>
      </c>
      <c r="D6" s="8">
        <f>IF(調査票!C13="○",4,0)</f>
        <v>0</v>
      </c>
      <c r="E6" s="8">
        <f>SUM(A6:D6)</f>
        <v>0</v>
      </c>
      <c r="F6" s="8">
        <f>IF(COUNTIF(A6:D6,"&gt;0")&gt;1,1,0)</f>
        <v>0</v>
      </c>
      <c r="G6" s="8">
        <f>調査票!E23</f>
        <v>0</v>
      </c>
      <c r="H6" s="8">
        <f>調査票!J23</f>
        <v>0</v>
      </c>
      <c r="I6" s="8">
        <f>調査票!J24</f>
        <v>0</v>
      </c>
      <c r="J6" s="8">
        <f>IF(調査票!J28="○",1,0)</f>
        <v>0</v>
      </c>
      <c r="K6" s="8">
        <f>IF(調査票!J29="○",2,0)</f>
        <v>0</v>
      </c>
      <c r="L6" s="8">
        <f>SUM(J6:K6)</f>
        <v>0</v>
      </c>
      <c r="M6" s="8">
        <f>IF(COUNTIF(J6:K6,"&gt;0")&gt;1,1,0)</f>
        <v>0</v>
      </c>
      <c r="N6" s="8">
        <f>調査票!E38</f>
        <v>0</v>
      </c>
      <c r="O6" s="8">
        <f>調査票!H38</f>
        <v>0</v>
      </c>
      <c r="P6" s="8">
        <f>調査票!E36</f>
        <v>0</v>
      </c>
      <c r="Q6" s="8">
        <f>調査票!E37</f>
        <v>0</v>
      </c>
      <c r="R6" s="8">
        <f>調査票!H36</f>
        <v>0</v>
      </c>
      <c r="S6" s="8">
        <f>調査票!H37</f>
        <v>0</v>
      </c>
      <c r="T6" s="8">
        <f>調査票!C42</f>
        <v>0</v>
      </c>
      <c r="U6" s="8">
        <f>調査票!C53</f>
        <v>0</v>
      </c>
      <c r="V6" s="8">
        <f>調査票!F59</f>
        <v>0</v>
      </c>
      <c r="W6" s="8">
        <f>調査票!F60</f>
        <v>0</v>
      </c>
      <c r="X6" s="8">
        <f>調査票!F61</f>
        <v>0</v>
      </c>
      <c r="Y6" s="8">
        <f>調査票!F62</f>
        <v>0</v>
      </c>
      <c r="Z6" s="8">
        <f>調査票!E26</f>
        <v>0</v>
      </c>
      <c r="AA6" s="8">
        <f>調査票!J26</f>
        <v>0</v>
      </c>
    </row>
  </sheetData>
  <sheetProtection sheet="1" objects="1" scenarios="1"/>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vt:lpstr>
      <vt:lpstr>集計_訪問系（調査票から転記）</vt:lpstr>
      <vt:lpstr>転記作業用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2024-04-19T10:15:35Z</dcterms:created>
  <dcterms:modified xsi:type="dcterms:W3CDTF">2025-12-19T05:28:42Z</dcterms:modified>
</cp:coreProperties>
</file>