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8中央卸売市場（高圧電力）\HP\"/>
    </mc:Choice>
  </mc:AlternateContent>
  <xr:revisionPtr revIDLastSave="0" documentId="13_ncr:1_{CCCAE76C-8D38-47C5-A51C-1A98F85FF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算定書" sheetId="10" r:id="rId1"/>
  </sheets>
  <definedNames>
    <definedName name="_xlnm.Print_Area" localSheetId="0">入札金額算定書!$A$1:$V$29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0" l="1"/>
  <c r="P8" i="10"/>
  <c r="M8" i="10"/>
  <c r="I8" i="10"/>
  <c r="G8" i="10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S16" i="10"/>
  <c r="S17" i="10"/>
  <c r="P9" i="10"/>
  <c r="P10" i="10"/>
  <c r="P11" i="10"/>
  <c r="P12" i="10"/>
  <c r="P13" i="10"/>
  <c r="P14" i="10"/>
  <c r="P15" i="10"/>
  <c r="P16" i="10"/>
  <c r="P17" i="10"/>
  <c r="P18" i="10"/>
  <c r="P19" i="10"/>
  <c r="M9" i="10"/>
  <c r="M10" i="10"/>
  <c r="M11" i="10"/>
  <c r="M12" i="10"/>
  <c r="M13" i="10"/>
  <c r="M14" i="10"/>
  <c r="M15" i="10"/>
  <c r="M16" i="10"/>
  <c r="M17" i="10"/>
  <c r="M18" i="10"/>
  <c r="M19" i="10"/>
  <c r="T10" i="10" l="1"/>
  <c r="T8" i="10"/>
  <c r="J8" i="10"/>
  <c r="Q20" i="10"/>
  <c r="N20" i="10"/>
  <c r="K20" i="10"/>
  <c r="T12" i="10"/>
  <c r="U8" i="10" l="1"/>
  <c r="I9" i="10"/>
  <c r="G9" i="10"/>
  <c r="J9" i="10" s="1"/>
  <c r="T9" i="10"/>
  <c r="T13" i="10"/>
  <c r="T11" i="10"/>
  <c r="T15" i="10"/>
  <c r="T17" i="10"/>
  <c r="T18" i="10"/>
  <c r="T14" i="10"/>
  <c r="T16" i="10"/>
  <c r="T19" i="10"/>
  <c r="I10" i="10" l="1"/>
  <c r="G10" i="10"/>
  <c r="U9" i="10"/>
  <c r="I11" i="10" l="1"/>
  <c r="G11" i="10"/>
  <c r="J10" i="10"/>
  <c r="U10" i="10" s="1"/>
  <c r="I12" i="10" l="1"/>
  <c r="G12" i="10"/>
  <c r="J11" i="10"/>
  <c r="U11" i="10" s="1"/>
  <c r="I14" i="10" l="1"/>
  <c r="G14" i="10"/>
  <c r="I13" i="10"/>
  <c r="G13" i="10"/>
  <c r="J12" i="10"/>
  <c r="U12" i="10" s="1"/>
  <c r="J13" i="10" l="1"/>
  <c r="U13" i="10" s="1"/>
  <c r="I15" i="10"/>
  <c r="G15" i="10"/>
  <c r="J14" i="10"/>
  <c r="U14" i="10" s="1"/>
  <c r="I16" i="10" l="1"/>
  <c r="G16" i="10"/>
  <c r="J15" i="10"/>
  <c r="U15" i="10" s="1"/>
  <c r="I17" i="10" l="1"/>
  <c r="G17" i="10"/>
  <c r="J16" i="10"/>
  <c r="U16" i="10" s="1"/>
  <c r="I18" i="10" l="1"/>
  <c r="G18" i="10"/>
  <c r="J17" i="10"/>
  <c r="U17" i="10" s="1"/>
  <c r="I19" i="10" l="1"/>
  <c r="G19" i="10"/>
  <c r="J18" i="10"/>
  <c r="U18" i="10" s="1"/>
  <c r="J19" i="10" l="1"/>
  <c r="U19" i="10" s="1"/>
  <c r="U20" i="10" s="1"/>
  <c r="U22" i="10" s="1"/>
</calcChain>
</file>

<file path=xl/sharedStrings.xml><?xml version="1.0" encoding="utf-8"?>
<sst xmlns="http://schemas.openxmlformats.org/spreadsheetml/2006/main" count="60" uniqueCount="47">
  <si>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</si>
  <si>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</si>
  <si>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</si>
  <si>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</si>
  <si>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</si>
  <si>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</si>
  <si>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</si>
  <si>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</si>
  <si>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</si>
  <si>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</si>
  <si>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常時</t>
    <rPh sb="0" eb="2">
      <t>ジョウジ</t>
    </rPh>
    <phoneticPr fontId="1"/>
  </si>
  <si>
    <t>予備電源</t>
    <rPh sb="0" eb="2">
      <t>ヨビ</t>
    </rPh>
    <rPh sb="2" eb="4">
      <t>デンゲン</t>
    </rPh>
    <phoneticPr fontId="1"/>
  </si>
  <si>
    <t>電力量料金（常時・予備電源）</t>
    <rPh sb="0" eb="3">
      <t>デンリョクリョウ</t>
    </rPh>
    <rPh sb="3" eb="5">
      <t>リョウキン</t>
    </rPh>
    <rPh sb="6" eb="8">
      <t>ジョウジ</t>
    </rPh>
    <rPh sb="9" eb="11">
      <t>ヨビ</t>
    </rPh>
    <rPh sb="11" eb="13">
      <t>デンゲン</t>
    </rPh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</si>
  <si>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</si>
  <si>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</si>
  <si>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</si>
  <si>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単価</t>
    <rPh sb="0" eb="2">
      <t>タンカ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</si>
  <si>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</si>
  <si>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</si>
  <si>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</si>
  <si>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</si>
  <si>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</si>
  <si>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</si>
  <si>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（kＷ）</t>
    <phoneticPr fontId="1"/>
  </si>
  <si>
    <t>計
a2
（A×②）</t>
    <phoneticPr fontId="1"/>
  </si>
  <si>
    <t>小計
B
（a1+a2）</t>
    <rPh sb="0" eb="1">
      <t>ショウ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</si>
  <si>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</si>
  <si>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計
ｂ1
（C×③）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</si>
  <si>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</si>
  <si>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ｂ2
（D×④）</t>
    <rPh sb="0" eb="1">
      <t>ケイ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</si>
  <si>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</si>
  <si>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ｂ3
（E×⑤）</t>
    <rPh sb="0" eb="1">
      <t>ケイ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</si>
  <si>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</si>
  <si>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</si>
  <si>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</si>
  <si>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</si>
  <si>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計
a1
</t>
    </r>
    <r>
      <rPr>
        <sz val="10"/>
        <rFont val="ＭＳ Ｐ明朝"/>
        <family val="1"/>
        <charset val="128"/>
      </rPr>
      <t>（A×①×
　　力率割引）</t>
    </r>
    <rPh sb="13" eb="16">
      <t>リキリツワリ</t>
    </rPh>
    <rPh sb="16" eb="17">
      <t>ヒ</t>
    </rPh>
    <phoneticPr fontId="1"/>
  </si>
  <si>
    <t>様式第5</t>
    <rPh sb="0" eb="2">
      <t>ヨウシキ</t>
    </rPh>
    <rPh sb="2" eb="3">
      <t>ダイ</t>
    </rPh>
    <phoneticPr fontId="1"/>
  </si>
  <si>
    <t>契約
電力
A</t>
    <rPh sb="0" eb="2">
      <t>ケイヤク</t>
    </rPh>
    <rPh sb="3" eb="5">
      <t>デンリョク</t>
    </rPh>
    <phoneticPr fontId="1"/>
  </si>
  <si>
    <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小数点以下は切り捨てる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</si>
  <si>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r>
      <t>５　</t>
    </r>
    <r>
      <rPr>
        <b/>
        <sz val="12"/>
        <rFont val="ＭＳ Ｐゴシック"/>
        <family val="3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4" eb="16">
      <t>デンキ</t>
    </rPh>
    <rPh sb="16" eb="18">
      <t>リョウキン</t>
    </rPh>
    <rPh sb="18" eb="19">
      <t>ソウ</t>
    </rPh>
    <rPh sb="19" eb="20">
      <t>カ</t>
    </rPh>
    <rPh sb="23" eb="25">
      <t>ゴウケイ</t>
    </rPh>
    <rPh sb="28" eb="29">
      <t>ガク</t>
    </rPh>
    <phoneticPr fontId="1"/>
  </si>
  <si>
    <r>
      <t>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</si>
  <si>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t>７　仕様書の注意点を踏まえた記載であれば、入札参加者の需要内容に合わせた様式も可とする。</t>
    <rPh sb="2" eb="5">
      <t>シヨウショ</t>
    </rPh>
    <rPh sb="6" eb="9">
      <t>チュウイテン</t>
    </rPh>
    <rPh sb="10" eb="11">
      <t>フ</t>
    </rPh>
    <rPh sb="14" eb="16">
      <t>キサイ</t>
    </rPh>
    <rPh sb="21" eb="23">
      <t>ニュウサツ</t>
    </rPh>
    <rPh sb="23" eb="25">
      <t>サンカ</t>
    </rPh>
    <rPh sb="25" eb="26">
      <t>シャ</t>
    </rPh>
    <rPh sb="27" eb="29">
      <t>ジュヨウ</t>
    </rPh>
    <rPh sb="29" eb="31">
      <t>ナイヨウ</t>
    </rPh>
    <rPh sb="32" eb="33">
      <t>ア</t>
    </rPh>
    <rPh sb="36" eb="38">
      <t>ヨウシキ</t>
    </rPh>
    <rPh sb="39" eb="40">
      <t>カ</t>
    </rPh>
    <phoneticPr fontId="1"/>
  </si>
  <si>
    <r>
      <t xml:space="preserve">３  </t>
    </r>
    <r>
      <rPr>
        <b/>
        <sz val="12"/>
        <color rgb="FFFF0000"/>
        <rFont val="ＭＳ Ｐ明朝"/>
        <family val="1"/>
        <charset val="128"/>
      </rPr>
      <t>基本料金及び電力量料金の小計の端数</t>
    </r>
    <r>
      <rPr>
        <sz val="12"/>
        <color rgb="FFFF0000"/>
        <rFont val="ＭＳ Ｐ明朝"/>
        <family val="1"/>
        <charset val="128"/>
      </rPr>
      <t>は、</t>
    </r>
    <r>
      <rPr>
        <b/>
        <sz val="12"/>
        <color rgb="FFFF0000"/>
        <rFont val="ＭＳ Ｐ明朝"/>
        <family val="1"/>
        <charset val="128"/>
      </rPr>
      <t>小数点第3位を切り捨てる。</t>
    </r>
    <phoneticPr fontId="1"/>
  </si>
  <si>
    <r>
      <t>２　</t>
    </r>
    <r>
      <rPr>
        <b/>
        <sz val="12"/>
        <rFont val="ＭＳ Ｐゴシック"/>
        <family val="3"/>
        <charset val="128"/>
      </rPr>
      <t>基本料金単価①②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電力量料金単価③④⑤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color rgb="FFFF0000"/>
        <rFont val="ＭＳ Ｐ明朝"/>
        <family val="1"/>
        <charset val="128"/>
      </rPr>
      <t>小数点第3位を切り捨てる。</t>
    </r>
    <rPh sb="2" eb="4">
      <t>キホン</t>
    </rPh>
    <rPh sb="4" eb="6">
      <t>リョウキン</t>
    </rPh>
    <rPh sb="6" eb="8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</si>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</sst>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0_ ;[Red]\-#,##0.00\ "/>
    <numFmt numFmtId="177" formatCode="#,##0&quot;円&quot;"/>
    <numFmt numFmtId="178" formatCode="#,##0.00_ "/>
    <numFmt numFmtId="179" formatCode="#,##0.00_);[Red]\(#,##0.00\)"/>
  </numFmts>
  <fonts count="1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1" xfId="6" applyFont="1" applyFill="1" applyBorder="1" applyAlignment="1" applyProtection="1">
      <alignment horizontal="right"/>
    </xf>
    <xf numFmtId="0" fontId="4" fillId="2" borderId="13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0" borderId="9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38" fontId="9" fillId="2" borderId="0" xfId="0" applyNumberFormat="1" applyFont="1" applyFill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center" vertical="center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6" xfId="6" applyFont="1" applyFill="1" applyBorder="1" applyAlignment="1" applyProtection="1">
      <alignment horizontal="right"/>
    </xf>
    <xf numFmtId="0" fontId="4" fillId="0" borderId="13" xfId="6" applyFont="1" applyFill="1" applyBorder="1" applyAlignment="1" applyProtection="1">
      <alignment horizontal="right"/>
    </xf>
    <xf numFmtId="9" fontId="4" fillId="0" borderId="16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0" borderId="4" xfId="6" applyFont="1" applyFill="1" applyBorder="1" applyAlignment="1" applyProtection="1">
      <alignment horizontal="center" vertical="top" wrapText="1"/>
    </xf>
    <xf numFmtId="0" fontId="4" fillId="2" borderId="31" xfId="6" applyFont="1" applyFill="1" applyBorder="1" applyAlignment="1" applyProtection="1">
      <alignment horizontal="center" vertical="center" wrapText="1"/>
    </xf>
    <xf numFmtId="0" fontId="4" fillId="2" borderId="16" xfId="6" applyFont="1" applyFill="1" applyBorder="1" applyAlignment="1" applyProtection="1">
      <alignment horizontal="center" vertical="top"/>
    </xf>
    <xf numFmtId="0" fontId="6" fillId="2" borderId="0" xfId="0" applyFont="1" applyFill="1" applyAlignment="1" applyProtection="1">
      <alignment vertical="center"/>
    </xf>
    <xf numFmtId="9" fontId="4" fillId="0" borderId="9" xfId="6" applyNumberFormat="1" applyFont="1" applyFill="1" applyBorder="1" applyAlignment="1" applyProtection="1">
      <alignment horizontal="center" vertical="top" wrapText="1"/>
    </xf>
    <xf numFmtId="0" fontId="4" fillId="0" borderId="9" xfId="6" applyFont="1" applyFill="1" applyBorder="1" applyAlignment="1" applyProtection="1">
      <alignment horizontal="center" vertical="top"/>
    </xf>
    <xf numFmtId="0" fontId="4" fillId="2" borderId="0" xfId="6" applyFont="1" applyFill="1" applyBorder="1" applyAlignment="1" applyProtection="1">
      <alignment horizontal="center" vertical="top"/>
    </xf>
    <xf numFmtId="0" fontId="4" fillId="2" borderId="9" xfId="6" applyFont="1" applyFill="1" applyBorder="1" applyAlignment="1" applyProtection="1">
      <alignment horizontal="center" vertical="top"/>
    </xf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10" fillId="2" borderId="0" xfId="6" applyFont="1" applyFill="1" applyProtection="1"/>
    <xf numFmtId="0" fontId="10" fillId="2" borderId="0" xfId="7" applyFont="1" applyFill="1" applyAlignment="1" applyProtection="1">
      <alignment vertical="top" wrapText="1"/>
    </xf>
    <xf numFmtId="0" fontId="10" fillId="2" borderId="0" xfId="7" applyFont="1" applyFill="1" applyAlignment="1" applyProtection="1">
      <alignment horizontal="left" vertical="top" wrapText="1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4" borderId="4" xfId="6" applyFont="1" applyFill="1" applyBorder="1" applyAlignment="1" applyProtection="1">
      <alignment horizontal="center" vertical="center" wrapText="1"/>
    </xf>
    <xf numFmtId="0" fontId="4" fillId="4" borderId="16" xfId="6" applyFont="1" applyFill="1" applyBorder="1" applyAlignment="1" applyProtection="1">
      <alignment horizontal="right"/>
    </xf>
    <xf numFmtId="38" fontId="6" fillId="4" borderId="1" xfId="9" applyFont="1" applyFill="1" applyBorder="1" applyAlignment="1" applyProtection="1">
      <alignment horizontal="center" vertical="center" shrinkToFit="1"/>
    </xf>
    <xf numFmtId="38" fontId="6" fillId="4" borderId="5" xfId="9" applyFont="1" applyFill="1" applyBorder="1" applyAlignment="1" applyProtection="1">
      <alignment horizontal="center" vertical="center" shrinkToFit="1"/>
    </xf>
    <xf numFmtId="38" fontId="6" fillId="4" borderId="22" xfId="9" applyFont="1" applyFill="1" applyBorder="1" applyAlignment="1" applyProtection="1">
      <alignment horizontal="center" shrinkToFit="1"/>
    </xf>
    <xf numFmtId="0" fontId="4" fillId="4" borderId="18" xfId="6" applyFont="1" applyFill="1" applyBorder="1" applyAlignment="1" applyProtection="1">
      <alignment horizontal="center" wrapText="1"/>
    </xf>
    <xf numFmtId="0" fontId="4" fillId="4" borderId="19" xfId="6" applyFont="1" applyFill="1" applyBorder="1" applyAlignment="1" applyProtection="1">
      <alignment horizontal="right"/>
    </xf>
    <xf numFmtId="0" fontId="4" fillId="4" borderId="4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left"/>
    </xf>
    <xf numFmtId="38" fontId="6" fillId="4" borderId="14" xfId="9" applyFont="1" applyFill="1" applyBorder="1" applyAlignment="1" applyProtection="1">
      <alignment vertical="center" shrinkToFit="1"/>
    </xf>
    <xf numFmtId="38" fontId="6" fillId="4" borderId="1" xfId="9" applyFont="1" applyFill="1" applyBorder="1" applyAlignment="1" applyProtection="1">
      <alignment horizontal="right" vertical="center" shrinkToFit="1"/>
    </xf>
    <xf numFmtId="38" fontId="6" fillId="4" borderId="4" xfId="9" applyFont="1" applyFill="1" applyBorder="1" applyAlignment="1" applyProtection="1">
      <alignment horizontal="right" vertical="center" shrinkToFit="1"/>
    </xf>
    <xf numFmtId="38" fontId="6" fillId="2" borderId="4" xfId="9" applyFont="1" applyFill="1" applyBorder="1" applyAlignment="1" applyProtection="1">
      <alignment horizontal="right" vertical="center" shrinkToFit="1"/>
    </xf>
    <xf numFmtId="0" fontId="6" fillId="2" borderId="4" xfId="9" applyNumberFormat="1" applyFont="1" applyFill="1" applyBorder="1" applyAlignment="1" applyProtection="1">
      <alignment horizontal="right" vertical="center" shrinkToFit="1"/>
    </xf>
    <xf numFmtId="38" fontId="6" fillId="2" borderId="6" xfId="6" applyNumberFormat="1" applyFont="1" applyFill="1" applyBorder="1" applyAlignment="1" applyProtection="1">
      <alignment horizontal="right" vertical="center" shrinkToFit="1"/>
    </xf>
    <xf numFmtId="38" fontId="6" fillId="4" borderId="9" xfId="9" applyFont="1" applyFill="1" applyBorder="1" applyAlignment="1" applyProtection="1">
      <alignment horizontal="right" vertical="center" shrinkToFit="1"/>
    </xf>
    <xf numFmtId="38" fontId="6" fillId="2" borderId="9" xfId="9" applyFont="1" applyFill="1" applyBorder="1" applyAlignment="1" applyProtection="1">
      <alignment horizontal="right" vertical="center" shrinkToFit="1"/>
    </xf>
    <xf numFmtId="0" fontId="6" fillId="2" borderId="9" xfId="9" applyNumberFormat="1" applyFont="1" applyFill="1" applyBorder="1" applyAlignment="1" applyProtection="1">
      <alignment horizontal="right" vertical="center" shrinkToFit="1"/>
    </xf>
    <xf numFmtId="38" fontId="6" fillId="4" borderId="35" xfId="9" applyFont="1" applyFill="1" applyBorder="1" applyAlignment="1" applyProtection="1">
      <alignment vertical="center" shrinkToFit="1"/>
    </xf>
    <xf numFmtId="38" fontId="6" fillId="4" borderId="5" xfId="9" applyFont="1" applyFill="1" applyBorder="1" applyAlignment="1" applyProtection="1">
      <alignment horizontal="right" vertical="center" shrinkToFit="1"/>
    </xf>
    <xf numFmtId="38" fontId="6" fillId="4" borderId="16" xfId="9" applyFont="1" applyFill="1" applyBorder="1" applyAlignment="1" applyProtection="1">
      <alignment horizontal="right" vertical="center" shrinkToFit="1"/>
    </xf>
    <xf numFmtId="0" fontId="6" fillId="2" borderId="16" xfId="9" applyNumberFormat="1" applyFont="1" applyFill="1" applyBorder="1" applyAlignment="1" applyProtection="1">
      <alignment horizontal="right" vertical="center" shrinkToFit="1"/>
    </xf>
    <xf numFmtId="176" fontId="6" fillId="2" borderId="4" xfId="9" applyNumberFormat="1" applyFont="1" applyFill="1" applyBorder="1" applyAlignment="1" applyProtection="1">
      <alignment horizontal="right" vertical="center" shrinkToFit="1"/>
    </xf>
    <xf numFmtId="38" fontId="6" fillId="4" borderId="15" xfId="9" applyFont="1" applyFill="1" applyBorder="1" applyAlignment="1" applyProtection="1">
      <alignment horizontal="right" vertical="center" shrinkToFit="1"/>
    </xf>
    <xf numFmtId="176" fontId="6" fillId="2" borderId="15" xfId="9" applyNumberFormat="1" applyFont="1" applyFill="1" applyBorder="1" applyAlignment="1" applyProtection="1">
      <alignment horizontal="right" vertical="center" shrinkToFit="1"/>
    </xf>
    <xf numFmtId="38" fontId="6" fillId="2" borderId="30" xfId="6" applyNumberFormat="1" applyFont="1" applyFill="1" applyBorder="1" applyAlignment="1" applyProtection="1">
      <alignment horizontal="right" vertical="center" shrinkToFit="1"/>
    </xf>
    <xf numFmtId="38" fontId="6" fillId="2" borderId="34" xfId="9" applyFont="1" applyFill="1" applyBorder="1" applyAlignment="1" applyProtection="1">
      <alignment horizontal="center" vertical="center" shrinkToFit="1"/>
    </xf>
    <xf numFmtId="38" fontId="6" fillId="2" borderId="25" xfId="9" applyFont="1" applyFill="1" applyBorder="1" applyAlignment="1" applyProtection="1">
      <alignment horizontal="center" vertical="center" shrinkToFit="1"/>
    </xf>
    <xf numFmtId="176" fontId="6" fillId="2" borderId="22" xfId="9" applyNumberFormat="1" applyFont="1" applyFill="1" applyBorder="1" applyAlignment="1" applyProtection="1">
      <alignment horizontal="center" vertical="center" shrinkToFit="1"/>
    </xf>
    <xf numFmtId="176" fontId="6" fillId="2" borderId="34" xfId="9" applyNumberFormat="1" applyFont="1" applyFill="1" applyBorder="1" applyAlignment="1" applyProtection="1">
      <alignment horizontal="center" vertical="center" shrinkToFit="1"/>
    </xf>
    <xf numFmtId="176" fontId="6" fillId="2" borderId="23" xfId="9" applyNumberFormat="1" applyFont="1" applyFill="1" applyBorder="1" applyAlignment="1" applyProtection="1">
      <alignment vertical="center" shrinkToFit="1"/>
    </xf>
    <xf numFmtId="38" fontId="6" fillId="4" borderId="24" xfId="9" applyFont="1" applyFill="1" applyBorder="1" applyAlignment="1" applyProtection="1">
      <alignment vertical="center" shrinkToFit="1"/>
    </xf>
    <xf numFmtId="38" fontId="6" fillId="2" borderId="44" xfId="9" applyFont="1" applyFill="1" applyBorder="1" applyAlignment="1" applyProtection="1">
      <alignment vertical="center" shrinkToFit="1"/>
    </xf>
    <xf numFmtId="176" fontId="6" fillId="2" borderId="25" xfId="9" applyNumberFormat="1" applyFont="1" applyFill="1" applyBorder="1" applyAlignment="1" applyProtection="1">
      <alignment vertical="center" shrinkToFit="1"/>
    </xf>
    <xf numFmtId="38" fontId="6" fillId="2" borderId="32" xfId="9" applyFont="1" applyFill="1" applyBorder="1" applyAlignment="1" applyProtection="1">
      <alignment vertical="center" shrinkToFit="1"/>
    </xf>
    <xf numFmtId="0" fontId="4" fillId="2" borderId="0" xfId="0" applyFont="1" applyFill="1" applyAlignment="1" applyProtection="1">
      <alignment horizontal="right" vertical="center"/>
    </xf>
    <xf numFmtId="0" fontId="16" fillId="2" borderId="0" xfId="0" applyFont="1" applyFill="1" applyAlignment="1" applyProtection="1"/>
    <xf numFmtId="0" fontId="6" fillId="2" borderId="9" xfId="6" applyFont="1" applyFill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178" fontId="15" fillId="3" borderId="27" xfId="9" applyNumberFormat="1" applyFont="1" applyFill="1" applyBorder="1" applyAlignment="1" applyProtection="1">
      <alignment horizontal="right" vertical="center" shrinkToFit="1"/>
      <protection locked="0"/>
    </xf>
    <xf numFmtId="178" fontId="15" fillId="3" borderId="28" xfId="9" applyNumberFormat="1" applyFont="1" applyFill="1" applyBorder="1" applyAlignment="1" applyProtection="1">
      <alignment horizontal="right" vertical="center" shrinkToFit="1"/>
      <protection locked="0"/>
    </xf>
    <xf numFmtId="178" fontId="15" fillId="3" borderId="29" xfId="9" applyNumberFormat="1" applyFont="1" applyFill="1" applyBorder="1" applyAlignment="1" applyProtection="1">
      <alignment horizontal="right" vertical="center" shrinkToFit="1"/>
      <protection locked="0"/>
    </xf>
    <xf numFmtId="178" fontId="6" fillId="2" borderId="17" xfId="9" applyNumberFormat="1" applyFont="1" applyFill="1" applyBorder="1" applyAlignment="1" applyProtection="1">
      <alignment horizontal="right" vertical="center" shrinkToFit="1"/>
    </xf>
    <xf numFmtId="178" fontId="6" fillId="2" borderId="2" xfId="9" applyNumberFormat="1" applyFont="1" applyFill="1" applyBorder="1" applyAlignment="1" applyProtection="1">
      <alignment horizontal="right" vertical="center" shrinkToFit="1"/>
    </xf>
    <xf numFmtId="179" fontId="6" fillId="2" borderId="3" xfId="9" applyNumberFormat="1" applyFont="1" applyFill="1" applyBorder="1" applyAlignment="1" applyProtection="1">
      <alignment horizontal="right" vertical="center" shrinkToFit="1"/>
    </xf>
    <xf numFmtId="4" fontId="6" fillId="2" borderId="2" xfId="9" applyNumberFormat="1" applyFont="1" applyFill="1" applyBorder="1" applyAlignment="1" applyProtection="1">
      <alignment horizontal="right" vertical="center" shrinkToFit="1"/>
    </xf>
    <xf numFmtId="178" fontId="6" fillId="2" borderId="1" xfId="9" applyNumberFormat="1" applyFont="1" applyFill="1" applyBorder="1" applyAlignment="1" applyProtection="1">
      <alignment horizontal="right" vertical="center" shrinkToFit="1"/>
    </xf>
    <xf numFmtId="178" fontId="15" fillId="3" borderId="45" xfId="9" applyNumberFormat="1" applyFont="1" applyFill="1" applyBorder="1" applyAlignment="1" applyProtection="1">
      <alignment horizontal="right" vertical="center" shrinkToFit="1"/>
      <protection locked="0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21" xfId="6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/>
    </xf>
    <xf numFmtId="177" fontId="12" fillId="2" borderId="37" xfId="0" applyNumberFormat="1" applyFont="1" applyFill="1" applyBorder="1" applyAlignment="1" applyProtection="1">
      <alignment horizontal="right" vertical="center"/>
    </xf>
    <xf numFmtId="177" fontId="12" fillId="2" borderId="3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0" borderId="1" xfId="6" applyFont="1" applyFill="1" applyBorder="1" applyAlignment="1" applyProtection="1">
      <alignment horizontal="center" vertical="center"/>
    </xf>
    <xf numFmtId="0" fontId="4" fillId="0" borderId="17" xfId="6" applyFont="1" applyFill="1" applyBorder="1" applyAlignment="1" applyProtection="1">
      <alignment horizontal="center" vertical="center"/>
    </xf>
    <xf numFmtId="0" fontId="4" fillId="0" borderId="26" xfId="6" applyFont="1" applyFill="1" applyBorder="1" applyAlignment="1" applyProtection="1">
      <alignment horizontal="center" vertical="center"/>
    </xf>
    <xf numFmtId="0" fontId="4" fillId="2" borderId="14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26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center" vertical="center"/>
    </xf>
    <xf numFmtId="0" fontId="4" fillId="0" borderId="3" xfId="6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 wrapText="1"/>
    </xf>
    <xf numFmtId="0" fontId="4" fillId="0" borderId="7" xfId="6" applyFont="1" applyFill="1" applyBorder="1" applyAlignment="1" applyProtection="1">
      <alignment horizontal="center" vertical="center" wrapText="1"/>
    </xf>
    <xf numFmtId="0" fontId="4" fillId="0" borderId="8" xfId="6" applyFont="1" applyFill="1" applyBorder="1" applyAlignment="1" applyProtection="1">
      <alignment horizontal="center" vertical="center"/>
    </xf>
    <xf numFmtId="0" fontId="4" fillId="2" borderId="4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33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/>
    </xf>
    <xf numFmtId="38" fontId="6" fillId="2" borderId="41" xfId="9" applyFont="1" applyFill="1" applyBorder="1" applyAlignment="1" applyProtection="1">
      <alignment horizontal="center" vertical="center" shrinkToFit="1"/>
    </xf>
    <xf numFmtId="38" fontId="6" fillId="2" borderId="42" xfId="9" applyFont="1" applyFill="1" applyBorder="1" applyAlignment="1" applyProtection="1">
      <alignment horizontal="center" vertical="center" shrinkToFit="1"/>
    </xf>
    <xf numFmtId="38" fontId="6" fillId="2" borderId="43" xfId="9" applyFont="1" applyFill="1" applyBorder="1" applyAlignment="1" applyProtection="1">
      <alignment horizontal="center" vertical="center" shrinkToFit="1"/>
    </xf>
  </cellXfs>
  <cellStyles count="15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9" xr:uid="{00000000-0005-0000-0000-000003000000}"/>
    <cellStyle name="桁区切り 3" xfId="14" xr:uid="{00000000-0005-0000-0000-000004000000}"/>
    <cellStyle name="通貨 2" xfId="5" xr:uid="{00000000-0005-0000-0000-000005000000}"/>
    <cellStyle name="標準" xfId="0" builtinId="0"/>
    <cellStyle name="標準 2" xfId="2" xr:uid="{00000000-0005-0000-0000-000007000000}"/>
    <cellStyle name="標準 2 2" xfId="10" xr:uid="{00000000-0005-0000-0000-000008000000}"/>
    <cellStyle name="標準 2 2 2" xfId="6" xr:uid="{00000000-0005-0000-0000-000009000000}"/>
    <cellStyle name="標準 3" xfId="11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 7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17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2925425" y="2457450"/>
          <a:ext cx="933450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10026</xdr:colOff>
      <xdr:row>7</xdr:row>
      <xdr:rowOff>0</xdr:rowOff>
    </xdr:from>
    <xdr:to>
      <xdr:col>19</xdr:col>
      <xdr:colOff>0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4754726" y="2457450"/>
          <a:ext cx="1094874" cy="23336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18</xdr:col>
      <xdr:colOff>1</xdr:colOff>
      <xdr:row>19</xdr:row>
      <xdr:rowOff>4763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2925425" y="5791200"/>
          <a:ext cx="1819276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4763</xdr:colOff>
      <xdr:row>17</xdr:row>
      <xdr:rowOff>4763</xdr:rowOff>
    </xdr:from>
    <xdr:to>
      <xdr:col>19</xdr:col>
      <xdr:colOff>9525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4749463" y="5795963"/>
          <a:ext cx="1109662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12700</xdr:colOff>
      <xdr:row>14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3858875" y="2457450"/>
          <a:ext cx="898525" cy="2346325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W29"/>
  <sheetViews>
    <sheetView showGridLines="0" showZeros="0" tabSelected="1" view="pageBreakPreview" topLeftCell="A3" zoomScale="80" zoomScaleNormal="75" zoomScaleSheetLayoutView="80" workbookViewId="0">
      <selection activeCell="E11" sqref="E11:E14"/>
    </sheetView>
  </sheetViews>
  <sheetFormatPr defaultColWidth="9" defaultRowHeight="13.2" x14ac:dyDescent="0.2"/>
  <cols>
    <col min="1" max="1" width="1.109375" style="2" customWidth="1"/>
    <col min="2" max="2" width="4.77734375" style="2" customWidth="1"/>
    <col min="3" max="3" width="6.33203125" style="2" customWidth="1"/>
    <col min="4" max="4" width="8.44140625" style="2" customWidth="1"/>
    <col min="5" max="5" width="14.21875" style="2" customWidth="1"/>
    <col min="6" max="6" width="7.21875" style="2" customWidth="1"/>
    <col min="7" max="7" width="14.44140625" style="2" customWidth="1"/>
    <col min="8" max="8" width="11.6640625" style="2" customWidth="1"/>
    <col min="9" max="9" width="12.77734375" style="2" customWidth="1"/>
    <col min="10" max="10" width="14.33203125" style="2" customWidth="1"/>
    <col min="11" max="11" width="12.21875" style="2" customWidth="1"/>
    <col min="12" max="12" width="11.6640625" style="2" customWidth="1"/>
    <col min="13" max="13" width="14.44140625" style="2" bestFit="1" customWidth="1"/>
    <col min="14" max="14" width="12.21875" style="2" customWidth="1"/>
    <col min="15" max="15" width="11.6640625" style="2" customWidth="1"/>
    <col min="16" max="16" width="14.44140625" style="2" customWidth="1"/>
    <col min="17" max="17" width="12.21875" style="2" customWidth="1"/>
    <col min="18" max="18" width="11.6640625" style="2" customWidth="1"/>
    <col min="19" max="19" width="14.44140625" style="2" customWidth="1"/>
    <col min="20" max="20" width="17.88671875" style="2" customWidth="1"/>
    <col min="21" max="21" width="20.21875" style="2" customWidth="1"/>
    <col min="22" max="22" width="2" style="2" customWidth="1"/>
    <col min="23" max="23" width="8.33203125" style="2" customWidth="1"/>
    <col min="24" max="16384" width="9" style="2"/>
  </cols>
  <sheetData>
    <row r="1" spans="2:21" ht="21.75" customHeight="1" x14ac:dyDescent="0.2">
      <c r="B1" s="26" t="s">
        <v>37</v>
      </c>
    </row>
    <row r="2" spans="2:21" ht="16.2" x14ac:dyDescent="0.2">
      <c r="B2" s="46" t="s">
        <v>0</v>
      </c>
      <c r="C2" s="3"/>
      <c r="D2" s="3"/>
    </row>
    <row r="3" spans="2:21" ht="16.2" x14ac:dyDescent="0.2">
      <c r="B3" s="4"/>
      <c r="C3" s="3"/>
      <c r="D3" s="3"/>
    </row>
    <row r="4" spans="2:21" ht="26.25" customHeight="1" x14ac:dyDescent="0.2">
      <c r="B4" s="93" t="s">
        <v>2</v>
      </c>
      <c r="C4" s="94"/>
      <c r="D4" s="96" t="s">
        <v>3</v>
      </c>
      <c r="E4" s="97"/>
      <c r="F4" s="97"/>
      <c r="G4" s="97"/>
      <c r="H4" s="97"/>
      <c r="I4" s="97"/>
      <c r="J4" s="98"/>
      <c r="K4" s="99" t="s">
        <v>12</v>
      </c>
      <c r="L4" s="100"/>
      <c r="M4" s="100"/>
      <c r="N4" s="100"/>
      <c r="O4" s="100"/>
      <c r="P4" s="100"/>
      <c r="Q4" s="100"/>
      <c r="R4" s="100"/>
      <c r="S4" s="100"/>
      <c r="T4" s="101"/>
      <c r="U4" s="102" t="s">
        <v>33</v>
      </c>
    </row>
    <row r="5" spans="2:21" ht="26.25" customHeight="1" x14ac:dyDescent="0.2">
      <c r="B5" s="95"/>
      <c r="C5" s="94"/>
      <c r="D5" s="105" t="s">
        <v>10</v>
      </c>
      <c r="E5" s="105"/>
      <c r="F5" s="105"/>
      <c r="G5" s="105"/>
      <c r="H5" s="106" t="s">
        <v>11</v>
      </c>
      <c r="I5" s="107"/>
      <c r="J5" s="108" t="s">
        <v>25</v>
      </c>
      <c r="K5" s="110" t="s">
        <v>13</v>
      </c>
      <c r="L5" s="111"/>
      <c r="M5" s="112"/>
      <c r="N5" s="113" t="s">
        <v>14</v>
      </c>
      <c r="O5" s="113"/>
      <c r="P5" s="113"/>
      <c r="Q5" s="113" t="s">
        <v>15</v>
      </c>
      <c r="R5" s="113"/>
      <c r="S5" s="113"/>
      <c r="T5" s="114" t="s">
        <v>32</v>
      </c>
      <c r="U5" s="103"/>
    </row>
    <row r="6" spans="2:21" ht="58.5" customHeight="1" x14ac:dyDescent="0.2">
      <c r="B6" s="95"/>
      <c r="C6" s="94"/>
      <c r="D6" s="38" t="s">
        <v>38</v>
      </c>
      <c r="E6" s="16" t="s">
        <v>16</v>
      </c>
      <c r="F6" s="17" t="s">
        <v>34</v>
      </c>
      <c r="G6" s="23" t="s">
        <v>36</v>
      </c>
      <c r="H6" s="17" t="s">
        <v>16</v>
      </c>
      <c r="I6" s="17" t="s">
        <v>24</v>
      </c>
      <c r="J6" s="109"/>
      <c r="K6" s="43" t="s">
        <v>26</v>
      </c>
      <c r="L6" s="24" t="s">
        <v>16</v>
      </c>
      <c r="M6" s="14" t="s">
        <v>27</v>
      </c>
      <c r="N6" s="45" t="s">
        <v>28</v>
      </c>
      <c r="O6" s="22" t="s">
        <v>16</v>
      </c>
      <c r="P6" s="22" t="s">
        <v>29</v>
      </c>
      <c r="Q6" s="45" t="s">
        <v>30</v>
      </c>
      <c r="R6" s="22" t="s">
        <v>16</v>
      </c>
      <c r="S6" s="22" t="s">
        <v>31</v>
      </c>
      <c r="T6" s="115"/>
      <c r="U6" s="104"/>
    </row>
    <row r="7" spans="2:21" ht="26.25" customHeight="1" thickBot="1" x14ac:dyDescent="0.25">
      <c r="B7" s="36" t="s">
        <v>4</v>
      </c>
      <c r="C7" s="5" t="s">
        <v>5</v>
      </c>
      <c r="D7" s="39" t="s">
        <v>23</v>
      </c>
      <c r="E7" s="27" t="s">
        <v>17</v>
      </c>
      <c r="F7" s="20"/>
      <c r="G7" s="18" t="s">
        <v>6</v>
      </c>
      <c r="H7" s="28" t="s">
        <v>18</v>
      </c>
      <c r="I7" s="18" t="s">
        <v>6</v>
      </c>
      <c r="J7" s="19" t="s">
        <v>6</v>
      </c>
      <c r="K7" s="44" t="s">
        <v>9</v>
      </c>
      <c r="L7" s="29" t="s">
        <v>19</v>
      </c>
      <c r="M7" s="6" t="s">
        <v>6</v>
      </c>
      <c r="N7" s="39" t="s">
        <v>9</v>
      </c>
      <c r="O7" s="30" t="s">
        <v>20</v>
      </c>
      <c r="P7" s="15" t="s">
        <v>6</v>
      </c>
      <c r="Q7" s="39" t="s">
        <v>9</v>
      </c>
      <c r="R7" s="25" t="s">
        <v>21</v>
      </c>
      <c r="S7" s="15" t="s">
        <v>6</v>
      </c>
      <c r="T7" s="7" t="s">
        <v>6</v>
      </c>
      <c r="U7" s="8" t="s">
        <v>6</v>
      </c>
    </row>
    <row r="8" spans="2:21" ht="26.25" customHeight="1" x14ac:dyDescent="0.2">
      <c r="B8" s="75" t="s">
        <v>45</v>
      </c>
      <c r="C8" s="21">
        <v>12</v>
      </c>
      <c r="D8" s="40">
        <v>1250</v>
      </c>
      <c r="E8" s="77"/>
      <c r="F8" s="116" t="s">
        <v>7</v>
      </c>
      <c r="G8" s="80">
        <f>ROUNDDOWN(D8*E8*0.85,2)</f>
        <v>0</v>
      </c>
      <c r="H8" s="77"/>
      <c r="I8" s="81">
        <f>ROUNDDOWN(D8*H8,2)</f>
        <v>0</v>
      </c>
      <c r="J8" s="82">
        <f>SUM(G8,I8,)</f>
        <v>0</v>
      </c>
      <c r="K8" s="47">
        <v>177000</v>
      </c>
      <c r="L8" s="77"/>
      <c r="M8" s="81">
        <f>ROUNDDOWN(K8*L8,2)</f>
        <v>0</v>
      </c>
      <c r="N8" s="48">
        <v>158000</v>
      </c>
      <c r="O8" s="77"/>
      <c r="P8" s="83">
        <f>ROUNDDOWN(N8*O8,2)</f>
        <v>0</v>
      </c>
      <c r="Q8" s="49"/>
      <c r="R8" s="50"/>
      <c r="S8" s="51"/>
      <c r="T8" s="84">
        <f>SUM(M8,P8,S8)</f>
        <v>0</v>
      </c>
      <c r="U8" s="52">
        <f>INT(J8+T8)</f>
        <v>0</v>
      </c>
    </row>
    <row r="9" spans="2:21" ht="26.25" customHeight="1" x14ac:dyDescent="0.2">
      <c r="B9" s="76" t="s">
        <v>46</v>
      </c>
      <c r="C9" s="21">
        <v>1</v>
      </c>
      <c r="D9" s="40">
        <f t="shared" ref="D9:D19" si="0">D8</f>
        <v>1250</v>
      </c>
      <c r="E9" s="85"/>
      <c r="F9" s="117"/>
      <c r="G9" s="80">
        <f t="shared" ref="G9:G19" si="1">ROUNDDOWN(D9*E9*0.85,2)</f>
        <v>0</v>
      </c>
      <c r="H9" s="78"/>
      <c r="I9" s="81">
        <f>ROUNDDOWN(D9*H9,2)</f>
        <v>0</v>
      </c>
      <c r="J9" s="82">
        <f>SUM(G9,I9,)</f>
        <v>0</v>
      </c>
      <c r="K9" s="47">
        <v>172000</v>
      </c>
      <c r="L9" s="78"/>
      <c r="M9" s="81">
        <f t="shared" ref="M9:M19" si="2">ROUNDDOWN(K9*L9,2)</f>
        <v>0</v>
      </c>
      <c r="N9" s="48">
        <v>139000</v>
      </c>
      <c r="O9" s="78"/>
      <c r="P9" s="83">
        <f t="shared" ref="P9:P19" si="3">ROUNDDOWN(N9*O9,2)</f>
        <v>0</v>
      </c>
      <c r="Q9" s="53"/>
      <c r="R9" s="54"/>
      <c r="S9" s="55"/>
      <c r="T9" s="84">
        <f t="shared" ref="T9:T19" si="4">SUM(M9,P9,S9)</f>
        <v>0</v>
      </c>
      <c r="U9" s="52">
        <f t="shared" ref="U9:U19" si="5">INT(J9+T9)</f>
        <v>0</v>
      </c>
    </row>
    <row r="10" spans="2:21" ht="26.25" customHeight="1" x14ac:dyDescent="0.2">
      <c r="B10" s="9"/>
      <c r="C10" s="21">
        <v>2</v>
      </c>
      <c r="D10" s="40">
        <f t="shared" si="0"/>
        <v>1250</v>
      </c>
      <c r="E10" s="78"/>
      <c r="F10" s="117"/>
      <c r="G10" s="80">
        <f t="shared" si="1"/>
        <v>0</v>
      </c>
      <c r="H10" s="78"/>
      <c r="I10" s="81">
        <f>ROUNDDOWN(D10*H10,2)</f>
        <v>0</v>
      </c>
      <c r="J10" s="82">
        <f>SUM(G10,I10,)</f>
        <v>0</v>
      </c>
      <c r="K10" s="47">
        <v>151000</v>
      </c>
      <c r="L10" s="78"/>
      <c r="M10" s="81">
        <f t="shared" si="2"/>
        <v>0</v>
      </c>
      <c r="N10" s="48">
        <v>135000</v>
      </c>
      <c r="O10" s="78"/>
      <c r="P10" s="83">
        <f t="shared" si="3"/>
        <v>0</v>
      </c>
      <c r="Q10" s="53"/>
      <c r="R10" s="54"/>
      <c r="S10" s="55"/>
      <c r="T10" s="84">
        <f>SUM(M10,P10,S10)</f>
        <v>0</v>
      </c>
      <c r="U10" s="52">
        <f t="shared" si="5"/>
        <v>0</v>
      </c>
    </row>
    <row r="11" spans="2:21" ht="26.25" customHeight="1" x14ac:dyDescent="0.2">
      <c r="B11" s="9"/>
      <c r="C11" s="21">
        <v>3</v>
      </c>
      <c r="D11" s="40">
        <f t="shared" si="0"/>
        <v>1250</v>
      </c>
      <c r="E11" s="78"/>
      <c r="F11" s="117"/>
      <c r="G11" s="80">
        <f t="shared" si="1"/>
        <v>0</v>
      </c>
      <c r="H11" s="78"/>
      <c r="I11" s="81">
        <f t="shared" ref="I11:I19" si="6">ROUNDDOWN(D11*H11,2)</f>
        <v>0</v>
      </c>
      <c r="J11" s="82">
        <f t="shared" ref="J11:J19" si="7">SUM(G11,I11)</f>
        <v>0</v>
      </c>
      <c r="K11" s="47">
        <v>165000</v>
      </c>
      <c r="L11" s="78"/>
      <c r="M11" s="81">
        <f t="shared" si="2"/>
        <v>0</v>
      </c>
      <c r="N11" s="48">
        <v>153000</v>
      </c>
      <c r="O11" s="78"/>
      <c r="P11" s="83">
        <f t="shared" si="3"/>
        <v>0</v>
      </c>
      <c r="Q11" s="53"/>
      <c r="R11" s="54"/>
      <c r="S11" s="55"/>
      <c r="T11" s="84">
        <f t="shared" si="4"/>
        <v>0</v>
      </c>
      <c r="U11" s="52">
        <f t="shared" si="5"/>
        <v>0</v>
      </c>
    </row>
    <row r="12" spans="2:21" ht="26.25" customHeight="1" x14ac:dyDescent="0.2">
      <c r="B12" s="9"/>
      <c r="C12" s="21">
        <v>4</v>
      </c>
      <c r="D12" s="40">
        <f t="shared" si="0"/>
        <v>1250</v>
      </c>
      <c r="E12" s="78"/>
      <c r="F12" s="117"/>
      <c r="G12" s="80">
        <f t="shared" si="1"/>
        <v>0</v>
      </c>
      <c r="H12" s="78"/>
      <c r="I12" s="81">
        <f t="shared" si="6"/>
        <v>0</v>
      </c>
      <c r="J12" s="82">
        <f t="shared" si="7"/>
        <v>0</v>
      </c>
      <c r="K12" s="47">
        <v>176000</v>
      </c>
      <c r="L12" s="78"/>
      <c r="M12" s="81">
        <f t="shared" si="2"/>
        <v>0</v>
      </c>
      <c r="N12" s="48">
        <v>157000</v>
      </c>
      <c r="O12" s="78"/>
      <c r="P12" s="83">
        <f t="shared" si="3"/>
        <v>0</v>
      </c>
      <c r="Q12" s="53"/>
      <c r="R12" s="54"/>
      <c r="S12" s="55"/>
      <c r="T12" s="84">
        <f t="shared" si="4"/>
        <v>0</v>
      </c>
      <c r="U12" s="52">
        <f t="shared" si="5"/>
        <v>0</v>
      </c>
    </row>
    <row r="13" spans="2:21" ht="26.25" customHeight="1" x14ac:dyDescent="0.2">
      <c r="B13" s="9"/>
      <c r="C13" s="21">
        <v>5</v>
      </c>
      <c r="D13" s="41">
        <f t="shared" si="0"/>
        <v>1250</v>
      </c>
      <c r="E13" s="78"/>
      <c r="F13" s="117"/>
      <c r="G13" s="80">
        <f t="shared" si="1"/>
        <v>0</v>
      </c>
      <c r="H13" s="78"/>
      <c r="I13" s="81">
        <f t="shared" si="6"/>
        <v>0</v>
      </c>
      <c r="J13" s="82">
        <f t="shared" si="7"/>
        <v>0</v>
      </c>
      <c r="K13" s="56">
        <v>208000</v>
      </c>
      <c r="L13" s="78"/>
      <c r="M13" s="81">
        <f t="shared" si="2"/>
        <v>0</v>
      </c>
      <c r="N13" s="57">
        <v>157000</v>
      </c>
      <c r="O13" s="78"/>
      <c r="P13" s="83">
        <f t="shared" si="3"/>
        <v>0</v>
      </c>
      <c r="Q13" s="53"/>
      <c r="R13" s="54"/>
      <c r="S13" s="55"/>
      <c r="T13" s="84">
        <f t="shared" si="4"/>
        <v>0</v>
      </c>
      <c r="U13" s="52">
        <f t="shared" si="5"/>
        <v>0</v>
      </c>
    </row>
    <row r="14" spans="2:21" ht="26.25" customHeight="1" thickBot="1" x14ac:dyDescent="0.25">
      <c r="B14" s="9"/>
      <c r="C14" s="21">
        <v>6</v>
      </c>
      <c r="D14" s="41">
        <f t="shared" si="0"/>
        <v>1250</v>
      </c>
      <c r="E14" s="78"/>
      <c r="F14" s="117"/>
      <c r="G14" s="80">
        <f t="shared" si="1"/>
        <v>0</v>
      </c>
      <c r="H14" s="78"/>
      <c r="I14" s="81">
        <f t="shared" si="6"/>
        <v>0</v>
      </c>
      <c r="J14" s="82">
        <f t="shared" si="7"/>
        <v>0</v>
      </c>
      <c r="K14" s="56">
        <v>202000</v>
      </c>
      <c r="L14" s="78"/>
      <c r="M14" s="81">
        <f t="shared" si="2"/>
        <v>0</v>
      </c>
      <c r="N14" s="57">
        <v>217000</v>
      </c>
      <c r="O14" s="78"/>
      <c r="P14" s="83">
        <f t="shared" si="3"/>
        <v>0</v>
      </c>
      <c r="Q14" s="58"/>
      <c r="R14" s="54"/>
      <c r="S14" s="59"/>
      <c r="T14" s="84">
        <f t="shared" si="4"/>
        <v>0</v>
      </c>
      <c r="U14" s="52">
        <f t="shared" si="5"/>
        <v>0</v>
      </c>
    </row>
    <row r="15" spans="2:21" ht="26.25" customHeight="1" x14ac:dyDescent="0.2">
      <c r="B15" s="9"/>
      <c r="C15" s="21">
        <v>7</v>
      </c>
      <c r="D15" s="41">
        <f t="shared" si="0"/>
        <v>1250</v>
      </c>
      <c r="E15" s="78"/>
      <c r="F15" s="117"/>
      <c r="G15" s="80">
        <f t="shared" si="1"/>
        <v>0</v>
      </c>
      <c r="H15" s="78"/>
      <c r="I15" s="81">
        <f t="shared" si="6"/>
        <v>0</v>
      </c>
      <c r="J15" s="82">
        <f t="shared" si="7"/>
        <v>0</v>
      </c>
      <c r="K15" s="56">
        <v>269000</v>
      </c>
      <c r="L15" s="78"/>
      <c r="M15" s="81">
        <f t="shared" si="2"/>
        <v>0</v>
      </c>
      <c r="N15" s="57">
        <v>125000</v>
      </c>
      <c r="O15" s="78"/>
      <c r="P15" s="83">
        <f t="shared" si="3"/>
        <v>0</v>
      </c>
      <c r="Q15" s="57">
        <v>137000</v>
      </c>
      <c r="R15" s="77"/>
      <c r="S15" s="81">
        <f>ROUNDDOWN(Q15*R15,2)</f>
        <v>0</v>
      </c>
      <c r="T15" s="84">
        <f t="shared" si="4"/>
        <v>0</v>
      </c>
      <c r="U15" s="52">
        <f t="shared" si="5"/>
        <v>0</v>
      </c>
    </row>
    <row r="16" spans="2:21" ht="26.25" customHeight="1" x14ac:dyDescent="0.2">
      <c r="B16" s="9"/>
      <c r="C16" s="21">
        <v>8</v>
      </c>
      <c r="D16" s="41">
        <f t="shared" si="0"/>
        <v>1250</v>
      </c>
      <c r="E16" s="78"/>
      <c r="F16" s="117"/>
      <c r="G16" s="80">
        <f t="shared" si="1"/>
        <v>0</v>
      </c>
      <c r="H16" s="78"/>
      <c r="I16" s="81">
        <f t="shared" si="6"/>
        <v>0</v>
      </c>
      <c r="J16" s="82">
        <f t="shared" si="7"/>
        <v>0</v>
      </c>
      <c r="K16" s="56">
        <v>284000</v>
      </c>
      <c r="L16" s="78"/>
      <c r="M16" s="81">
        <f t="shared" si="2"/>
        <v>0</v>
      </c>
      <c r="N16" s="57">
        <v>134000</v>
      </c>
      <c r="O16" s="78"/>
      <c r="P16" s="83">
        <f t="shared" si="3"/>
        <v>0</v>
      </c>
      <c r="Q16" s="57">
        <v>145000</v>
      </c>
      <c r="R16" s="78"/>
      <c r="S16" s="81">
        <f t="shared" ref="S16:S17" si="8">ROUNDDOWN(Q16*R16,2)</f>
        <v>0</v>
      </c>
      <c r="T16" s="84">
        <f t="shared" si="4"/>
        <v>0</v>
      </c>
      <c r="U16" s="52">
        <f t="shared" si="5"/>
        <v>0</v>
      </c>
    </row>
    <row r="17" spans="2:23" ht="26.25" customHeight="1" thickBot="1" x14ac:dyDescent="0.25">
      <c r="B17" s="37"/>
      <c r="C17" s="21">
        <v>9</v>
      </c>
      <c r="D17" s="40">
        <f t="shared" si="0"/>
        <v>1250</v>
      </c>
      <c r="E17" s="78"/>
      <c r="F17" s="117"/>
      <c r="G17" s="80">
        <f t="shared" si="1"/>
        <v>0</v>
      </c>
      <c r="H17" s="78"/>
      <c r="I17" s="81">
        <f t="shared" si="6"/>
        <v>0</v>
      </c>
      <c r="J17" s="82">
        <f t="shared" si="7"/>
        <v>0</v>
      </c>
      <c r="K17" s="47">
        <v>255000</v>
      </c>
      <c r="L17" s="78"/>
      <c r="M17" s="81">
        <f t="shared" si="2"/>
        <v>0</v>
      </c>
      <c r="N17" s="48">
        <v>112000</v>
      </c>
      <c r="O17" s="78"/>
      <c r="P17" s="83">
        <f t="shared" si="3"/>
        <v>0</v>
      </c>
      <c r="Q17" s="48">
        <v>121000</v>
      </c>
      <c r="R17" s="79"/>
      <c r="S17" s="81">
        <f t="shared" si="8"/>
        <v>0</v>
      </c>
      <c r="T17" s="84">
        <f t="shared" si="4"/>
        <v>0</v>
      </c>
      <c r="U17" s="52">
        <f t="shared" si="5"/>
        <v>0</v>
      </c>
      <c r="W17" s="10"/>
    </row>
    <row r="18" spans="2:23" ht="26.25" customHeight="1" x14ac:dyDescent="0.2">
      <c r="B18" s="37"/>
      <c r="C18" s="21">
        <v>10</v>
      </c>
      <c r="D18" s="40">
        <f t="shared" si="0"/>
        <v>1250</v>
      </c>
      <c r="E18" s="78"/>
      <c r="F18" s="117"/>
      <c r="G18" s="80">
        <f t="shared" si="1"/>
        <v>0</v>
      </c>
      <c r="H18" s="78"/>
      <c r="I18" s="81">
        <f t="shared" si="6"/>
        <v>0</v>
      </c>
      <c r="J18" s="82">
        <f t="shared" si="7"/>
        <v>0</v>
      </c>
      <c r="K18" s="47">
        <v>197000</v>
      </c>
      <c r="L18" s="78"/>
      <c r="M18" s="81">
        <f t="shared" si="2"/>
        <v>0</v>
      </c>
      <c r="N18" s="48">
        <v>186000</v>
      </c>
      <c r="O18" s="78"/>
      <c r="P18" s="83">
        <f t="shared" si="3"/>
        <v>0</v>
      </c>
      <c r="Q18" s="49"/>
      <c r="R18" s="54"/>
      <c r="S18" s="60"/>
      <c r="T18" s="84">
        <f t="shared" si="4"/>
        <v>0</v>
      </c>
      <c r="U18" s="52">
        <f t="shared" si="5"/>
        <v>0</v>
      </c>
    </row>
    <row r="19" spans="2:23" ht="26.25" customHeight="1" thickBot="1" x14ac:dyDescent="0.25">
      <c r="B19" s="37"/>
      <c r="C19" s="21">
        <v>11</v>
      </c>
      <c r="D19" s="40">
        <f t="shared" si="0"/>
        <v>1250</v>
      </c>
      <c r="E19" s="79"/>
      <c r="F19" s="118"/>
      <c r="G19" s="80">
        <f t="shared" si="1"/>
        <v>0</v>
      </c>
      <c r="H19" s="79"/>
      <c r="I19" s="81">
        <f t="shared" si="6"/>
        <v>0</v>
      </c>
      <c r="J19" s="82">
        <f t="shared" si="7"/>
        <v>0</v>
      </c>
      <c r="K19" s="47">
        <v>174000</v>
      </c>
      <c r="L19" s="79"/>
      <c r="M19" s="81">
        <f t="shared" si="2"/>
        <v>0</v>
      </c>
      <c r="N19" s="48">
        <v>155000</v>
      </c>
      <c r="O19" s="79"/>
      <c r="P19" s="83">
        <f t="shared" si="3"/>
        <v>0</v>
      </c>
      <c r="Q19" s="61"/>
      <c r="R19" s="54"/>
      <c r="S19" s="62"/>
      <c r="T19" s="84">
        <f t="shared" si="4"/>
        <v>0</v>
      </c>
      <c r="U19" s="63">
        <f t="shared" si="5"/>
        <v>0</v>
      </c>
    </row>
    <row r="20" spans="2:23" ht="26.25" customHeight="1" thickTop="1" x14ac:dyDescent="0.2">
      <c r="B20" s="86" t="s">
        <v>8</v>
      </c>
      <c r="C20" s="87"/>
      <c r="D20" s="42"/>
      <c r="E20" s="64"/>
      <c r="F20" s="65"/>
      <c r="G20" s="66"/>
      <c r="H20" s="67"/>
      <c r="I20" s="66"/>
      <c r="J20" s="68"/>
      <c r="K20" s="69">
        <f>SUM(K8:K19)</f>
        <v>2430000</v>
      </c>
      <c r="L20" s="70"/>
      <c r="M20" s="71"/>
      <c r="N20" s="69">
        <f>SUM(N8:N19)</f>
        <v>1828000</v>
      </c>
      <c r="O20" s="70"/>
      <c r="P20" s="71"/>
      <c r="Q20" s="69">
        <f>SUM(Q8:Q19)</f>
        <v>403000</v>
      </c>
      <c r="R20" s="70"/>
      <c r="S20" s="71"/>
      <c r="T20" s="68"/>
      <c r="U20" s="72">
        <f>SUM(U8:U19)</f>
        <v>0</v>
      </c>
    </row>
    <row r="21" spans="2:23" ht="19.5" customHeight="1" thickBot="1" x14ac:dyDescent="0.25">
      <c r="B21" s="11"/>
    </row>
    <row r="22" spans="2:23" s="1" customFormat="1" ht="20.25" customHeight="1" thickTop="1" x14ac:dyDescent="0.2">
      <c r="B22" s="31" t="s">
        <v>1</v>
      </c>
      <c r="C22" s="31"/>
      <c r="D22" s="31"/>
      <c r="E22" s="31"/>
      <c r="F22" s="31"/>
      <c r="G22" s="31"/>
      <c r="H22" s="31"/>
      <c r="I22" s="31"/>
      <c r="J22" s="31"/>
      <c r="K22" s="31"/>
      <c r="T22" s="88" t="s">
        <v>35</v>
      </c>
      <c r="U22" s="90">
        <f>U20</f>
        <v>0</v>
      </c>
    </row>
    <row r="23" spans="2:23" s="1" customFormat="1" ht="18" customHeight="1" thickBot="1" x14ac:dyDescent="0.25">
      <c r="B23" s="31"/>
      <c r="C23" s="32" t="s">
        <v>22</v>
      </c>
      <c r="D23" s="33"/>
      <c r="E23" s="33"/>
      <c r="F23" s="33"/>
      <c r="G23" s="33"/>
      <c r="H23" s="33"/>
      <c r="I23" s="33"/>
      <c r="J23" s="31"/>
      <c r="K23" s="31"/>
      <c r="T23" s="89"/>
      <c r="U23" s="91"/>
      <c r="V23" s="12"/>
    </row>
    <row r="24" spans="2:23" s="1" customFormat="1" ht="18" customHeight="1" thickTop="1" x14ac:dyDescent="0.2">
      <c r="B24" s="31"/>
      <c r="C24" s="32" t="s">
        <v>44</v>
      </c>
      <c r="D24" s="34"/>
      <c r="E24" s="34"/>
      <c r="F24" s="34"/>
      <c r="G24" s="34"/>
      <c r="H24" s="34"/>
      <c r="I24" s="34"/>
      <c r="J24" s="31"/>
      <c r="K24" s="31"/>
      <c r="U24" s="73"/>
      <c r="V24" s="13"/>
    </row>
    <row r="25" spans="2:23" s="1" customFormat="1" ht="18" customHeight="1" x14ac:dyDescent="0.2">
      <c r="B25" s="31"/>
      <c r="C25" s="74" t="s">
        <v>43</v>
      </c>
      <c r="D25" s="34"/>
      <c r="E25" s="34"/>
      <c r="F25" s="34"/>
      <c r="G25" s="34"/>
      <c r="H25" s="34"/>
      <c r="I25" s="34"/>
      <c r="J25" s="31"/>
      <c r="K25" s="31"/>
      <c r="U25" s="73"/>
      <c r="V25" s="13"/>
    </row>
    <row r="26" spans="2:23" s="1" customFormat="1" ht="18" customHeight="1" x14ac:dyDescent="0.2">
      <c r="B26" s="31"/>
      <c r="C26" s="32" t="s">
        <v>39</v>
      </c>
      <c r="D26" s="34"/>
      <c r="E26" s="34"/>
      <c r="F26" s="34"/>
      <c r="G26" s="34"/>
      <c r="H26" s="34"/>
      <c r="I26" s="34"/>
      <c r="J26" s="31"/>
      <c r="K26" s="31"/>
    </row>
    <row r="27" spans="2:23" s="1" customFormat="1" ht="18" customHeight="1" x14ac:dyDescent="0.2">
      <c r="B27" s="31"/>
      <c r="C27" s="32" t="s">
        <v>40</v>
      </c>
      <c r="D27" s="34"/>
      <c r="E27" s="34"/>
      <c r="F27" s="34"/>
      <c r="G27" s="34"/>
      <c r="H27" s="34"/>
      <c r="I27" s="34"/>
      <c r="J27" s="31"/>
      <c r="K27" s="31"/>
    </row>
    <row r="28" spans="2:23" s="1" customFormat="1" ht="18" customHeight="1" x14ac:dyDescent="0.2">
      <c r="B28" s="31"/>
      <c r="C28" s="11" t="s">
        <v>41</v>
      </c>
      <c r="D28" s="35"/>
      <c r="E28" s="35"/>
      <c r="F28" s="35"/>
      <c r="G28" s="35"/>
      <c r="H28" s="35"/>
      <c r="I28" s="35"/>
      <c r="J28" s="31"/>
      <c r="K28" s="31"/>
    </row>
    <row r="29" spans="2:23" s="1" customFormat="1" ht="18" customHeight="1" x14ac:dyDescent="0.2">
      <c r="B29" s="31"/>
      <c r="C29" s="11" t="s">
        <v>42</v>
      </c>
      <c r="D29" s="35"/>
      <c r="E29" s="35"/>
      <c r="F29" s="35"/>
      <c r="G29" s="35"/>
      <c r="H29" s="35"/>
      <c r="I29" s="35"/>
      <c r="J29" s="31"/>
      <c r="K29" s="31"/>
      <c r="T29" s="92"/>
      <c r="U29" s="92"/>
    </row>
  </sheetData>
  <sheetProtection algorithmName="SHA-512" hashValue="npkuUCKvr/S+EXyLinQTzAu20k8+HmmwjLkc+ZlY31j9pJ87ra6C5Ms8oY5OnAsQLkxc7ptmZLyvP1Ge+7bLFg==" saltValue="SCkXA7y/hXONARI/r9XTSA==" spinCount="100000" sheet="1" selectLockedCells="1"/>
  <mergeCells count="16">
    <mergeCell ref="B20:C20"/>
    <mergeCell ref="T22:T23"/>
    <mergeCell ref="U22:U23"/>
    <mergeCell ref="T29:U29"/>
    <mergeCell ref="B4:C6"/>
    <mergeCell ref="D4:J4"/>
    <mergeCell ref="K4:T4"/>
    <mergeCell ref="U4:U6"/>
    <mergeCell ref="D5:G5"/>
    <mergeCell ref="H5:I5"/>
    <mergeCell ref="J5:J6"/>
    <mergeCell ref="K5:M5"/>
    <mergeCell ref="N5:P5"/>
    <mergeCell ref="Q5:S5"/>
    <mergeCell ref="T5:T6"/>
    <mergeCell ref="F8:F19"/>
  </mergeCells>
  <phoneticPr fontId="1"/>
  <dataValidations count="1">
    <dataValidation type="custom" imeMode="off" allowBlank="1" showInputMessage="1" showErrorMessage="1" errorTitle="入力制限" error="入力値は小数点以下第4位まで" sqref="E8:E19 R15:R17 O8:O19 L8:L19 H8:H19" xr:uid="{00000000-0002-0000-0000-000000000000}">
      <formula1>E8-ROUNDDOWN(E8,4)=0</formula1>
    </dataValidation>
  </dataValidations>
  <printOptions horizontalCentered="1" verticalCentered="1"/>
  <pageMargins left="0.19685039370078741" right="0.19685039370078741" top="0.98425196850393704" bottom="0.39370078740157483" header="0.51181102362204722" footer="0.51181102362204722"/>
  <pageSetup paperSize="9" scale="58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真理子</dc:creator>
  <cp:lastModifiedBy>結城　健吾</cp:lastModifiedBy>
  <cp:lastPrinted>2022-07-14T01:00:27Z</cp:lastPrinted>
  <dcterms:created xsi:type="dcterms:W3CDTF">2022-07-28T10:17:44Z</dcterms:created>
  <dcterms:modified xsi:type="dcterms:W3CDTF">2025-08-04T23:56:20Z</dcterms:modified>
</cp:coreProperties>
</file>