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9.24京町保育所ほか\HP\"/>
    </mc:Choice>
  </mc:AlternateContent>
  <xr:revisionPtr revIDLastSave="0" documentId="13_ncr:1_{DBF0B0BE-A242-4172-961B-5E12561EDEAB}" xr6:coauthVersionLast="47" xr6:coauthVersionMax="47" xr10:uidLastSave="{00000000-0000-0000-0000-000000000000}"/>
  <bookViews>
    <workbookView xWindow="-120" yWindow="-120" windowWidth="19800" windowHeight="11760" tabRatio="728" xr2:uid="{00000000-000D-0000-FFFF-FFFF00000000}"/>
  </bookViews>
  <sheets>
    <sheet name="入札金額算定書 (京町)" sheetId="22" r:id="rId1"/>
    <sheet name="入札金額算定書 (鷺山)" sheetId="23" r:id="rId2"/>
    <sheet name="入札金額算定書 (市橋)" sheetId="24" r:id="rId3"/>
  </sheets>
  <definedNames>
    <definedName name="_xlnm.Print_Area" localSheetId="0">'入札金額算定書 (京町)'!$A$1:$L$33</definedName>
    <definedName name="_xlnm.Print_Area" localSheetId="1">'入札金額算定書 (鷺山)'!$A$1:$L$33</definedName>
    <definedName name="_xlnm.Print_Area" localSheetId="2">'入札金額算定書 (市橋)'!$A$1:$L$33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4" l="1"/>
  <c r="K23" i="24"/>
  <c r="K11" i="24"/>
  <c r="J11" i="24"/>
  <c r="G11" i="24"/>
  <c r="K23" i="23"/>
  <c r="K11" i="23"/>
  <c r="J11" i="23"/>
  <c r="G11" i="23"/>
  <c r="K23" i="22"/>
  <c r="K11" i="22"/>
  <c r="J11" i="22"/>
  <c r="G11" i="22"/>
  <c r="D12" i="24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G21" i="24" l="1"/>
  <c r="G21" i="22"/>
  <c r="K21" i="22" s="1"/>
  <c r="G21" i="23"/>
  <c r="J12" i="24"/>
  <c r="J22" i="24"/>
  <c r="J21" i="24"/>
  <c r="J20" i="24"/>
  <c r="J19" i="24"/>
  <c r="J18" i="24"/>
  <c r="J17" i="24"/>
  <c r="J16" i="24"/>
  <c r="J15" i="24"/>
  <c r="J14" i="24"/>
  <c r="J13" i="24"/>
  <c r="J16" i="23"/>
  <c r="J22" i="23"/>
  <c r="J21" i="23"/>
  <c r="J20" i="23"/>
  <c r="J19" i="23"/>
  <c r="J18" i="23"/>
  <c r="J17" i="23"/>
  <c r="J15" i="23"/>
  <c r="J14" i="23"/>
  <c r="J13" i="23"/>
  <c r="J12" i="23"/>
  <c r="G22" i="23"/>
  <c r="G20" i="23"/>
  <c r="G19" i="23"/>
  <c r="G18" i="23"/>
  <c r="G17" i="23"/>
  <c r="G16" i="23"/>
  <c r="G15" i="23"/>
  <c r="G14" i="23"/>
  <c r="G13" i="23"/>
  <c r="G12" i="23"/>
  <c r="J22" i="22"/>
  <c r="J21" i="22"/>
  <c r="J20" i="22"/>
  <c r="J19" i="22"/>
  <c r="J18" i="22"/>
  <c r="J17" i="22"/>
  <c r="J16" i="22"/>
  <c r="J15" i="22"/>
  <c r="J14" i="22"/>
  <c r="J13" i="22"/>
  <c r="J12" i="22"/>
  <c r="G22" i="22"/>
  <c r="G20" i="22"/>
  <c r="G19" i="22"/>
  <c r="G18" i="22"/>
  <c r="G17" i="22"/>
  <c r="G16" i="22"/>
  <c r="G15" i="22"/>
  <c r="G14" i="22"/>
  <c r="G13" i="22"/>
  <c r="G12" i="22"/>
  <c r="K22" i="22" l="1"/>
  <c r="K14" i="22"/>
  <c r="H23" i="24"/>
  <c r="G22" i="24"/>
  <c r="K22" i="24" s="1"/>
  <c r="G20" i="24"/>
  <c r="G19" i="24"/>
  <c r="G18" i="24"/>
  <c r="G17" i="24"/>
  <c r="G16" i="24"/>
  <c r="G15" i="24"/>
  <c r="G14" i="24"/>
  <c r="G13" i="24"/>
  <c r="G12" i="24"/>
  <c r="H23" i="23"/>
  <c r="K15" i="23"/>
  <c r="K12" i="23"/>
  <c r="H23" i="22"/>
  <c r="K18" i="22" l="1"/>
  <c r="K13" i="22"/>
  <c r="K12" i="22"/>
  <c r="K21" i="24"/>
  <c r="K20" i="24"/>
  <c r="K19" i="24"/>
  <c r="K18" i="24"/>
  <c r="K17" i="24"/>
  <c r="K16" i="24"/>
  <c r="K15" i="24"/>
  <c r="K14" i="24"/>
  <c r="K13" i="24"/>
  <c r="K12" i="24"/>
  <c r="K22" i="23"/>
  <c r="K21" i="23"/>
  <c r="K20" i="23"/>
  <c r="K19" i="23"/>
  <c r="K18" i="23"/>
  <c r="K17" i="23"/>
  <c r="K16" i="23"/>
  <c r="K14" i="23"/>
  <c r="K13" i="23"/>
  <c r="K20" i="22"/>
  <c r="K19" i="22"/>
  <c r="K17" i="22"/>
  <c r="K16" i="22"/>
  <c r="K15" i="22"/>
</calcChain>
</file>

<file path=xl/sharedStrings.xml><?xml version="1.0" encoding="utf-8"?>
<sst xmlns="http://schemas.openxmlformats.org/spreadsheetml/2006/main" count="109" uniqueCount="41">
  <si>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</si>
  <si>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</si>
  <si>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</si>
  <si>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</si>
  <si>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</si>
  <si>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</si>
  <si>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</si>
  <si>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</si>
  <si>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</si>
  <si>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</si>
  <si>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</si>
  <si>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</si>
  <si>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</si>
  <si>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</si>
  <si>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</si>
  <si>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</si>
  <si>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</si>
  <si>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</si>
  <si>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</si>
  <si>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</si>
  <si>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</si>
  <si>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</si>
  <si>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</si>
  <si>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</si>
  <si>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</si>
  <si>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</si>
  <si>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</si>
  <si>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電気料金総価
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</si>
  <si>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</si>
  <si>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</si>
  <si>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入札書に記載する金額は、電気料金総価（E①、E②、E③の合計） の額とする。</t>
    </r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</si>
  <si>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</si>
  <si>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</si>
  <si>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様式第5-1</t>
    <rPh sb="0" eb="2">
      <t>ヨウシキ</t>
    </rPh>
    <rPh sb="2" eb="3">
      <t>ダイ</t>
    </rPh>
    <phoneticPr fontId="1"/>
  </si>
  <si>
    <t>様式第5-2</t>
    <rPh sb="0" eb="2">
      <t>ヨウシキ</t>
    </rPh>
    <rPh sb="2" eb="3">
      <t>ダイ</t>
    </rPh>
    <phoneticPr fontId="1"/>
  </si>
  <si>
    <t>様式第5-3</t>
    <rPh sb="0" eb="2">
      <t>ヨウシキ</t>
    </rPh>
    <rPh sb="2" eb="3">
      <t>ダイ</t>
    </rPh>
    <phoneticPr fontId="1"/>
  </si>
  <si>
    <t>京町保育所</t>
    <rPh sb="0" eb="1">
      <t>キョウ</t>
    </rPh>
    <rPh sb="1" eb="2">
      <t>マチ</t>
    </rPh>
    <rPh sb="2" eb="4">
      <t>ホイク</t>
    </rPh>
    <rPh sb="4" eb="5">
      <t>ショ</t>
    </rPh>
    <phoneticPr fontId="1"/>
  </si>
  <si>
    <t>鷺山保育所</t>
    <rPh sb="0" eb="2">
      <t>サギヤマ</t>
    </rPh>
    <rPh sb="2" eb="4">
      <t>ホイク</t>
    </rPh>
    <rPh sb="4" eb="5">
      <t>ショ</t>
    </rPh>
    <phoneticPr fontId="1"/>
  </si>
  <si>
    <t>市橋保育所</t>
    <rPh sb="0" eb="2">
      <t>イチハシ</t>
    </rPh>
    <rPh sb="2" eb="4">
      <t>ホイク</t>
    </rPh>
    <rPh sb="4" eb="5">
      <t>ショ</t>
    </rPh>
    <phoneticPr fontId="1"/>
  </si>
  <si>
    <t>入札金額記載額
電気料金総価（E①＋E②＋E③）</t>
    <rPh sb="0" eb="4">
      <t>ニュウサツキンガク</t>
    </rPh>
    <rPh sb="4" eb="7">
      <t>キサイガク</t>
    </rPh>
    <rPh sb="8" eb="10">
      <t>デンキ</t>
    </rPh>
    <rPh sb="10" eb="12">
      <t>リョウキン</t>
    </rPh>
    <rPh sb="12" eb="13">
      <t>ソウ</t>
    </rPh>
    <rPh sb="13" eb="14">
      <t>アタイ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</si>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</sst>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5" fillId="2" borderId="10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6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0" borderId="6" xfId="11" applyFont="1" applyFill="1" applyBorder="1" applyAlignment="1" applyProtection="1">
      <alignment horizontal="right" wrapText="1"/>
    </xf>
    <xf numFmtId="0" fontId="0" fillId="0" borderId="0" xfId="11" applyFont="1" applyFill="1" applyBorder="1" applyAlignment="1" applyProtection="1">
      <alignment horizontal="right"/>
    </xf>
    <xf numFmtId="0" fontId="3" fillId="2" borderId="0" xfId="7" applyFont="1" applyFill="1" applyAlignment="1" applyProtection="1">
      <alignment vertical="top" wrapText="1"/>
    </xf>
    <xf numFmtId="0" fontId="13" fillId="2" borderId="0" xfId="0" applyFont="1" applyFill="1" applyAlignment="1" applyProtection="1">
      <alignment vertical="center"/>
    </xf>
    <xf numFmtId="0" fontId="13" fillId="2" borderId="0" xfId="11" applyFont="1" applyFill="1" applyAlignment="1" applyProtection="1">
      <alignment vertical="center"/>
    </xf>
    <xf numFmtId="38" fontId="13" fillId="2" borderId="11" xfId="11" applyNumberFormat="1" applyFont="1" applyFill="1" applyBorder="1" applyAlignment="1" applyProtection="1">
      <alignment horizontal="right" shrinkToFit="1"/>
    </xf>
    <xf numFmtId="0" fontId="3" fillId="2" borderId="4" xfId="11" applyFont="1" applyFill="1" applyBorder="1" applyAlignment="1" applyProtection="1">
      <alignment horizontal="center" vertical="center"/>
    </xf>
    <xf numFmtId="38" fontId="2" fillId="2" borderId="19" xfId="13" applyFont="1" applyFill="1" applyBorder="1" applyProtection="1"/>
    <xf numFmtId="38" fontId="2" fillId="2" borderId="20" xfId="13" applyFont="1" applyFill="1" applyBorder="1" applyProtection="1"/>
    <xf numFmtId="38" fontId="2" fillId="2" borderId="20" xfId="13" applyFont="1" applyFill="1" applyBorder="1" applyAlignment="1" applyProtection="1">
      <alignment horizontal="center"/>
    </xf>
    <xf numFmtId="38" fontId="2" fillId="2" borderId="21" xfId="13" applyFont="1" applyFill="1" applyBorder="1" applyProtection="1"/>
    <xf numFmtId="38" fontId="2" fillId="2" borderId="7" xfId="13" applyFont="1" applyFill="1" applyBorder="1" applyProtection="1"/>
    <xf numFmtId="38" fontId="13" fillId="2" borderId="16" xfId="11" applyNumberFormat="1" applyFont="1" applyFill="1" applyBorder="1" applyAlignment="1" applyProtection="1">
      <alignment horizontal="right" shrinkToFit="1"/>
    </xf>
    <xf numFmtId="0" fontId="3" fillId="2" borderId="1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right"/>
    </xf>
    <xf numFmtId="9" fontId="0" fillId="2" borderId="3" xfId="11" applyNumberFormat="1" applyFont="1" applyFill="1" applyBorder="1" applyProtection="1"/>
    <xf numFmtId="0" fontId="0" fillId="2" borderId="17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0" fillId="2" borderId="0" xfId="7" applyFont="1" applyFill="1" applyAlignment="1" applyProtection="1">
      <alignment vertical="top" wrapText="1"/>
    </xf>
    <xf numFmtId="0" fontId="16" fillId="2" borderId="10" xfId="11" applyFont="1" applyFill="1" applyBorder="1" applyAlignment="1">
      <alignment horizontal="center" vertical="center" wrapText="1"/>
    </xf>
    <xf numFmtId="0" fontId="19" fillId="2" borderId="0" xfId="0" applyFont="1" applyFill="1" applyAlignment="1" applyProtection="1">
      <alignment vertical="center"/>
    </xf>
    <xf numFmtId="40" fontId="13" fillId="0" borderId="10" xfId="13" applyNumberFormat="1" applyFont="1" applyFill="1" applyBorder="1" applyAlignment="1" applyProtection="1">
      <alignment horizontal="right"/>
      <protection locked="0"/>
    </xf>
    <xf numFmtId="40" fontId="13" fillId="2" borderId="8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40" fontId="13" fillId="2" borderId="30" xfId="1" applyNumberFormat="1" applyFont="1" applyFill="1" applyBorder="1" applyAlignment="1" applyProtection="1">
      <alignment horizontal="right" shrinkToFit="1"/>
    </xf>
    <xf numFmtId="38" fontId="2" fillId="2" borderId="8" xfId="13" applyFont="1" applyFill="1" applyBorder="1" applyAlignment="1" applyProtection="1">
      <alignment horizontal="right"/>
    </xf>
    <xf numFmtId="38" fontId="2" fillId="2" borderId="4" xfId="13" applyFont="1" applyFill="1" applyBorder="1" applyAlignment="1" applyProtection="1">
      <alignment horizontal="right"/>
    </xf>
    <xf numFmtId="38" fontId="2" fillId="2" borderId="8" xfId="3" applyFont="1" applyFill="1" applyBorder="1" applyAlignment="1" applyProtection="1">
      <alignment horizontal="right"/>
    </xf>
    <xf numFmtId="38" fontId="2" fillId="2" borderId="11" xfId="13" applyFont="1" applyFill="1" applyBorder="1" applyAlignment="1" applyProtection="1"/>
    <xf numFmtId="38" fontId="2" fillId="2" borderId="9" xfId="13" applyFont="1" applyFill="1" applyBorder="1" applyAlignment="1" applyProtection="1"/>
    <xf numFmtId="38" fontId="2" fillId="2" borderId="10" xfId="13" applyFont="1" applyFill="1" applyBorder="1" applyAlignment="1" applyProtection="1">
      <alignment horizontal="right"/>
    </xf>
    <xf numFmtId="38" fontId="3" fillId="2" borderId="6" xfId="13" applyNumberFormat="1" applyFont="1" applyFill="1" applyBorder="1" applyAlignment="1" applyProtection="1">
      <alignment horizontal="center"/>
    </xf>
    <xf numFmtId="0" fontId="12" fillId="2" borderId="0" xfId="7" applyFont="1" applyFill="1" applyAlignment="1" applyProtection="1">
      <alignment horizontal="center"/>
    </xf>
    <xf numFmtId="0" fontId="3" fillId="2" borderId="8" xfId="11" applyFont="1" applyFill="1" applyBorder="1" applyAlignment="1" applyProtection="1">
      <alignment horizontal="center" vertical="center"/>
    </xf>
    <xf numFmtId="0" fontId="3" fillId="2" borderId="9" xfId="11" applyFont="1" applyFill="1" applyBorder="1" applyAlignment="1" applyProtection="1"/>
    <xf numFmtId="0" fontId="3" fillId="2" borderId="8" xfId="11" applyFont="1" applyFill="1" applyBorder="1" applyAlignment="1" applyProtection="1"/>
    <xf numFmtId="0" fontId="3" fillId="2" borderId="10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 wrapText="1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center" wrapText="1"/>
    </xf>
    <xf numFmtId="0" fontId="3" fillId="2" borderId="6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3" xfId="11" applyFont="1" applyFill="1" applyBorder="1" applyAlignment="1" applyProtection="1">
      <alignment horizontal="center" vertical="center"/>
    </xf>
    <xf numFmtId="0" fontId="3" fillId="2" borderId="5" xfId="11" applyFont="1" applyFill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 wrapText="1"/>
    </xf>
    <xf numFmtId="177" fontId="15" fillId="0" borderId="0" xfId="2" applyNumberFormat="1" applyFont="1" applyFill="1" applyBorder="1" applyAlignment="1" applyProtection="1">
      <alignment horizontal="right" vertical="center"/>
    </xf>
    <xf numFmtId="0" fontId="0" fillId="2" borderId="15" xfId="11" applyFont="1" applyFill="1" applyBorder="1" applyAlignment="1" applyProtection="1">
      <alignment horizontal="center" vertical="center" wrapText="1"/>
    </xf>
    <xf numFmtId="0" fontId="0" fillId="2" borderId="17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3" xfId="11" applyFont="1" applyFill="1" applyBorder="1" applyAlignment="1" applyProtection="1">
      <alignment horizontal="center" vertical="center" wrapText="1"/>
    </xf>
    <xf numFmtId="0" fontId="0" fillId="0" borderId="1" xfId="11" applyFont="1" applyBorder="1" applyAlignment="1" applyProtection="1">
      <alignment horizontal="center" vertical="top"/>
    </xf>
    <xf numFmtId="0" fontId="0" fillId="0" borderId="3" xfId="11" applyFont="1" applyBorder="1" applyAlignment="1" applyProtection="1">
      <alignment horizontal="center" vertical="top"/>
    </xf>
    <xf numFmtId="0" fontId="0" fillId="0" borderId="7" xfId="11" applyFont="1" applyBorder="1" applyAlignment="1" applyProtection="1">
      <alignment horizontal="center" vertical="top"/>
    </xf>
    <xf numFmtId="38" fontId="13" fillId="2" borderId="22" xfId="13" applyFont="1" applyFill="1" applyBorder="1" applyAlignment="1" applyProtection="1">
      <alignment horizontal="center" vertical="center" shrinkToFit="1"/>
    </xf>
    <xf numFmtId="38" fontId="13" fillId="2" borderId="23" xfId="13" applyFont="1" applyFill="1" applyBorder="1" applyAlignment="1" applyProtection="1">
      <alignment horizontal="center" vertical="center" shrinkToFit="1"/>
    </xf>
    <xf numFmtId="38" fontId="13" fillId="2" borderId="18" xfId="13" applyFont="1" applyFill="1" applyBorder="1" applyAlignment="1" applyProtection="1">
      <alignment horizontal="center" vertical="center" shrinkToFit="1"/>
    </xf>
    <xf numFmtId="38" fontId="18" fillId="2" borderId="24" xfId="11" applyNumberFormat="1" applyFont="1" applyFill="1" applyBorder="1" applyAlignment="1">
      <alignment horizontal="right" vertical="center"/>
    </xf>
    <xf numFmtId="38" fontId="18" fillId="2" borderId="25" xfId="11" applyNumberFormat="1" applyFont="1" applyFill="1" applyBorder="1" applyAlignment="1">
      <alignment horizontal="right" vertical="center"/>
    </xf>
    <xf numFmtId="0" fontId="17" fillId="2" borderId="26" xfId="11" applyFont="1" applyFill="1" applyBorder="1" applyAlignment="1">
      <alignment horizontal="center" vertical="center" wrapText="1"/>
    </xf>
    <xf numFmtId="0" fontId="17" fillId="2" borderId="28" xfId="11" applyFont="1" applyFill="1" applyBorder="1" applyAlignment="1">
      <alignment horizontal="center" vertical="center"/>
    </xf>
    <xf numFmtId="0" fontId="17" fillId="2" borderId="27" xfId="11" applyFont="1" applyFill="1" applyBorder="1" applyAlignment="1">
      <alignment horizontal="center" vertical="center"/>
    </xf>
    <xf numFmtId="0" fontId="17" fillId="2" borderId="29" xfId="11" applyFont="1" applyFill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8B6A-759A-4574-B579-59D6DEE3F840}">
  <sheetPr>
    <pageSetUpPr fitToPage="1"/>
  </sheetPr>
  <dimension ref="A1:O35"/>
  <sheetViews>
    <sheetView showGridLines="0" showZeros="0" tabSelected="1" view="pageBreakPreview" topLeftCell="A3" zoomScale="85" zoomScaleNormal="75" zoomScaleSheetLayoutView="85" workbookViewId="0">
      <selection activeCell="E12" sqref="E12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33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3" t="s">
        <v>12</v>
      </c>
      <c r="C3" s="53"/>
      <c r="D3" s="53"/>
      <c r="E3" s="53"/>
      <c r="F3" s="53"/>
      <c r="G3" s="53"/>
      <c r="H3" s="53"/>
      <c r="I3" s="53"/>
      <c r="J3" s="53"/>
      <c r="K3" s="53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36</v>
      </c>
      <c r="C6" s="6"/>
      <c r="D6" s="6"/>
      <c r="E6" s="6"/>
      <c r="O6" s="7"/>
    </row>
    <row r="7" spans="2:15" ht="27" customHeight="1" x14ac:dyDescent="0.15">
      <c r="B7" s="54" t="s">
        <v>0</v>
      </c>
      <c r="C7" s="55"/>
      <c r="D7" s="57" t="s">
        <v>1</v>
      </c>
      <c r="E7" s="57"/>
      <c r="F7" s="57"/>
      <c r="G7" s="58"/>
      <c r="H7" s="59" t="s">
        <v>2</v>
      </c>
      <c r="I7" s="60"/>
      <c r="J7" s="60"/>
      <c r="K7" s="61" t="s">
        <v>18</v>
      </c>
      <c r="L7" s="64"/>
    </row>
    <row r="8" spans="2:15" ht="25.5" customHeight="1" x14ac:dyDescent="0.15">
      <c r="B8" s="56"/>
      <c r="C8" s="55"/>
      <c r="D8" s="66" t="s">
        <v>13</v>
      </c>
      <c r="E8" s="68" t="s">
        <v>14</v>
      </c>
      <c r="F8" s="70" t="s">
        <v>3</v>
      </c>
      <c r="G8" s="72" t="s">
        <v>15</v>
      </c>
      <c r="H8" s="80" t="s">
        <v>16</v>
      </c>
      <c r="I8" s="68" t="s">
        <v>17</v>
      </c>
      <c r="J8" s="72" t="s">
        <v>26</v>
      </c>
      <c r="K8" s="62"/>
      <c r="L8" s="65"/>
    </row>
    <row r="9" spans="2:15" ht="48.75" customHeight="1" x14ac:dyDescent="0.15">
      <c r="B9" s="56"/>
      <c r="C9" s="55"/>
      <c r="D9" s="67"/>
      <c r="E9" s="69"/>
      <c r="F9" s="71"/>
      <c r="G9" s="73"/>
      <c r="H9" s="81"/>
      <c r="I9" s="82"/>
      <c r="J9" s="83"/>
      <c r="K9" s="63"/>
      <c r="L9" s="18"/>
    </row>
    <row r="10" spans="2:15" ht="30" customHeight="1" x14ac:dyDescent="0.15">
      <c r="B10" s="27" t="s">
        <v>4</v>
      </c>
      <c r="C10" s="34" t="s">
        <v>5</v>
      </c>
      <c r="D10" s="35" t="s">
        <v>9</v>
      </c>
      <c r="E10" s="21" t="s">
        <v>19</v>
      </c>
      <c r="F10" s="36"/>
      <c r="G10" s="19" t="s">
        <v>6</v>
      </c>
      <c r="H10" s="37" t="s">
        <v>10</v>
      </c>
      <c r="I10" s="22" t="s">
        <v>20</v>
      </c>
      <c r="J10" s="19" t="s">
        <v>6</v>
      </c>
      <c r="K10" s="38" t="s">
        <v>6</v>
      </c>
      <c r="L10" s="19"/>
    </row>
    <row r="11" spans="2:15" ht="20.100000000000001" customHeight="1" x14ac:dyDescent="0.2">
      <c r="B11" s="84" t="s">
        <v>40</v>
      </c>
      <c r="C11" s="8">
        <v>1</v>
      </c>
      <c r="D11" s="46">
        <v>100</v>
      </c>
      <c r="E11" s="42"/>
      <c r="F11" s="87" t="s">
        <v>11</v>
      </c>
      <c r="G11" s="43">
        <f>ROUNDDOWN(D11*$E$11*0.85,2)</f>
        <v>0</v>
      </c>
      <c r="H11" s="49">
        <v>10600</v>
      </c>
      <c r="I11" s="42"/>
      <c r="J11" s="44">
        <f>ROUNDDOWN(H11*I11,2)</f>
        <v>0</v>
      </c>
      <c r="K11" s="26">
        <f>INT(G11+J11)</f>
        <v>0</v>
      </c>
      <c r="L11" s="52"/>
    </row>
    <row r="12" spans="2:15" ht="20.100000000000001" customHeight="1" x14ac:dyDescent="0.2">
      <c r="B12" s="85"/>
      <c r="C12" s="8">
        <v>2</v>
      </c>
      <c r="D12" s="46">
        <v>100</v>
      </c>
      <c r="E12" s="42"/>
      <c r="F12" s="88"/>
      <c r="G12" s="43">
        <f>ROUNDDOWN(D12*$E$12*0.85,2)</f>
        <v>0</v>
      </c>
      <c r="H12" s="49">
        <v>8000</v>
      </c>
      <c r="I12" s="42"/>
      <c r="J12" s="44">
        <f t="shared" ref="J12:J22" si="0">ROUNDDOWN(H12*I12,2)</f>
        <v>0</v>
      </c>
      <c r="K12" s="26">
        <f t="shared" ref="K12:K20" si="1">INT(G12+J12)</f>
        <v>0</v>
      </c>
      <c r="L12" s="52"/>
    </row>
    <row r="13" spans="2:15" ht="20.100000000000001" customHeight="1" x14ac:dyDescent="0.2">
      <c r="B13" s="85"/>
      <c r="C13" s="8">
        <v>3</v>
      </c>
      <c r="D13" s="46">
        <v>100</v>
      </c>
      <c r="E13" s="42"/>
      <c r="F13" s="88"/>
      <c r="G13" s="43">
        <f>ROUNDDOWN(D13*$E$13*0.85,2)</f>
        <v>0</v>
      </c>
      <c r="H13" s="49">
        <v>8200</v>
      </c>
      <c r="I13" s="42"/>
      <c r="J13" s="44">
        <f t="shared" si="0"/>
        <v>0</v>
      </c>
      <c r="K13" s="26">
        <f t="shared" si="1"/>
        <v>0</v>
      </c>
      <c r="L13" s="52"/>
    </row>
    <row r="14" spans="2:15" ht="20.100000000000001" customHeight="1" x14ac:dyDescent="0.2">
      <c r="B14" s="85"/>
      <c r="C14" s="8">
        <v>4</v>
      </c>
      <c r="D14" s="46">
        <v>100</v>
      </c>
      <c r="E14" s="42"/>
      <c r="F14" s="88"/>
      <c r="G14" s="43">
        <f>ROUNDDOWN(D14*$E$14*0.85,2)</f>
        <v>0</v>
      </c>
      <c r="H14" s="49">
        <v>4300</v>
      </c>
      <c r="I14" s="42"/>
      <c r="J14" s="44">
        <f t="shared" si="0"/>
        <v>0</v>
      </c>
      <c r="K14" s="26">
        <f t="shared" si="1"/>
        <v>0</v>
      </c>
      <c r="L14" s="52"/>
    </row>
    <row r="15" spans="2:15" ht="20.100000000000001" customHeight="1" x14ac:dyDescent="0.2">
      <c r="B15" s="85"/>
      <c r="C15" s="8">
        <v>5</v>
      </c>
      <c r="D15" s="46">
        <v>100</v>
      </c>
      <c r="E15" s="42"/>
      <c r="F15" s="88"/>
      <c r="G15" s="43">
        <f>ROUNDDOWN(D15*$E$15*0.85,2)</f>
        <v>0</v>
      </c>
      <c r="H15" s="49">
        <v>5000</v>
      </c>
      <c r="I15" s="42"/>
      <c r="J15" s="44">
        <f t="shared" si="0"/>
        <v>0</v>
      </c>
      <c r="K15" s="26">
        <f t="shared" si="1"/>
        <v>0</v>
      </c>
      <c r="L15" s="52"/>
    </row>
    <row r="16" spans="2:15" ht="20.100000000000001" customHeight="1" x14ac:dyDescent="0.2">
      <c r="B16" s="85"/>
      <c r="C16" s="8">
        <v>6</v>
      </c>
      <c r="D16" s="46">
        <v>100</v>
      </c>
      <c r="E16" s="42"/>
      <c r="F16" s="88"/>
      <c r="G16" s="45">
        <f>ROUNDDOWN(D16*$E$16*0.85,2)</f>
        <v>0</v>
      </c>
      <c r="H16" s="50">
        <v>7800</v>
      </c>
      <c r="I16" s="42"/>
      <c r="J16" s="44">
        <f t="shared" si="0"/>
        <v>0</v>
      </c>
      <c r="K16" s="26">
        <f t="shared" si="1"/>
        <v>0</v>
      </c>
      <c r="L16" s="52"/>
    </row>
    <row r="17" spans="1:14" ht="20.100000000000001" customHeight="1" x14ac:dyDescent="0.2">
      <c r="B17" s="85"/>
      <c r="C17" s="8">
        <v>7</v>
      </c>
      <c r="D17" s="46">
        <v>100</v>
      </c>
      <c r="E17" s="42"/>
      <c r="F17" s="88"/>
      <c r="G17" s="45">
        <f>ROUNDDOWN(D17*$E$17*0.85,2)</f>
        <v>0</v>
      </c>
      <c r="H17" s="50">
        <v>13000</v>
      </c>
      <c r="I17" s="42"/>
      <c r="J17" s="44">
        <f t="shared" si="0"/>
        <v>0</v>
      </c>
      <c r="K17" s="26">
        <f t="shared" si="1"/>
        <v>0</v>
      </c>
      <c r="L17" s="52"/>
    </row>
    <row r="18" spans="1:14" ht="20.100000000000001" customHeight="1" x14ac:dyDescent="0.2">
      <c r="B18" s="85"/>
      <c r="C18" s="8">
        <v>8</v>
      </c>
      <c r="D18" s="46">
        <v>100</v>
      </c>
      <c r="E18" s="42"/>
      <c r="F18" s="88"/>
      <c r="G18" s="45">
        <f>ROUNDDOWN(D18*$E$18*0.85,2)</f>
        <v>0</v>
      </c>
      <c r="H18" s="50">
        <v>12500</v>
      </c>
      <c r="I18" s="42"/>
      <c r="J18" s="44">
        <f t="shared" si="0"/>
        <v>0</v>
      </c>
      <c r="K18" s="26">
        <f t="shared" si="1"/>
        <v>0</v>
      </c>
      <c r="L18" s="52"/>
    </row>
    <row r="19" spans="1:14" ht="20.100000000000001" customHeight="1" x14ac:dyDescent="0.2">
      <c r="B19" s="85"/>
      <c r="C19" s="8">
        <v>9</v>
      </c>
      <c r="D19" s="46">
        <v>100</v>
      </c>
      <c r="E19" s="42"/>
      <c r="F19" s="88"/>
      <c r="G19" s="45">
        <f>ROUNDDOWN(D19*$E$19*0.85,2)</f>
        <v>0</v>
      </c>
      <c r="H19" s="50">
        <v>9700</v>
      </c>
      <c r="I19" s="42"/>
      <c r="J19" s="44">
        <f t="shared" si="0"/>
        <v>0</v>
      </c>
      <c r="K19" s="26">
        <f t="shared" si="1"/>
        <v>0</v>
      </c>
      <c r="L19" s="52"/>
    </row>
    <row r="20" spans="1:14" ht="20.100000000000001" customHeight="1" x14ac:dyDescent="0.2">
      <c r="B20" s="85"/>
      <c r="C20" s="8">
        <v>10</v>
      </c>
      <c r="D20" s="46">
        <v>100</v>
      </c>
      <c r="E20" s="42"/>
      <c r="F20" s="88"/>
      <c r="G20" s="43">
        <f>ROUNDDOWN(D20*$E$20*0.85,2)</f>
        <v>0</v>
      </c>
      <c r="H20" s="49">
        <v>4900</v>
      </c>
      <c r="I20" s="42"/>
      <c r="J20" s="44">
        <f t="shared" si="0"/>
        <v>0</v>
      </c>
      <c r="K20" s="26">
        <f t="shared" si="1"/>
        <v>0</v>
      </c>
      <c r="L20" s="52"/>
      <c r="N20" s="9"/>
    </row>
    <row r="21" spans="1:14" ht="20.100000000000001" customHeight="1" x14ac:dyDescent="0.2">
      <c r="B21" s="85"/>
      <c r="C21" s="8">
        <v>11</v>
      </c>
      <c r="D21" s="46">
        <v>100</v>
      </c>
      <c r="E21" s="42"/>
      <c r="F21" s="88"/>
      <c r="G21" s="43">
        <f>ROUNDDOWN(D21*$E$21*0.85,2)</f>
        <v>0</v>
      </c>
      <c r="H21" s="49">
        <v>5600</v>
      </c>
      <c r="I21" s="42"/>
      <c r="J21" s="44">
        <f t="shared" si="0"/>
        <v>0</v>
      </c>
      <c r="K21" s="26">
        <f>INT(G21+J21)</f>
        <v>0</v>
      </c>
      <c r="L21" s="52"/>
    </row>
    <row r="22" spans="1:14" ht="20.100000000000001" customHeight="1" x14ac:dyDescent="0.2">
      <c r="B22" s="86"/>
      <c r="C22" s="8">
        <v>12</v>
      </c>
      <c r="D22" s="46">
        <v>100</v>
      </c>
      <c r="E22" s="42"/>
      <c r="F22" s="89"/>
      <c r="G22" s="43">
        <f>ROUNDDOWN(D22*$E$22*0.85,2)</f>
        <v>0</v>
      </c>
      <c r="H22" s="49">
        <v>8300</v>
      </c>
      <c r="I22" s="42"/>
      <c r="J22" s="44">
        <f t="shared" si="0"/>
        <v>0</v>
      </c>
      <c r="K22" s="26">
        <f>INT(G22+J22)</f>
        <v>0</v>
      </c>
      <c r="L22" s="52"/>
    </row>
    <row r="23" spans="1:14" ht="33" customHeight="1" x14ac:dyDescent="0.15">
      <c r="B23" s="74" t="s">
        <v>7</v>
      </c>
      <c r="C23" s="75"/>
      <c r="D23" s="28"/>
      <c r="E23" s="29"/>
      <c r="F23" s="30"/>
      <c r="G23" s="31"/>
      <c r="H23" s="32">
        <f>SUM(H11:H22)</f>
        <v>97900</v>
      </c>
      <c r="I23" s="28"/>
      <c r="J23" s="28"/>
      <c r="K23" s="33">
        <f>SUM(K11:K22)</f>
        <v>0</v>
      </c>
      <c r="L23" s="40" t="s">
        <v>27</v>
      </c>
    </row>
    <row r="24" spans="1:14" ht="20.100000000000001" customHeight="1" x14ac:dyDescent="0.15">
      <c r="B24" s="4"/>
      <c r="L24" s="20"/>
    </row>
    <row r="25" spans="1:14" s="1" customFormat="1" ht="20.100000000000001" customHeight="1" x14ac:dyDescent="0.15">
      <c r="A25" s="3" t="s">
        <v>8</v>
      </c>
      <c r="B25" s="3"/>
      <c r="J25" s="76"/>
      <c r="K25" s="78"/>
    </row>
    <row r="26" spans="1:14" s="1" customFormat="1" ht="20.100000000000001" customHeight="1" x14ac:dyDescent="0.15">
      <c r="B26" s="24" t="s">
        <v>21</v>
      </c>
      <c r="J26" s="77"/>
      <c r="K26" s="79"/>
    </row>
    <row r="27" spans="1:14" s="1" customFormat="1" ht="24" customHeight="1" x14ac:dyDescent="0.15">
      <c r="B27" s="24" t="s">
        <v>22</v>
      </c>
      <c r="C27" s="23"/>
      <c r="D27" s="23"/>
      <c r="E27" s="23"/>
      <c r="F27" s="23"/>
      <c r="G27" s="23"/>
      <c r="H27" s="23"/>
      <c r="I27" s="23"/>
      <c r="J27" s="39"/>
      <c r="K27" s="23"/>
      <c r="L27" s="10"/>
      <c r="M27" s="11"/>
    </row>
    <row r="28" spans="1:14" ht="24" customHeight="1" x14ac:dyDescent="0.15">
      <c r="B28" s="41" t="s">
        <v>31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4" ht="24" customHeight="1" x14ac:dyDescent="0.15">
      <c r="B29" s="41" t="s">
        <v>32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4" ht="24" customHeight="1" x14ac:dyDescent="0.15">
      <c r="B30" s="24" t="s">
        <v>23</v>
      </c>
      <c r="C30" s="15"/>
      <c r="D30" s="15"/>
      <c r="E30" s="15"/>
      <c r="F30" s="15"/>
      <c r="G30" s="15"/>
      <c r="H30" s="15"/>
      <c r="I30" s="15"/>
      <c r="J30" s="15"/>
      <c r="K30" s="15"/>
    </row>
    <row r="31" spans="1:14" ht="24" customHeight="1" x14ac:dyDescent="0.15">
      <c r="B31" s="41" t="s">
        <v>30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4" ht="24" customHeight="1" x14ac:dyDescent="0.15">
      <c r="B32" s="25" t="s">
        <v>24</v>
      </c>
    </row>
    <row r="33" spans="2:2" ht="24" customHeight="1" x14ac:dyDescent="0.15">
      <c r="B33" s="25" t="s">
        <v>25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btP9iMY3Cl9yyT3ra16znN8khRD3WreULBGsUUHnxZ/gDLtl1/sfSr3SNX3Gdkuy4Eirzjtd1qO36zhiBX3icg==" saltValue="oBMZvkg1HPX/2p9yonTPhQ==" spinCount="100000" sheet="1" selectLockedCells="1"/>
  <mergeCells count="19">
    <mergeCell ref="B23:C23"/>
    <mergeCell ref="J25:J26"/>
    <mergeCell ref="K25:K26"/>
    <mergeCell ref="H8:H9"/>
    <mergeCell ref="I8:I9"/>
    <mergeCell ref="J8:J9"/>
    <mergeCell ref="B11:B22"/>
    <mergeCell ref="F11:F22"/>
    <mergeCell ref="L11:L22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A45D-38CC-4B95-ADCD-BCF5C39AAB9A}">
  <sheetPr>
    <pageSetUpPr fitToPage="1"/>
  </sheetPr>
  <dimension ref="A1:O35"/>
  <sheetViews>
    <sheetView showGridLines="0" showZeros="0" view="pageBreakPreview" topLeftCell="A9" zoomScale="85" zoomScaleNormal="75" zoomScaleSheetLayoutView="85" workbookViewId="0">
      <selection activeCell="E13" sqref="E13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34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3" t="s">
        <v>12</v>
      </c>
      <c r="C3" s="53"/>
      <c r="D3" s="53"/>
      <c r="E3" s="53"/>
      <c r="F3" s="53"/>
      <c r="G3" s="53"/>
      <c r="H3" s="53"/>
      <c r="I3" s="53"/>
      <c r="J3" s="53"/>
      <c r="K3" s="53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37</v>
      </c>
      <c r="C6" s="6"/>
      <c r="D6" s="6"/>
      <c r="E6" s="6"/>
      <c r="O6" s="7"/>
    </row>
    <row r="7" spans="2:15" ht="27" customHeight="1" x14ac:dyDescent="0.15">
      <c r="B7" s="54" t="s">
        <v>0</v>
      </c>
      <c r="C7" s="55"/>
      <c r="D7" s="57" t="s">
        <v>1</v>
      </c>
      <c r="E7" s="57"/>
      <c r="F7" s="57"/>
      <c r="G7" s="58"/>
      <c r="H7" s="59" t="s">
        <v>2</v>
      </c>
      <c r="I7" s="60"/>
      <c r="J7" s="60"/>
      <c r="K7" s="61" t="s">
        <v>18</v>
      </c>
      <c r="L7" s="64"/>
    </row>
    <row r="8" spans="2:15" ht="25.5" customHeight="1" x14ac:dyDescent="0.15">
      <c r="B8" s="56"/>
      <c r="C8" s="55"/>
      <c r="D8" s="66" t="s">
        <v>13</v>
      </c>
      <c r="E8" s="68" t="s">
        <v>14</v>
      </c>
      <c r="F8" s="70" t="s">
        <v>3</v>
      </c>
      <c r="G8" s="72" t="s">
        <v>15</v>
      </c>
      <c r="H8" s="80" t="s">
        <v>16</v>
      </c>
      <c r="I8" s="68" t="s">
        <v>17</v>
      </c>
      <c r="J8" s="72" t="s">
        <v>26</v>
      </c>
      <c r="K8" s="62"/>
      <c r="L8" s="65"/>
    </row>
    <row r="9" spans="2:15" ht="48.75" customHeight="1" x14ac:dyDescent="0.15">
      <c r="B9" s="56"/>
      <c r="C9" s="55"/>
      <c r="D9" s="67"/>
      <c r="E9" s="69"/>
      <c r="F9" s="71"/>
      <c r="G9" s="73"/>
      <c r="H9" s="81"/>
      <c r="I9" s="82"/>
      <c r="J9" s="83"/>
      <c r="K9" s="63"/>
      <c r="L9" s="18"/>
    </row>
    <row r="10" spans="2:15" ht="30" customHeight="1" x14ac:dyDescent="0.15">
      <c r="B10" s="27" t="s">
        <v>4</v>
      </c>
      <c r="C10" s="34" t="s">
        <v>5</v>
      </c>
      <c r="D10" s="35" t="s">
        <v>9</v>
      </c>
      <c r="E10" s="21" t="s">
        <v>19</v>
      </c>
      <c r="F10" s="36"/>
      <c r="G10" s="19" t="s">
        <v>6</v>
      </c>
      <c r="H10" s="37" t="s">
        <v>10</v>
      </c>
      <c r="I10" s="22" t="s">
        <v>20</v>
      </c>
      <c r="J10" s="19" t="s">
        <v>6</v>
      </c>
      <c r="K10" s="38" t="s">
        <v>6</v>
      </c>
      <c r="L10" s="19"/>
    </row>
    <row r="11" spans="2:15" ht="20.100000000000001" customHeight="1" x14ac:dyDescent="0.2">
      <c r="B11" s="84" t="s">
        <v>40</v>
      </c>
      <c r="C11" s="8">
        <v>1</v>
      </c>
      <c r="D11" s="48">
        <v>35</v>
      </c>
      <c r="E11" s="42"/>
      <c r="F11" s="87" t="s">
        <v>11</v>
      </c>
      <c r="G11" s="43">
        <f>ROUNDDOWN(D11*$E$11*0.85,2)</f>
        <v>0</v>
      </c>
      <c r="H11" s="49">
        <v>6900</v>
      </c>
      <c r="I11" s="42"/>
      <c r="J11" s="44">
        <f>ROUNDDOWN(H11*I11,2)</f>
        <v>0</v>
      </c>
      <c r="K11" s="26">
        <f>INT(G11+J11)</f>
        <v>0</v>
      </c>
      <c r="L11" s="52"/>
    </row>
    <row r="12" spans="2:15" ht="20.100000000000001" customHeight="1" x14ac:dyDescent="0.2">
      <c r="B12" s="85"/>
      <c r="C12" s="8">
        <v>2</v>
      </c>
      <c r="D12" s="48">
        <v>35</v>
      </c>
      <c r="E12" s="42"/>
      <c r="F12" s="88"/>
      <c r="G12" s="43">
        <f>ROUNDDOWN(D12*$E$12*0.85,2)</f>
        <v>0</v>
      </c>
      <c r="H12" s="49">
        <v>6400</v>
      </c>
      <c r="I12" s="42"/>
      <c r="J12" s="44">
        <f t="shared" ref="J12:J22" si="0">ROUNDDOWN(H12*I12,2)</f>
        <v>0</v>
      </c>
      <c r="K12" s="26">
        <f t="shared" ref="K12:K22" si="1">INT(G12+J12)</f>
        <v>0</v>
      </c>
      <c r="L12" s="52"/>
    </row>
    <row r="13" spans="2:15" ht="20.100000000000001" customHeight="1" x14ac:dyDescent="0.2">
      <c r="B13" s="85"/>
      <c r="C13" s="8">
        <v>3</v>
      </c>
      <c r="D13" s="48">
        <v>35</v>
      </c>
      <c r="E13" s="42"/>
      <c r="F13" s="88"/>
      <c r="G13" s="43">
        <f>ROUNDDOWN(D13*$E$13*0.85,2)</f>
        <v>0</v>
      </c>
      <c r="H13" s="49">
        <v>6500</v>
      </c>
      <c r="I13" s="42"/>
      <c r="J13" s="44">
        <f t="shared" si="0"/>
        <v>0</v>
      </c>
      <c r="K13" s="26">
        <f t="shared" si="1"/>
        <v>0</v>
      </c>
      <c r="L13" s="52"/>
    </row>
    <row r="14" spans="2:15" ht="20.100000000000001" customHeight="1" x14ac:dyDescent="0.2">
      <c r="B14" s="85"/>
      <c r="C14" s="8">
        <v>4</v>
      </c>
      <c r="D14" s="48">
        <v>35</v>
      </c>
      <c r="E14" s="42"/>
      <c r="F14" s="88"/>
      <c r="G14" s="43">
        <f>ROUNDDOWN(D14*$E$14*0.85,2)</f>
        <v>0</v>
      </c>
      <c r="H14" s="49">
        <v>5600</v>
      </c>
      <c r="I14" s="42"/>
      <c r="J14" s="44">
        <f t="shared" si="0"/>
        <v>0</v>
      </c>
      <c r="K14" s="26">
        <f t="shared" si="1"/>
        <v>0</v>
      </c>
      <c r="L14" s="52"/>
    </row>
    <row r="15" spans="2:15" ht="20.100000000000001" customHeight="1" x14ac:dyDescent="0.2">
      <c r="B15" s="85"/>
      <c r="C15" s="8">
        <v>5</v>
      </c>
      <c r="D15" s="48">
        <v>35</v>
      </c>
      <c r="E15" s="42"/>
      <c r="F15" s="88"/>
      <c r="G15" s="43">
        <f>ROUNDDOWN(D15*$E$15*0.85,2)</f>
        <v>0</v>
      </c>
      <c r="H15" s="49">
        <v>6000</v>
      </c>
      <c r="I15" s="42"/>
      <c r="J15" s="44">
        <f t="shared" si="0"/>
        <v>0</v>
      </c>
      <c r="K15" s="26">
        <f t="shared" si="1"/>
        <v>0</v>
      </c>
      <c r="L15" s="52"/>
    </row>
    <row r="16" spans="2:15" ht="20.100000000000001" customHeight="1" x14ac:dyDescent="0.2">
      <c r="B16" s="85"/>
      <c r="C16" s="8">
        <v>6</v>
      </c>
      <c r="D16" s="48">
        <v>35</v>
      </c>
      <c r="E16" s="42"/>
      <c r="F16" s="88"/>
      <c r="G16" s="43">
        <f>ROUNDDOWN(D16*$E$16*0.85,2)</f>
        <v>0</v>
      </c>
      <c r="H16" s="49">
        <v>6700</v>
      </c>
      <c r="I16" s="42"/>
      <c r="J16" s="44">
        <f t="shared" si="0"/>
        <v>0</v>
      </c>
      <c r="K16" s="26">
        <f t="shared" si="1"/>
        <v>0</v>
      </c>
      <c r="L16" s="52"/>
    </row>
    <row r="17" spans="1:14" ht="20.100000000000001" customHeight="1" x14ac:dyDescent="0.2">
      <c r="B17" s="85"/>
      <c r="C17" s="8">
        <v>7</v>
      </c>
      <c r="D17" s="48">
        <v>35</v>
      </c>
      <c r="E17" s="42"/>
      <c r="F17" s="88"/>
      <c r="G17" s="45">
        <f>ROUNDDOWN(D17*$E$17*0.85,2)</f>
        <v>0</v>
      </c>
      <c r="H17" s="50">
        <v>7700</v>
      </c>
      <c r="I17" s="42"/>
      <c r="J17" s="44">
        <f t="shared" si="0"/>
        <v>0</v>
      </c>
      <c r="K17" s="26">
        <f t="shared" si="1"/>
        <v>0</v>
      </c>
      <c r="L17" s="52"/>
    </row>
    <row r="18" spans="1:14" ht="20.100000000000001" customHeight="1" x14ac:dyDescent="0.2">
      <c r="B18" s="85"/>
      <c r="C18" s="8">
        <v>8</v>
      </c>
      <c r="D18" s="48">
        <v>35</v>
      </c>
      <c r="E18" s="42"/>
      <c r="F18" s="88"/>
      <c r="G18" s="45">
        <f>ROUNDDOWN(D18*$E$18*0.85,2)</f>
        <v>0</v>
      </c>
      <c r="H18" s="50">
        <v>7400</v>
      </c>
      <c r="I18" s="42"/>
      <c r="J18" s="44">
        <f t="shared" si="0"/>
        <v>0</v>
      </c>
      <c r="K18" s="26">
        <f t="shared" si="1"/>
        <v>0</v>
      </c>
      <c r="L18" s="52"/>
    </row>
    <row r="19" spans="1:14" ht="20.100000000000001" customHeight="1" x14ac:dyDescent="0.2">
      <c r="B19" s="85"/>
      <c r="C19" s="8">
        <v>9</v>
      </c>
      <c r="D19" s="48">
        <v>35</v>
      </c>
      <c r="E19" s="42"/>
      <c r="F19" s="88"/>
      <c r="G19" s="45">
        <f>ROUNDDOWN(D19*$E$19*0.85,2)</f>
        <v>0</v>
      </c>
      <c r="H19" s="50">
        <v>7000</v>
      </c>
      <c r="I19" s="42"/>
      <c r="J19" s="44">
        <f t="shared" si="0"/>
        <v>0</v>
      </c>
      <c r="K19" s="26">
        <f t="shared" si="1"/>
        <v>0</v>
      </c>
      <c r="L19" s="52"/>
    </row>
    <row r="20" spans="1:14" ht="20.100000000000001" customHeight="1" x14ac:dyDescent="0.2">
      <c r="B20" s="85"/>
      <c r="C20" s="8">
        <v>10</v>
      </c>
      <c r="D20" s="48">
        <v>35</v>
      </c>
      <c r="E20" s="42"/>
      <c r="F20" s="88"/>
      <c r="G20" s="43">
        <f>ROUNDDOWN(D20*$E$20*0.85,2)</f>
        <v>0</v>
      </c>
      <c r="H20" s="49">
        <v>6000</v>
      </c>
      <c r="I20" s="42"/>
      <c r="J20" s="44">
        <f t="shared" si="0"/>
        <v>0</v>
      </c>
      <c r="K20" s="26">
        <f t="shared" si="1"/>
        <v>0</v>
      </c>
      <c r="L20" s="52"/>
      <c r="N20" s="9"/>
    </row>
    <row r="21" spans="1:14" ht="20.100000000000001" customHeight="1" x14ac:dyDescent="0.2">
      <c r="B21" s="85"/>
      <c r="C21" s="8">
        <v>11</v>
      </c>
      <c r="D21" s="48">
        <v>35</v>
      </c>
      <c r="E21" s="42"/>
      <c r="F21" s="88"/>
      <c r="G21" s="43">
        <f>ROUNDDOWN(D21*$E$21*0.85,2)</f>
        <v>0</v>
      </c>
      <c r="H21" s="49">
        <v>5900</v>
      </c>
      <c r="I21" s="42"/>
      <c r="J21" s="44">
        <f t="shared" si="0"/>
        <v>0</v>
      </c>
      <c r="K21" s="26">
        <f t="shared" si="1"/>
        <v>0</v>
      </c>
      <c r="L21" s="52"/>
    </row>
    <row r="22" spans="1:14" ht="19.5" customHeight="1" x14ac:dyDescent="0.2">
      <c r="B22" s="86"/>
      <c r="C22" s="8">
        <v>12</v>
      </c>
      <c r="D22" s="48">
        <v>35</v>
      </c>
      <c r="E22" s="42"/>
      <c r="F22" s="89"/>
      <c r="G22" s="43">
        <f>ROUNDDOWN(D22*$E$22*0.85,2)</f>
        <v>0</v>
      </c>
      <c r="H22" s="49">
        <v>6600</v>
      </c>
      <c r="I22" s="42"/>
      <c r="J22" s="44">
        <f t="shared" si="0"/>
        <v>0</v>
      </c>
      <c r="K22" s="26">
        <f t="shared" si="1"/>
        <v>0</v>
      </c>
      <c r="L22" s="52"/>
    </row>
    <row r="23" spans="1:14" ht="33" customHeight="1" x14ac:dyDescent="0.15">
      <c r="B23" s="74" t="s">
        <v>7</v>
      </c>
      <c r="C23" s="75"/>
      <c r="D23" s="28"/>
      <c r="E23" s="29"/>
      <c r="F23" s="30"/>
      <c r="G23" s="31"/>
      <c r="H23" s="32">
        <f>SUM(H11:H22)</f>
        <v>78700</v>
      </c>
      <c r="I23" s="28"/>
      <c r="J23" s="28"/>
      <c r="K23" s="33">
        <f>SUM(K11:K22)</f>
        <v>0</v>
      </c>
      <c r="L23" s="40" t="s">
        <v>28</v>
      </c>
    </row>
    <row r="24" spans="1:14" ht="20.100000000000001" customHeight="1" x14ac:dyDescent="0.15">
      <c r="B24" s="4"/>
      <c r="L24" s="20"/>
    </row>
    <row r="25" spans="1:14" s="1" customFormat="1" ht="20.100000000000001" customHeight="1" x14ac:dyDescent="0.15">
      <c r="A25" s="3" t="s">
        <v>8</v>
      </c>
      <c r="B25" s="3"/>
      <c r="J25" s="76"/>
      <c r="K25" s="78"/>
    </row>
    <row r="26" spans="1:14" s="1" customFormat="1" ht="20.100000000000001" customHeight="1" x14ac:dyDescent="0.15">
      <c r="B26" s="24" t="s">
        <v>21</v>
      </c>
      <c r="J26" s="77"/>
      <c r="K26" s="79"/>
    </row>
    <row r="27" spans="1:14" s="1" customFormat="1" ht="24" customHeight="1" x14ac:dyDescent="0.15">
      <c r="B27" s="24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10"/>
      <c r="M27" s="11"/>
    </row>
    <row r="28" spans="1:14" ht="24" customHeight="1" x14ac:dyDescent="0.15">
      <c r="B28" s="41" t="s">
        <v>31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4" ht="24" customHeight="1" x14ac:dyDescent="0.15">
      <c r="B29" s="41" t="s">
        <v>32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4" ht="24" customHeight="1" x14ac:dyDescent="0.15">
      <c r="B30" s="24" t="s">
        <v>23</v>
      </c>
      <c r="C30" s="15"/>
      <c r="D30" s="15"/>
      <c r="E30" s="15"/>
      <c r="F30" s="15"/>
      <c r="G30" s="15"/>
      <c r="H30" s="15"/>
      <c r="I30" s="15"/>
      <c r="J30" s="15"/>
      <c r="K30" s="15"/>
    </row>
    <row r="31" spans="1:14" ht="24" customHeight="1" x14ac:dyDescent="0.15">
      <c r="B31" s="41" t="s">
        <v>30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4" ht="24" customHeight="1" x14ac:dyDescent="0.15">
      <c r="B32" s="25" t="s">
        <v>24</v>
      </c>
    </row>
    <row r="33" spans="2:2" ht="24" customHeight="1" x14ac:dyDescent="0.15">
      <c r="B33" s="25" t="s">
        <v>25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wKYOysROjWYyM15SXvB5H1tOGLr3341Ky5KyOOgEfL+hR46OwJ0/tD5IPO+UeTHOPPiTc3c1eRT1FgVMYFHWfw==" saltValue="uFDiVGrPk44BnGUR/D3mEQ==" spinCount="100000" sheet="1" selectLockedCells="1"/>
  <mergeCells count="19">
    <mergeCell ref="B23:C23"/>
    <mergeCell ref="J25:J26"/>
    <mergeCell ref="K25:K26"/>
    <mergeCell ref="H8:H9"/>
    <mergeCell ref="I8:I9"/>
    <mergeCell ref="J8:J9"/>
    <mergeCell ref="B11:B22"/>
    <mergeCell ref="F11:F22"/>
    <mergeCell ref="L11:L22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1F12-CEEC-4A20-9EC2-F26A83BB1B2A}">
  <sheetPr>
    <pageSetUpPr fitToPage="1"/>
  </sheetPr>
  <dimension ref="A1:O35"/>
  <sheetViews>
    <sheetView showGridLines="0" showZeros="0" view="pageBreakPreview" topLeftCell="A9" zoomScale="85" zoomScaleNormal="75" zoomScaleSheetLayoutView="85" workbookViewId="0">
      <selection activeCell="E12" sqref="E12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35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3" t="s">
        <v>12</v>
      </c>
      <c r="C3" s="53"/>
      <c r="D3" s="53"/>
      <c r="E3" s="53"/>
      <c r="F3" s="53"/>
      <c r="G3" s="53"/>
      <c r="H3" s="53"/>
      <c r="I3" s="53"/>
      <c r="J3" s="53"/>
      <c r="K3" s="53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38</v>
      </c>
      <c r="C6" s="6"/>
      <c r="D6" s="6"/>
      <c r="E6" s="6"/>
      <c r="O6" s="7"/>
    </row>
    <row r="7" spans="2:15" ht="27" customHeight="1" x14ac:dyDescent="0.15">
      <c r="B7" s="54" t="s">
        <v>0</v>
      </c>
      <c r="C7" s="55"/>
      <c r="D7" s="57" t="s">
        <v>1</v>
      </c>
      <c r="E7" s="57"/>
      <c r="F7" s="57"/>
      <c r="G7" s="58"/>
      <c r="H7" s="59" t="s">
        <v>2</v>
      </c>
      <c r="I7" s="60"/>
      <c r="J7" s="60"/>
      <c r="K7" s="61" t="s">
        <v>18</v>
      </c>
      <c r="L7" s="64"/>
    </row>
    <row r="8" spans="2:15" ht="25.5" customHeight="1" x14ac:dyDescent="0.15">
      <c r="B8" s="56"/>
      <c r="C8" s="55"/>
      <c r="D8" s="66" t="s">
        <v>13</v>
      </c>
      <c r="E8" s="68" t="s">
        <v>14</v>
      </c>
      <c r="F8" s="70" t="s">
        <v>3</v>
      </c>
      <c r="G8" s="72" t="s">
        <v>15</v>
      </c>
      <c r="H8" s="80" t="s">
        <v>16</v>
      </c>
      <c r="I8" s="68" t="s">
        <v>17</v>
      </c>
      <c r="J8" s="72" t="s">
        <v>26</v>
      </c>
      <c r="K8" s="62"/>
      <c r="L8" s="65"/>
    </row>
    <row r="9" spans="2:15" ht="48.75" customHeight="1" x14ac:dyDescent="0.15">
      <c r="B9" s="56"/>
      <c r="C9" s="55"/>
      <c r="D9" s="67"/>
      <c r="E9" s="69"/>
      <c r="F9" s="71"/>
      <c r="G9" s="73"/>
      <c r="H9" s="81"/>
      <c r="I9" s="82"/>
      <c r="J9" s="83"/>
      <c r="K9" s="63"/>
      <c r="L9" s="18"/>
    </row>
    <row r="10" spans="2:15" ht="30" customHeight="1" x14ac:dyDescent="0.15">
      <c r="B10" s="27" t="s">
        <v>4</v>
      </c>
      <c r="C10" s="34" t="s">
        <v>5</v>
      </c>
      <c r="D10" s="35" t="s">
        <v>9</v>
      </c>
      <c r="E10" s="21" t="s">
        <v>19</v>
      </c>
      <c r="F10" s="36"/>
      <c r="G10" s="19" t="s">
        <v>6</v>
      </c>
      <c r="H10" s="37" t="s">
        <v>10</v>
      </c>
      <c r="I10" s="22" t="s">
        <v>20</v>
      </c>
      <c r="J10" s="19" t="s">
        <v>6</v>
      </c>
      <c r="K10" s="38" t="s">
        <v>6</v>
      </c>
      <c r="L10" s="19"/>
    </row>
    <row r="11" spans="2:15" ht="20.100000000000001" customHeight="1" x14ac:dyDescent="0.2">
      <c r="B11" s="84" t="s">
        <v>40</v>
      </c>
      <c r="C11" s="8">
        <v>1</v>
      </c>
      <c r="D11" s="46">
        <v>69</v>
      </c>
      <c r="E11" s="42"/>
      <c r="F11" s="87" t="s">
        <v>11</v>
      </c>
      <c r="G11" s="43">
        <f>ROUNDDOWN(D11*$E$11*0.85,2)</f>
        <v>0</v>
      </c>
      <c r="H11" s="49">
        <v>9300</v>
      </c>
      <c r="I11" s="42"/>
      <c r="J11" s="44">
        <f>ROUNDDOWN(H11*I11,2)</f>
        <v>0</v>
      </c>
      <c r="K11" s="26">
        <f>INT(G11+J11)</f>
        <v>0</v>
      </c>
      <c r="L11" s="52"/>
    </row>
    <row r="12" spans="2:15" ht="20.100000000000001" customHeight="1" x14ac:dyDescent="0.2">
      <c r="B12" s="85"/>
      <c r="C12" s="8">
        <v>2</v>
      </c>
      <c r="D12" s="46">
        <f t="shared" ref="D12:D22" si="0">D11</f>
        <v>69</v>
      </c>
      <c r="E12" s="42"/>
      <c r="F12" s="88"/>
      <c r="G12" s="43">
        <f>ROUNDDOWN(D12*$E$12*0.85,2)</f>
        <v>0</v>
      </c>
      <c r="H12" s="49">
        <v>7400</v>
      </c>
      <c r="I12" s="42"/>
      <c r="J12" s="44">
        <f t="shared" ref="J12:J22" si="1">ROUNDDOWN(H12*I12,2)</f>
        <v>0</v>
      </c>
      <c r="K12" s="26">
        <f t="shared" ref="K12:K21" si="2">INT(G12+J12)</f>
        <v>0</v>
      </c>
      <c r="L12" s="52"/>
    </row>
    <row r="13" spans="2:15" ht="20.100000000000001" customHeight="1" x14ac:dyDescent="0.2">
      <c r="B13" s="85"/>
      <c r="C13" s="8">
        <v>3</v>
      </c>
      <c r="D13" s="46">
        <f t="shared" si="0"/>
        <v>69</v>
      </c>
      <c r="E13" s="42"/>
      <c r="F13" s="88"/>
      <c r="G13" s="43">
        <f>ROUNDDOWN(D13*$E$13*0.85,2)</f>
        <v>0</v>
      </c>
      <c r="H13" s="49">
        <v>7600</v>
      </c>
      <c r="I13" s="42"/>
      <c r="J13" s="44">
        <f t="shared" si="1"/>
        <v>0</v>
      </c>
      <c r="K13" s="26">
        <f t="shared" si="2"/>
        <v>0</v>
      </c>
      <c r="L13" s="52"/>
    </row>
    <row r="14" spans="2:15" ht="20.100000000000001" customHeight="1" x14ac:dyDescent="0.2">
      <c r="B14" s="85"/>
      <c r="C14" s="8">
        <v>4</v>
      </c>
      <c r="D14" s="46">
        <f t="shared" si="0"/>
        <v>69</v>
      </c>
      <c r="E14" s="42"/>
      <c r="F14" s="88"/>
      <c r="G14" s="43">
        <f>ROUNDDOWN(D14*$E$14*0.85,2)</f>
        <v>0</v>
      </c>
      <c r="H14" s="49">
        <v>4900</v>
      </c>
      <c r="I14" s="42"/>
      <c r="J14" s="44">
        <f t="shared" si="1"/>
        <v>0</v>
      </c>
      <c r="K14" s="26">
        <f t="shared" si="2"/>
        <v>0</v>
      </c>
      <c r="L14" s="52"/>
    </row>
    <row r="15" spans="2:15" ht="20.100000000000001" customHeight="1" x14ac:dyDescent="0.2">
      <c r="B15" s="85"/>
      <c r="C15" s="8">
        <v>5</v>
      </c>
      <c r="D15" s="46">
        <f t="shared" si="0"/>
        <v>69</v>
      </c>
      <c r="E15" s="42"/>
      <c r="F15" s="88"/>
      <c r="G15" s="43">
        <f>ROUNDDOWN(D15*$E$15*0.85,2)</f>
        <v>0</v>
      </c>
      <c r="H15" s="49">
        <v>5300</v>
      </c>
      <c r="I15" s="42"/>
      <c r="J15" s="44">
        <f t="shared" si="1"/>
        <v>0</v>
      </c>
      <c r="K15" s="26">
        <f t="shared" si="2"/>
        <v>0</v>
      </c>
      <c r="L15" s="52"/>
    </row>
    <row r="16" spans="2:15" ht="20.100000000000001" customHeight="1" x14ac:dyDescent="0.2">
      <c r="B16" s="85"/>
      <c r="C16" s="8">
        <v>6</v>
      </c>
      <c r="D16" s="46">
        <f t="shared" si="0"/>
        <v>69</v>
      </c>
      <c r="E16" s="42"/>
      <c r="F16" s="88"/>
      <c r="G16" s="43">
        <f>ROUNDDOWN(D16*$E$16*0.85,2)</f>
        <v>0</v>
      </c>
      <c r="H16" s="49">
        <v>7600</v>
      </c>
      <c r="I16" s="42"/>
      <c r="J16" s="44">
        <f t="shared" si="1"/>
        <v>0</v>
      </c>
      <c r="K16" s="26">
        <f t="shared" si="2"/>
        <v>0</v>
      </c>
      <c r="L16" s="52"/>
    </row>
    <row r="17" spans="1:14" ht="20.100000000000001" customHeight="1" x14ac:dyDescent="0.2">
      <c r="B17" s="85"/>
      <c r="C17" s="8">
        <v>7</v>
      </c>
      <c r="D17" s="46">
        <f t="shared" si="0"/>
        <v>69</v>
      </c>
      <c r="E17" s="42"/>
      <c r="F17" s="88"/>
      <c r="G17" s="45">
        <f>ROUNDDOWN(D17*$E$17*0.85,2)</f>
        <v>0</v>
      </c>
      <c r="H17" s="50">
        <v>11900</v>
      </c>
      <c r="I17" s="42"/>
      <c r="J17" s="44">
        <f t="shared" si="1"/>
        <v>0</v>
      </c>
      <c r="K17" s="26">
        <f t="shared" si="2"/>
        <v>0</v>
      </c>
      <c r="L17" s="52"/>
    </row>
    <row r="18" spans="1:14" ht="20.100000000000001" customHeight="1" x14ac:dyDescent="0.2">
      <c r="B18" s="85"/>
      <c r="C18" s="8">
        <v>8</v>
      </c>
      <c r="D18" s="47">
        <f t="shared" si="0"/>
        <v>69</v>
      </c>
      <c r="E18" s="42"/>
      <c r="F18" s="88"/>
      <c r="G18" s="45">
        <f>ROUNDDOWN(D18*$E$18*0.85,2)</f>
        <v>0</v>
      </c>
      <c r="H18" s="50">
        <v>12300</v>
      </c>
      <c r="I18" s="42"/>
      <c r="J18" s="44">
        <f t="shared" si="1"/>
        <v>0</v>
      </c>
      <c r="K18" s="26">
        <f t="shared" si="2"/>
        <v>0</v>
      </c>
      <c r="L18" s="52"/>
    </row>
    <row r="19" spans="1:14" ht="20.100000000000001" customHeight="1" x14ac:dyDescent="0.2">
      <c r="B19" s="85"/>
      <c r="C19" s="8">
        <v>9</v>
      </c>
      <c r="D19" s="46">
        <f t="shared" si="0"/>
        <v>69</v>
      </c>
      <c r="E19" s="42"/>
      <c r="F19" s="88"/>
      <c r="G19" s="45">
        <f>ROUNDDOWN(D19*$E$19*0.85,2)</f>
        <v>0</v>
      </c>
      <c r="H19" s="50">
        <v>10000</v>
      </c>
      <c r="I19" s="42"/>
      <c r="J19" s="44">
        <f t="shared" si="1"/>
        <v>0</v>
      </c>
      <c r="K19" s="26">
        <f t="shared" si="2"/>
        <v>0</v>
      </c>
      <c r="L19" s="52"/>
    </row>
    <row r="20" spans="1:14" ht="20.100000000000001" customHeight="1" x14ac:dyDescent="0.2">
      <c r="B20" s="85"/>
      <c r="C20" s="8">
        <v>10</v>
      </c>
      <c r="D20" s="47">
        <f t="shared" si="0"/>
        <v>69</v>
      </c>
      <c r="E20" s="42"/>
      <c r="F20" s="88"/>
      <c r="G20" s="45">
        <f>ROUNDDOWN(D20*$E$20*0.85,2)</f>
        <v>0</v>
      </c>
      <c r="H20" s="50">
        <v>5500</v>
      </c>
      <c r="I20" s="42"/>
      <c r="J20" s="44">
        <f t="shared" si="1"/>
        <v>0</v>
      </c>
      <c r="K20" s="26">
        <f t="shared" si="2"/>
        <v>0</v>
      </c>
      <c r="L20" s="52"/>
      <c r="N20" s="9"/>
    </row>
    <row r="21" spans="1:14" ht="20.100000000000001" customHeight="1" x14ac:dyDescent="0.2">
      <c r="B21" s="85"/>
      <c r="C21" s="8">
        <v>11</v>
      </c>
      <c r="D21" s="46">
        <f t="shared" si="0"/>
        <v>69</v>
      </c>
      <c r="E21" s="42"/>
      <c r="F21" s="88"/>
      <c r="G21" s="43">
        <f>ROUNDDOWN(D21*$E$21*0.85,2)</f>
        <v>0</v>
      </c>
      <c r="H21" s="49">
        <v>5400</v>
      </c>
      <c r="I21" s="42"/>
      <c r="J21" s="44">
        <f t="shared" si="1"/>
        <v>0</v>
      </c>
      <c r="K21" s="26">
        <f t="shared" si="2"/>
        <v>0</v>
      </c>
      <c r="L21" s="52"/>
    </row>
    <row r="22" spans="1:14" ht="20.100000000000001" customHeight="1" x14ac:dyDescent="0.2">
      <c r="B22" s="86"/>
      <c r="C22" s="8">
        <v>12</v>
      </c>
      <c r="D22" s="51">
        <f t="shared" si="0"/>
        <v>69</v>
      </c>
      <c r="E22" s="42"/>
      <c r="F22" s="89"/>
      <c r="G22" s="43">
        <f>ROUNDDOWN(D22*$E$22*0.85,2)</f>
        <v>0</v>
      </c>
      <c r="H22" s="49">
        <v>7600</v>
      </c>
      <c r="I22" s="42"/>
      <c r="J22" s="44">
        <f t="shared" si="1"/>
        <v>0</v>
      </c>
      <c r="K22" s="26">
        <f>INT(G22+J22)</f>
        <v>0</v>
      </c>
      <c r="L22" s="52"/>
    </row>
    <row r="23" spans="1:14" ht="33" customHeight="1" x14ac:dyDescent="0.15">
      <c r="B23" s="74" t="s">
        <v>7</v>
      </c>
      <c r="C23" s="75"/>
      <c r="D23" s="28"/>
      <c r="E23" s="29"/>
      <c r="F23" s="30"/>
      <c r="G23" s="31"/>
      <c r="H23" s="32">
        <f>SUM(H11:H22)</f>
        <v>94800</v>
      </c>
      <c r="I23" s="28"/>
      <c r="J23" s="28"/>
      <c r="K23" s="33">
        <f>SUM(K11:K22)</f>
        <v>0</v>
      </c>
      <c r="L23" s="40" t="s">
        <v>29</v>
      </c>
    </row>
    <row r="24" spans="1:14" ht="20.100000000000001" customHeight="1" thickBot="1" x14ac:dyDescent="0.2">
      <c r="B24" s="4"/>
      <c r="L24" s="20"/>
    </row>
    <row r="25" spans="1:14" s="1" customFormat="1" ht="20.100000000000001" customHeight="1" thickTop="1" x14ac:dyDescent="0.15">
      <c r="A25" s="3" t="s">
        <v>8</v>
      </c>
      <c r="B25" s="3"/>
      <c r="I25" s="92" t="s">
        <v>39</v>
      </c>
      <c r="J25" s="93"/>
      <c r="K25" s="90">
        <f>SUM('入札金額算定書 (京町)'!K23,'入札金額算定書 (鷺山)'!K23,K23)</f>
        <v>0</v>
      </c>
    </row>
    <row r="26" spans="1:14" s="1" customFormat="1" ht="20.100000000000001" customHeight="1" thickBot="1" x14ac:dyDescent="0.2">
      <c r="B26" s="24" t="s">
        <v>21</v>
      </c>
      <c r="I26" s="94"/>
      <c r="J26" s="95"/>
      <c r="K26" s="91"/>
    </row>
    <row r="27" spans="1:14" s="1" customFormat="1" ht="24" customHeight="1" x14ac:dyDescent="0.15">
      <c r="B27" s="24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10"/>
      <c r="M27" s="11"/>
    </row>
    <row r="28" spans="1:14" ht="24" customHeight="1" x14ac:dyDescent="0.15">
      <c r="B28" s="41" t="s">
        <v>31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4" ht="24" customHeight="1" x14ac:dyDescent="0.15">
      <c r="B29" s="41" t="s">
        <v>32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4" ht="24" customHeight="1" x14ac:dyDescent="0.15">
      <c r="B30" s="24" t="s">
        <v>23</v>
      </c>
      <c r="C30" s="15"/>
      <c r="D30" s="15"/>
      <c r="E30" s="15"/>
      <c r="F30" s="15"/>
      <c r="G30" s="15"/>
      <c r="H30" s="15"/>
      <c r="I30" s="15"/>
      <c r="J30" s="15"/>
      <c r="K30" s="15"/>
    </row>
    <row r="31" spans="1:14" ht="24" customHeight="1" x14ac:dyDescent="0.15">
      <c r="B31" s="41" t="s">
        <v>30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4" ht="24" customHeight="1" x14ac:dyDescent="0.15">
      <c r="B32" s="25" t="s">
        <v>24</v>
      </c>
    </row>
    <row r="33" spans="2:2" ht="24" customHeight="1" x14ac:dyDescent="0.15">
      <c r="B33" s="25" t="s">
        <v>25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tiM5nxzbnIcc4hSNb/hn4DHjpene6zFh7YqSMB8rDzTnxKGMj2LFsNQwoCqI+NZgu30oCRaUCVqgaaCYOved4Q==" saltValue="xfbg0KxYy1OxcamQMNjzbQ==" spinCount="100000" sheet="1" selectLockedCells="1"/>
  <mergeCells count="19">
    <mergeCell ref="B23:C23"/>
    <mergeCell ref="K25:K26"/>
    <mergeCell ref="H8:H9"/>
    <mergeCell ref="I8:I9"/>
    <mergeCell ref="J8:J9"/>
    <mergeCell ref="B11:B22"/>
    <mergeCell ref="F11:F22"/>
    <mergeCell ref="I25:J26"/>
    <mergeCell ref="L11:L22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入札金額算定書 (京町)</vt:lpstr>
      <vt:lpstr>入札金額算定書 (鷺山)</vt:lpstr>
      <vt:lpstr>入札金額算定書 (市橋)</vt:lpstr>
      <vt:lpstr>'入札金額算定書 (京町)'!Print_Area</vt:lpstr>
      <vt:lpstr>'入札金額算定書 (鷺山)'!Print_Area</vt:lpstr>
      <vt:lpstr>'入札金額算定書 (市橋)'!Print_Area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2023-09-04T09:49:54Z</cp:lastPrinted>
  <dcterms:created xsi:type="dcterms:W3CDTF">2003-05-07T07:33:15Z</dcterms:created>
  <dcterms:modified xsi:type="dcterms:W3CDTF">2024-09-05T09:45:42Z</dcterms:modified>
</cp:coreProperties>
</file>