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9.2薬大\HP\"/>
    </mc:Choice>
  </mc:AlternateContent>
  <xr:revisionPtr revIDLastSave="0" documentId="13_ncr:1_{CCCB74A2-64A6-4FE1-9FB7-D22281C8104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本部キャンパス" sheetId="10" r:id="rId1"/>
    <sheet name="三田洞キャンパス" sheetId="12" r:id="rId2"/>
  </sheets>
  <definedNames>
    <definedName name="_xlnm.Print_Area" localSheetId="1">三田洞キャンパス!$A$1:$L$30</definedName>
    <definedName name="_xlnm.Print_Area" localSheetId="0">本部キャンパス!$A$1:$L$30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J9" i="12"/>
  <c r="G10" i="12"/>
  <c r="J10" i="12"/>
  <c r="G11" i="12"/>
  <c r="J11" i="12"/>
  <c r="G12" i="12"/>
  <c r="J12" i="12"/>
  <c r="G13" i="12"/>
  <c r="J13" i="12"/>
  <c r="G14" i="12"/>
  <c r="J14" i="12"/>
  <c r="G15" i="12"/>
  <c r="J15" i="12"/>
  <c r="G16" i="12"/>
  <c r="J16" i="12"/>
  <c r="G17" i="12"/>
  <c r="J17" i="12"/>
  <c r="G18" i="12"/>
  <c r="J18" i="12"/>
  <c r="G19" i="12"/>
  <c r="J19" i="12"/>
  <c r="G20" i="12"/>
  <c r="J20" i="12"/>
  <c r="H21" i="12"/>
  <c r="K10" i="12" l="1"/>
  <c r="K15" i="12"/>
  <c r="K19" i="12"/>
  <c r="K14" i="12"/>
  <c r="K12" i="12"/>
  <c r="K18" i="12"/>
  <c r="K11" i="12"/>
  <c r="K17" i="12"/>
  <c r="K20" i="12"/>
  <c r="K13" i="12"/>
  <c r="K16" i="12"/>
  <c r="K9" i="12"/>
  <c r="K21" i="12" l="1"/>
  <c r="J20" i="10" l="1"/>
  <c r="J19" i="10"/>
  <c r="J18" i="10"/>
  <c r="J17" i="10"/>
  <c r="J16" i="10"/>
  <c r="J15" i="10"/>
  <c r="J14" i="10"/>
  <c r="J13" i="10"/>
  <c r="J12" i="10"/>
  <c r="J11" i="10"/>
  <c r="J10" i="10"/>
  <c r="J9" i="10"/>
  <c r="G9" i="10"/>
  <c r="K9" i="10" l="1"/>
  <c r="H21" i="10"/>
  <c r="G10" i="10"/>
  <c r="K10" i="10" l="1"/>
  <c r="G11" i="10"/>
  <c r="K11" i="10" l="1"/>
  <c r="G12" i="10"/>
  <c r="K12" i="10" l="1"/>
  <c r="G13" i="10"/>
  <c r="K13" i="10" l="1"/>
  <c r="G14" i="10"/>
  <c r="K14" i="10" l="1"/>
  <c r="G15" i="10"/>
  <c r="K15" i="10" l="1"/>
  <c r="G16" i="10"/>
  <c r="K16" i="10" l="1"/>
  <c r="G17" i="10"/>
  <c r="K17" i="10" l="1"/>
  <c r="G18" i="10"/>
  <c r="K18" i="10" l="1"/>
  <c r="G19" i="10"/>
  <c r="K19" i="10" l="1"/>
  <c r="G20" i="10"/>
  <c r="K20" i="10" l="1"/>
  <c r="K21" i="10" l="1"/>
  <c r="K23" i="12" s="1"/>
</calcChain>
</file>

<file path=xl/sharedStrings.xml><?xml version="1.0" encoding="utf-8"?>
<sst xmlns="http://schemas.openxmlformats.org/spreadsheetml/2006/main" count="75" uniqueCount="39">
  <si>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</si>
  <si>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</si>
  <si>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</si>
  <si>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</si>
  <si>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</si>
  <si>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</si>
  <si>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</si>
  <si>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</si>
  <si>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</si>
  <si>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</si>
  <si>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</si>
  <si>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</si>
  <si>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</si>
  <si>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</si>
  <si>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</si>
  <si>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</si>
  <si>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</si>
  <si>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(kW/円)</t>
    <phoneticPr fontId="1"/>
  </si>
  <si>
    <t>小計
D
（c×②）</t>
    <rPh sb="0" eb="1">
      <t>ショウ</t>
    </rPh>
    <rPh sb="1" eb="2">
      <t>ケイ</t>
    </rPh>
    <phoneticPr fontId="1"/>
  </si>
  <si>
    <r>
      <t xml:space="preserve">小計
B
</t>
    </r>
    <r>
      <rPr>
        <sz val="9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</si>
  <si>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</si>
  <si>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</si>
  <si>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</si>
  <si>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</si>
  <si>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</si>
  <si>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</si>
  <si>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</si>
  <si>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様式第5-1</t>
    <rPh sb="0" eb="2">
      <t>ヨウシキ</t>
    </rPh>
    <rPh sb="2" eb="3">
      <t>ダイ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</si>
  <si>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</si>
  <si>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7" eb="29">
      <t>ゴウケイ</t>
    </rPh>
    <rPh sb="32" eb="33">
      <t>ガク</t>
    </rPh>
    <phoneticPr fontId="1"/>
  </si>
  <si>
    <t>様式第5-2</t>
    <rPh sb="0" eb="2">
      <t>ヨウシキ</t>
    </rPh>
    <rPh sb="2" eb="3">
      <t>ダイ</t>
    </rPh>
    <phoneticPr fontId="1"/>
  </si>
  <si>
    <t>入札書記載額
（電気料金総価
E①＋E②）</t>
    <rPh sb="0" eb="2">
      <t>ニュウサツ</t>
    </rPh>
    <rPh sb="2" eb="3">
      <t>ショ</t>
    </rPh>
    <rPh sb="3" eb="5">
      <t>キサイ</t>
    </rPh>
    <rPh sb="5" eb="6">
      <t>ガク</t>
    </rPh>
    <rPh sb="8" eb="14">
      <t>デンキリョウキンソウカ</t>
    </rPh>
    <phoneticPr fontId="1"/>
  </si>
  <si>
    <t>電気料金総価E②</t>
    <rPh sb="0" eb="6">
      <t>デンキリョウキンソウカ</t>
    </rPh>
    <phoneticPr fontId="1"/>
  </si>
  <si>
    <t>R6</t>
    <phoneticPr fontId="1"/>
  </si>
  <si>
    <r>
      <rPr>
        <sz val="12"/>
        <rFont val="ＭＳ Ｐ明朝"/>
        <family val="1"/>
        <charset val="128"/>
      </rPr>
      <t xml:space="preserve"> ３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</si>
  <si>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３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</si>
  <si>
    <t>R7</t>
    <phoneticPr fontId="1"/>
  </si>
  <si>
    <t>岐阜薬科大学三田洞キャンパス</t>
    <rPh sb="0" eb="2">
      <t>ギフ</t>
    </rPh>
    <rPh sb="2" eb="4">
      <t>ヤッカ</t>
    </rPh>
    <rPh sb="4" eb="6">
      <t>ダイガク</t>
    </rPh>
    <rPh sb="6" eb="8">
      <t>ミタ</t>
    </rPh>
    <rPh sb="8" eb="9">
      <t>ドウ</t>
    </rPh>
    <phoneticPr fontId="1"/>
  </si>
  <si>
    <t>岐阜薬科大学本部キャンパス</t>
    <rPh sb="0" eb="2">
      <t>ギフ</t>
    </rPh>
    <rPh sb="2" eb="8">
      <t>ヤッカダイガクホンブ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</si>
</sst>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_);[Red]\(#,##0\)"/>
    <numFmt numFmtId="178" formatCode="#,##0.00_);[Red]\(#,##0.00\)"/>
    <numFmt numFmtId="179" formatCode="#,##0.00_ ;[Red]\-#,##0.00\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/>
    <xf numFmtId="38" fontId="3" fillId="2" borderId="16" xfId="12" applyFont="1" applyFill="1" applyBorder="1" applyAlignment="1" applyProtection="1">
      <alignment horizontal="center"/>
    </xf>
    <xf numFmtId="38" fontId="3" fillId="2" borderId="17" xfId="12" applyFont="1" applyFill="1" applyBorder="1" applyProtection="1"/>
    <xf numFmtId="38" fontId="3" fillId="2" borderId="18" xfId="12" applyFont="1" applyFill="1" applyBorder="1" applyProtection="1"/>
    <xf numFmtId="38" fontId="3" fillId="2" borderId="19" xfId="12" applyFont="1" applyFill="1" applyBorder="1" applyProtection="1"/>
    <xf numFmtId="9" fontId="0" fillId="2" borderId="8" xfId="10" applyNumberFormat="1" applyFont="1" applyFill="1" applyBorder="1" applyProtection="1"/>
    <xf numFmtId="0" fontId="3" fillId="2" borderId="21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38" fontId="3" fillId="2" borderId="22" xfId="12" applyFont="1" applyFill="1" applyBorder="1" applyProtection="1"/>
    <xf numFmtId="0" fontId="0" fillId="2" borderId="23" xfId="10" applyFont="1" applyFill="1" applyBorder="1" applyAlignment="1" applyProtection="1">
      <alignment horizontal="center" vertical="center" wrapText="1"/>
    </xf>
    <xf numFmtId="0" fontId="0" fillId="2" borderId="24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  <xf numFmtId="0" fontId="0" fillId="2" borderId="13" xfId="10" applyFont="1" applyFill="1" applyBorder="1" applyAlignment="1" applyProtection="1">
      <alignment vertical="center"/>
    </xf>
    <xf numFmtId="0" fontId="0" fillId="2" borderId="5" xfId="10" applyFont="1" applyFill="1" applyBorder="1" applyAlignment="1" applyProtection="1">
      <alignment vertical="center"/>
    </xf>
    <xf numFmtId="0" fontId="3" fillId="2" borderId="1" xfId="10" applyFont="1" applyFill="1" applyBorder="1" applyAlignment="1" applyProtection="1">
      <alignment vertical="center"/>
    </xf>
    <xf numFmtId="0" fontId="0" fillId="2" borderId="0" xfId="6" applyFont="1" applyFill="1" applyAlignment="1" applyProtection="1">
      <alignment vertical="top" wrapText="1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alignment vertical="center"/>
    </xf>
    <xf numFmtId="0" fontId="11" fillId="2" borderId="0" xfId="10" applyFont="1" applyFill="1" applyAlignment="1" applyProtection="1">
      <alignment vertical="center"/>
    </xf>
    <xf numFmtId="177" fontId="9" fillId="2" borderId="12" xfId="10" applyNumberFormat="1" applyFont="1" applyFill="1" applyBorder="1" applyAlignment="1" applyProtection="1">
      <alignment horizontal="right" shrinkToFit="1"/>
    </xf>
    <xf numFmtId="177" fontId="9" fillId="2" borderId="13" xfId="10" applyNumberFormat="1" applyFont="1" applyFill="1" applyBorder="1" applyAlignment="1" applyProtection="1">
      <alignment horizontal="right" shrinkToFit="1"/>
    </xf>
    <xf numFmtId="0" fontId="0" fillId="2" borderId="7" xfId="10" applyFont="1" applyFill="1" applyBorder="1" applyAlignment="1" applyProtection="1">
      <alignment horizontal="right"/>
    </xf>
    <xf numFmtId="38" fontId="3" fillId="2" borderId="30" xfId="12" applyFont="1" applyFill="1" applyBorder="1" applyProtection="1"/>
    <xf numFmtId="38" fontId="9" fillId="2" borderId="34" xfId="12" applyFont="1" applyFill="1" applyBorder="1" applyAlignment="1" applyProtection="1">
      <alignment horizontal="right"/>
    </xf>
    <xf numFmtId="38" fontId="9" fillId="2" borderId="35" xfId="12" applyFont="1" applyFill="1" applyBorder="1" applyAlignment="1" applyProtection="1">
      <alignment horizontal="right"/>
    </xf>
    <xf numFmtId="0" fontId="0" fillId="2" borderId="24" xfId="10" applyFont="1" applyFill="1" applyBorder="1" applyAlignment="1" applyProtection="1">
      <alignment horizontal="right"/>
    </xf>
    <xf numFmtId="38" fontId="3" fillId="2" borderId="38" xfId="12" applyFont="1" applyFill="1" applyBorder="1" applyProtection="1"/>
    <xf numFmtId="179" fontId="9" fillId="2" borderId="9" xfId="13" applyNumberFormat="1" applyFont="1" applyFill="1" applyBorder="1" applyAlignment="1" applyProtection="1">
      <alignment horizontal="right" shrinkToFit="1"/>
    </xf>
    <xf numFmtId="178" fontId="3" fillId="2" borderId="0" xfId="10" applyNumberFormat="1" applyFont="1" applyFill="1" applyProtection="1"/>
    <xf numFmtId="178" fontId="9" fillId="2" borderId="20" xfId="13" applyNumberFormat="1" applyFont="1" applyFill="1" applyBorder="1" applyAlignment="1" applyProtection="1">
      <alignment horizontal="right" shrinkToFi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38" fontId="2" fillId="2" borderId="39" xfId="12" applyFont="1" applyFill="1" applyBorder="1" applyProtection="1"/>
    <xf numFmtId="0" fontId="0" fillId="2" borderId="40" xfId="1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vertical="center"/>
    </xf>
    <xf numFmtId="0" fontId="0" fillId="2" borderId="0" xfId="6" applyFont="1" applyFill="1" applyAlignment="1" applyProtection="1">
      <alignment horizontal="left"/>
    </xf>
    <xf numFmtId="176" fontId="15" fillId="2" borderId="0" xfId="6" applyNumberFormat="1" applyFont="1" applyFill="1" applyBorder="1" applyAlignment="1" applyProtection="1">
      <alignment horizontal="center" vertical="center" wrapText="1"/>
    </xf>
    <xf numFmtId="0" fontId="14" fillId="2" borderId="0" xfId="6" applyFont="1" applyFill="1" applyBorder="1" applyAlignment="1" applyProtection="1">
      <alignment horizontal="center" vertical="center" wrapText="1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24" xfId="12" applyFont="1" applyFill="1" applyBorder="1" applyAlignment="1" applyProtection="1">
      <alignment horizontal="center" vertical="center" shrinkToFit="1"/>
    </xf>
    <xf numFmtId="38" fontId="6" fillId="2" borderId="29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 wrapText="1"/>
    </xf>
    <xf numFmtId="0" fontId="10" fillId="2" borderId="0" xfId="1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176" fontId="15" fillId="2" borderId="26" xfId="6" applyNumberFormat="1" applyFont="1" applyFill="1" applyBorder="1" applyAlignment="1" applyProtection="1">
      <alignment horizontal="center" vertical="center" wrapText="1"/>
    </xf>
    <xf numFmtId="176" fontId="15" fillId="2" borderId="28" xfId="6" applyNumberFormat="1" applyFont="1" applyFill="1" applyBorder="1" applyAlignment="1" applyProtection="1">
      <alignment horizontal="center" vertical="center" wrapText="1"/>
    </xf>
    <xf numFmtId="0" fontId="16" fillId="2" borderId="25" xfId="6" applyFont="1" applyFill="1" applyBorder="1" applyAlignment="1" applyProtection="1">
      <alignment horizontal="center" vertical="center" wrapText="1"/>
    </xf>
    <xf numFmtId="0" fontId="16" fillId="2" borderId="27" xfId="6" applyFont="1" applyFill="1" applyBorder="1" applyAlignment="1" applyProtection="1">
      <alignment horizontal="center" vertical="center" wrapText="1"/>
    </xf>
    <xf numFmtId="40" fontId="3" fillId="2" borderId="31" xfId="12" applyNumberFormat="1" applyFont="1" applyFill="1" applyBorder="1" applyAlignment="1" applyProtection="1">
      <alignment horizontal="right"/>
      <protection locked="0"/>
    </xf>
    <xf numFmtId="40" fontId="3" fillId="2" borderId="32" xfId="12" applyNumberFormat="1" applyFont="1" applyFill="1" applyBorder="1" applyAlignment="1" applyProtection="1">
      <alignment horizontal="right"/>
      <protection locked="0"/>
    </xf>
    <xf numFmtId="40" fontId="3" fillId="2" borderId="33" xfId="12" applyNumberFormat="1" applyFont="1" applyFill="1" applyBorder="1" applyAlignment="1" applyProtection="1">
      <alignment horizontal="right"/>
      <protection locked="0"/>
    </xf>
    <xf numFmtId="178" fontId="9" fillId="2" borderId="36" xfId="12" applyNumberFormat="1" applyFont="1" applyFill="1" applyBorder="1" applyAlignment="1" applyProtection="1">
      <alignment horizontal="right"/>
      <protection locked="0"/>
    </xf>
    <xf numFmtId="178" fontId="9" fillId="2" borderId="37" xfId="12" applyNumberFormat="1" applyFont="1" applyFill="1" applyBorder="1" applyAlignment="1" applyProtection="1">
      <alignment horizontal="right"/>
      <protection locked="0"/>
    </xf>
    <xf numFmtId="178" fontId="9" fillId="2" borderId="32" xfId="12" applyNumberFormat="1" applyFont="1" applyFill="1" applyBorder="1" applyAlignment="1" applyProtection="1">
      <alignment horizontal="right"/>
      <protection locked="0"/>
    </xf>
    <xf numFmtId="178" fontId="9" fillId="2" borderId="33" xfId="12" applyNumberFormat="1" applyFont="1" applyFill="1" applyBorder="1" applyAlignment="1" applyProtection="1">
      <alignment horizontal="right"/>
      <protection locked="0"/>
    </xf>
    <xf numFmtId="178" fontId="9" fillId="2" borderId="41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M30"/>
  <sheetViews>
    <sheetView showGridLines="0" showZeros="0" tabSelected="1" view="pageBreakPreview" topLeftCell="A6" zoomScaleNormal="75" zoomScaleSheetLayoutView="100" workbookViewId="0">
      <selection activeCell="E9" sqref="E9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9.25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27</v>
      </c>
    </row>
    <row r="2" spans="2:13" ht="14.25" customHeight="1">
      <c r="B2" s="4"/>
      <c r="E2" s="68" t="s">
        <v>20</v>
      </c>
      <c r="F2" s="69"/>
      <c r="G2" s="69"/>
      <c r="H2" s="69"/>
      <c r="I2" s="69"/>
      <c r="J2" s="69"/>
    </row>
    <row r="3" spans="2:13" ht="17.25" customHeight="1">
      <c r="B3" s="2"/>
      <c r="C3" s="6"/>
      <c r="D3" s="6"/>
      <c r="E3" s="69"/>
      <c r="F3" s="69"/>
      <c r="G3" s="69"/>
      <c r="H3" s="69"/>
      <c r="I3" s="69"/>
      <c r="J3" s="69"/>
      <c r="M3" s="7"/>
    </row>
    <row r="4" spans="2:13" ht="17.25">
      <c r="B4" s="58" t="s">
        <v>38</v>
      </c>
      <c r="C4" s="6"/>
      <c r="D4" s="6"/>
      <c r="E4" s="6"/>
      <c r="M4" s="7"/>
    </row>
    <row r="5" spans="2:13" ht="27" customHeight="1">
      <c r="B5" s="70" t="s">
        <v>0</v>
      </c>
      <c r="C5" s="71"/>
      <c r="D5" s="73" t="s">
        <v>1</v>
      </c>
      <c r="E5" s="73"/>
      <c r="F5" s="73"/>
      <c r="G5" s="74"/>
      <c r="H5" s="75" t="s">
        <v>2</v>
      </c>
      <c r="I5" s="76"/>
      <c r="J5" s="73"/>
      <c r="K5" s="77" t="s">
        <v>16</v>
      </c>
    </row>
    <row r="6" spans="2:13" ht="9" customHeight="1">
      <c r="B6" s="72"/>
      <c r="C6" s="71"/>
      <c r="D6" s="64" t="s">
        <v>12</v>
      </c>
      <c r="E6" s="66" t="s">
        <v>11</v>
      </c>
      <c r="F6" s="66" t="s">
        <v>13</v>
      </c>
      <c r="G6" s="64" t="s">
        <v>19</v>
      </c>
      <c r="H6" s="34"/>
      <c r="I6" s="35"/>
      <c r="J6" s="36"/>
      <c r="K6" s="76"/>
    </row>
    <row r="7" spans="2:13" ht="54" customHeight="1">
      <c r="B7" s="72"/>
      <c r="C7" s="71"/>
      <c r="D7" s="65"/>
      <c r="E7" s="79"/>
      <c r="F7" s="67"/>
      <c r="G7" s="65"/>
      <c r="H7" s="31" t="s">
        <v>14</v>
      </c>
      <c r="I7" s="32" t="s">
        <v>15</v>
      </c>
      <c r="J7" s="33" t="s">
        <v>18</v>
      </c>
      <c r="K7" s="78"/>
    </row>
    <row r="8" spans="2:13" ht="21" customHeight="1" thickBot="1">
      <c r="B8" s="8" t="s">
        <v>3</v>
      </c>
      <c r="C8" s="9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33</v>
      </c>
      <c r="C9" s="12">
        <v>12</v>
      </c>
      <c r="D9" s="13">
        <v>500</v>
      </c>
      <c r="E9" s="84"/>
      <c r="F9" s="61" t="s">
        <v>10</v>
      </c>
      <c r="G9" s="49">
        <f t="shared" ref="G9:G20" si="0">ROUNDDOWN(D9*$E9*0.85,2)</f>
        <v>0</v>
      </c>
      <c r="H9" s="45">
        <v>197100</v>
      </c>
      <c r="I9" s="87"/>
      <c r="J9" s="51">
        <f t="shared" ref="J9:J20" si="1">ROUNDDOWN(H9*$I9,2)</f>
        <v>0</v>
      </c>
      <c r="K9" s="41">
        <f>INT(G9+J9)</f>
        <v>0</v>
      </c>
      <c r="L9" s="50"/>
    </row>
    <row r="10" spans="2:13" ht="20.100000000000001" customHeight="1">
      <c r="B10" s="18" t="s">
        <v>36</v>
      </c>
      <c r="C10" s="12">
        <v>1</v>
      </c>
      <c r="D10" s="13">
        <v>500</v>
      </c>
      <c r="E10" s="85"/>
      <c r="F10" s="62"/>
      <c r="G10" s="49">
        <f t="shared" si="0"/>
        <v>0</v>
      </c>
      <c r="H10" s="45">
        <v>200000</v>
      </c>
      <c r="I10" s="88"/>
      <c r="J10" s="51">
        <f t="shared" si="1"/>
        <v>0</v>
      </c>
      <c r="K10" s="41">
        <f t="shared" ref="K10:K20" si="2">INT(G10+J10)</f>
        <v>0</v>
      </c>
    </row>
    <row r="11" spans="2:13" ht="20.100000000000001" customHeight="1">
      <c r="B11" s="17"/>
      <c r="C11" s="12">
        <v>2</v>
      </c>
      <c r="D11" s="13">
        <v>500</v>
      </c>
      <c r="E11" s="85"/>
      <c r="F11" s="62"/>
      <c r="G11" s="49">
        <f t="shared" si="0"/>
        <v>0</v>
      </c>
      <c r="H11" s="45">
        <v>186100</v>
      </c>
      <c r="I11" s="88"/>
      <c r="J11" s="51">
        <f t="shared" si="1"/>
        <v>0</v>
      </c>
      <c r="K11" s="41">
        <f t="shared" si="2"/>
        <v>0</v>
      </c>
    </row>
    <row r="12" spans="2:13" ht="20.100000000000001" customHeight="1">
      <c r="B12" s="17"/>
      <c r="C12" s="12">
        <v>3</v>
      </c>
      <c r="D12" s="13">
        <v>500</v>
      </c>
      <c r="E12" s="85"/>
      <c r="F12" s="62"/>
      <c r="G12" s="49">
        <f t="shared" si="0"/>
        <v>0</v>
      </c>
      <c r="H12" s="45">
        <v>194800</v>
      </c>
      <c r="I12" s="88"/>
      <c r="J12" s="51">
        <f t="shared" si="1"/>
        <v>0</v>
      </c>
      <c r="K12" s="41">
        <f t="shared" si="2"/>
        <v>0</v>
      </c>
    </row>
    <row r="13" spans="2:13" ht="20.100000000000001" customHeight="1">
      <c r="B13" s="17"/>
      <c r="C13" s="12">
        <v>4</v>
      </c>
      <c r="D13" s="13">
        <v>500</v>
      </c>
      <c r="E13" s="85"/>
      <c r="F13" s="62"/>
      <c r="G13" s="49">
        <f t="shared" si="0"/>
        <v>0</v>
      </c>
      <c r="H13" s="45">
        <v>185500</v>
      </c>
      <c r="I13" s="88"/>
      <c r="J13" s="51">
        <f t="shared" si="1"/>
        <v>0</v>
      </c>
      <c r="K13" s="41">
        <f t="shared" si="2"/>
        <v>0</v>
      </c>
    </row>
    <row r="14" spans="2:13" ht="20.100000000000001" customHeight="1">
      <c r="B14" s="17"/>
      <c r="C14" s="12">
        <v>5</v>
      </c>
      <c r="D14" s="15">
        <v>500</v>
      </c>
      <c r="E14" s="85"/>
      <c r="F14" s="62"/>
      <c r="G14" s="49">
        <f t="shared" si="0"/>
        <v>0</v>
      </c>
      <c r="H14" s="46">
        <v>197700</v>
      </c>
      <c r="I14" s="88"/>
      <c r="J14" s="51">
        <f t="shared" si="1"/>
        <v>0</v>
      </c>
      <c r="K14" s="41">
        <f t="shared" si="2"/>
        <v>0</v>
      </c>
    </row>
    <row r="15" spans="2:13" ht="20.100000000000001" customHeight="1">
      <c r="B15" s="17"/>
      <c r="C15" s="12">
        <v>6</v>
      </c>
      <c r="D15" s="15">
        <v>500</v>
      </c>
      <c r="E15" s="85"/>
      <c r="F15" s="62"/>
      <c r="G15" s="49">
        <f t="shared" si="0"/>
        <v>0</v>
      </c>
      <c r="H15" s="46">
        <v>204900</v>
      </c>
      <c r="I15" s="88"/>
      <c r="J15" s="51">
        <f t="shared" si="1"/>
        <v>0</v>
      </c>
      <c r="K15" s="41">
        <f t="shared" si="2"/>
        <v>0</v>
      </c>
    </row>
    <row r="16" spans="2:13" ht="20.100000000000001" customHeight="1">
      <c r="B16" s="17"/>
      <c r="C16" s="12">
        <v>7</v>
      </c>
      <c r="D16" s="15">
        <v>500</v>
      </c>
      <c r="E16" s="85"/>
      <c r="F16" s="62"/>
      <c r="G16" s="49">
        <f t="shared" si="0"/>
        <v>0</v>
      </c>
      <c r="H16" s="46">
        <v>217800</v>
      </c>
      <c r="I16" s="89"/>
      <c r="J16" s="51">
        <f t="shared" si="1"/>
        <v>0</v>
      </c>
      <c r="K16" s="41">
        <f t="shared" si="2"/>
        <v>0</v>
      </c>
    </row>
    <row r="17" spans="1:13" ht="20.100000000000001" customHeight="1">
      <c r="B17" s="17"/>
      <c r="C17" s="12">
        <v>8</v>
      </c>
      <c r="D17" s="15">
        <v>500</v>
      </c>
      <c r="E17" s="85"/>
      <c r="F17" s="62"/>
      <c r="G17" s="49">
        <f t="shared" si="0"/>
        <v>0</v>
      </c>
      <c r="H17" s="46">
        <v>216300</v>
      </c>
      <c r="I17" s="89"/>
      <c r="J17" s="51">
        <f t="shared" si="1"/>
        <v>0</v>
      </c>
      <c r="K17" s="41">
        <f t="shared" si="2"/>
        <v>0</v>
      </c>
    </row>
    <row r="18" spans="1:13" ht="20.100000000000001" customHeight="1">
      <c r="B18" s="16"/>
      <c r="C18" s="12">
        <v>9</v>
      </c>
      <c r="D18" s="13">
        <v>500</v>
      </c>
      <c r="E18" s="85"/>
      <c r="F18" s="62"/>
      <c r="G18" s="49">
        <f t="shared" si="0"/>
        <v>0</v>
      </c>
      <c r="H18" s="45">
        <v>209500</v>
      </c>
      <c r="I18" s="89"/>
      <c r="J18" s="51">
        <f t="shared" si="1"/>
        <v>0</v>
      </c>
      <c r="K18" s="41">
        <f t="shared" si="2"/>
        <v>0</v>
      </c>
      <c r="M18" s="14"/>
    </row>
    <row r="19" spans="1:13" ht="20.100000000000001" customHeight="1">
      <c r="B19" s="16"/>
      <c r="C19" s="12">
        <v>10</v>
      </c>
      <c r="D19" s="13">
        <v>500</v>
      </c>
      <c r="E19" s="85"/>
      <c r="F19" s="62"/>
      <c r="G19" s="49">
        <f t="shared" si="0"/>
        <v>0</v>
      </c>
      <c r="H19" s="45">
        <v>194900</v>
      </c>
      <c r="I19" s="88"/>
      <c r="J19" s="51">
        <f t="shared" si="1"/>
        <v>0</v>
      </c>
      <c r="K19" s="41">
        <f t="shared" si="2"/>
        <v>0</v>
      </c>
    </row>
    <row r="20" spans="1:13" ht="20.100000000000001" customHeight="1" thickBot="1">
      <c r="B20" s="16"/>
      <c r="C20" s="12">
        <v>11</v>
      </c>
      <c r="D20" s="13">
        <v>500</v>
      </c>
      <c r="E20" s="86"/>
      <c r="F20" s="63"/>
      <c r="G20" s="49">
        <f t="shared" si="0"/>
        <v>0</v>
      </c>
      <c r="H20" s="45">
        <v>178300</v>
      </c>
      <c r="I20" s="90"/>
      <c r="J20" s="51">
        <f t="shared" si="1"/>
        <v>0</v>
      </c>
      <c r="K20" s="42">
        <f t="shared" si="2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2382900</v>
      </c>
      <c r="I21" s="48"/>
      <c r="J21" s="30"/>
      <c r="K21" s="55">
        <f>SUM(K9:K20)</f>
        <v>0</v>
      </c>
      <c r="L21" s="56" t="s">
        <v>28</v>
      </c>
    </row>
    <row r="22" spans="1:13" ht="20.100000000000001" customHeight="1">
      <c r="B22" s="4"/>
    </row>
    <row r="23" spans="1:13" s="1" customFormat="1" ht="20.100000000000001" customHeight="1">
      <c r="A23" s="3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60"/>
      <c r="K23" s="59"/>
    </row>
    <row r="24" spans="1:13" s="1" customFormat="1" ht="20.100000000000001" customHeight="1">
      <c r="B24" s="39" t="s">
        <v>22</v>
      </c>
      <c r="C24" s="37"/>
      <c r="D24" s="37"/>
      <c r="E24" s="37"/>
      <c r="F24" s="37"/>
      <c r="G24" s="37"/>
      <c r="H24" s="37"/>
      <c r="I24" s="37"/>
      <c r="J24" s="60"/>
      <c r="K24" s="59"/>
    </row>
    <row r="25" spans="1:13" s="1" customFormat="1" ht="20.100000000000001" customHeight="1">
      <c r="B25" s="39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57" t="s">
        <v>35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29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algorithmName="SHA-512" hashValue="7uoHExL3L2KiW0vUkCkH8e9jjrI6oa69DKb8TrmIkhPStpwTOQdJUMIhV7iueNrcXBcCNQkx9RHuE66Zz1D+Qg==" saltValue="ehtg9J4Bqg9wuNLMzLtp1A==" spinCount="100000" sheet="1" selectLockedCells="1"/>
  <mergeCells count="12">
    <mergeCell ref="E2:J3"/>
    <mergeCell ref="B5:C7"/>
    <mergeCell ref="D5:G5"/>
    <mergeCell ref="H5:J5"/>
    <mergeCell ref="K5:K7"/>
    <mergeCell ref="E6:E7"/>
    <mergeCell ref="K23:K24"/>
    <mergeCell ref="J23:J24"/>
    <mergeCell ref="F9:F20"/>
    <mergeCell ref="D6:D7"/>
    <mergeCell ref="F6:F7"/>
    <mergeCell ref="G6:G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M30"/>
  <sheetViews>
    <sheetView showGridLines="0" showZeros="0" view="pageBreakPreview" topLeftCell="A5" zoomScaleNormal="75" zoomScaleSheetLayoutView="100" workbookViewId="0">
      <selection activeCell="E10" sqref="E1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8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30</v>
      </c>
    </row>
    <row r="2" spans="2:13" ht="14.25" customHeight="1">
      <c r="B2" s="4"/>
      <c r="E2" s="68" t="s">
        <v>20</v>
      </c>
      <c r="F2" s="69"/>
      <c r="G2" s="69"/>
      <c r="H2" s="69"/>
      <c r="I2" s="69"/>
      <c r="J2" s="69"/>
    </row>
    <row r="3" spans="2:13" ht="17.25" customHeight="1">
      <c r="B3" s="2"/>
      <c r="C3" s="6"/>
      <c r="D3" s="6"/>
      <c r="E3" s="69"/>
      <c r="F3" s="69"/>
      <c r="G3" s="69"/>
      <c r="H3" s="69"/>
      <c r="I3" s="69"/>
      <c r="J3" s="69"/>
      <c r="M3" s="7"/>
    </row>
    <row r="4" spans="2:13" ht="17.25">
      <c r="B4" s="58" t="s">
        <v>37</v>
      </c>
      <c r="C4" s="6"/>
      <c r="D4" s="6"/>
      <c r="E4" s="6"/>
      <c r="M4" s="7"/>
    </row>
    <row r="5" spans="2:13" ht="27" customHeight="1">
      <c r="B5" s="70" t="s">
        <v>0</v>
      </c>
      <c r="C5" s="71"/>
      <c r="D5" s="73" t="s">
        <v>1</v>
      </c>
      <c r="E5" s="73"/>
      <c r="F5" s="73"/>
      <c r="G5" s="74"/>
      <c r="H5" s="75" t="s">
        <v>2</v>
      </c>
      <c r="I5" s="76"/>
      <c r="J5" s="73"/>
      <c r="K5" s="77" t="s">
        <v>16</v>
      </c>
    </row>
    <row r="6" spans="2:13" ht="9" customHeight="1">
      <c r="B6" s="72"/>
      <c r="C6" s="71"/>
      <c r="D6" s="64" t="s">
        <v>12</v>
      </c>
      <c r="E6" s="66" t="s">
        <v>11</v>
      </c>
      <c r="F6" s="66" t="s">
        <v>13</v>
      </c>
      <c r="G6" s="64" t="s">
        <v>19</v>
      </c>
      <c r="H6" s="34"/>
      <c r="I6" s="35"/>
      <c r="J6" s="36"/>
      <c r="K6" s="76"/>
    </row>
    <row r="7" spans="2:13" ht="54" customHeight="1">
      <c r="B7" s="72"/>
      <c r="C7" s="71"/>
      <c r="D7" s="65"/>
      <c r="E7" s="79"/>
      <c r="F7" s="67"/>
      <c r="G7" s="65"/>
      <c r="H7" s="31" t="s">
        <v>14</v>
      </c>
      <c r="I7" s="32" t="s">
        <v>15</v>
      </c>
      <c r="J7" s="33" t="s">
        <v>18</v>
      </c>
      <c r="K7" s="78"/>
    </row>
    <row r="8" spans="2:13" ht="21" customHeight="1" thickBot="1">
      <c r="B8" s="52" t="s">
        <v>3</v>
      </c>
      <c r="C8" s="53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33</v>
      </c>
      <c r="C9" s="12">
        <v>12</v>
      </c>
      <c r="D9" s="13">
        <v>600</v>
      </c>
      <c r="E9" s="84"/>
      <c r="F9" s="61" t="s">
        <v>10</v>
      </c>
      <c r="G9" s="49">
        <f t="shared" ref="G9:G20" si="0">ROUNDDOWN(D9*$E9*0.85,2)</f>
        <v>0</v>
      </c>
      <c r="H9" s="45">
        <v>104700</v>
      </c>
      <c r="I9" s="87"/>
      <c r="J9" s="51">
        <f t="shared" ref="J9:J20" si="1">ROUNDDOWN(H9*$I9,2)</f>
        <v>0</v>
      </c>
      <c r="K9" s="41">
        <f t="shared" ref="K9:K20" si="2">INT(G9+J9)</f>
        <v>0</v>
      </c>
      <c r="L9" s="50"/>
    </row>
    <row r="10" spans="2:13" ht="20.100000000000001" customHeight="1">
      <c r="B10" s="18" t="s">
        <v>36</v>
      </c>
      <c r="C10" s="12">
        <v>1</v>
      </c>
      <c r="D10" s="13">
        <v>600</v>
      </c>
      <c r="E10" s="85"/>
      <c r="F10" s="62"/>
      <c r="G10" s="49">
        <f t="shared" si="0"/>
        <v>0</v>
      </c>
      <c r="H10" s="45">
        <v>98500</v>
      </c>
      <c r="I10" s="88"/>
      <c r="J10" s="51">
        <f t="shared" si="1"/>
        <v>0</v>
      </c>
      <c r="K10" s="41">
        <f t="shared" si="2"/>
        <v>0</v>
      </c>
    </row>
    <row r="11" spans="2:13" ht="20.100000000000001" customHeight="1">
      <c r="B11" s="17"/>
      <c r="C11" s="12">
        <v>2</v>
      </c>
      <c r="D11" s="13">
        <v>600</v>
      </c>
      <c r="E11" s="85"/>
      <c r="F11" s="62"/>
      <c r="G11" s="49">
        <f t="shared" si="0"/>
        <v>0</v>
      </c>
      <c r="H11" s="45">
        <v>83400</v>
      </c>
      <c r="I11" s="88"/>
      <c r="J11" s="51">
        <f t="shared" si="1"/>
        <v>0</v>
      </c>
      <c r="K11" s="41">
        <f t="shared" si="2"/>
        <v>0</v>
      </c>
    </row>
    <row r="12" spans="2:13" ht="20.100000000000001" customHeight="1">
      <c r="B12" s="17"/>
      <c r="C12" s="12">
        <v>3</v>
      </c>
      <c r="D12" s="13">
        <v>600</v>
      </c>
      <c r="E12" s="85"/>
      <c r="F12" s="62"/>
      <c r="G12" s="49">
        <f t="shared" si="0"/>
        <v>0</v>
      </c>
      <c r="H12" s="45">
        <v>79000</v>
      </c>
      <c r="I12" s="88"/>
      <c r="J12" s="51">
        <f t="shared" si="1"/>
        <v>0</v>
      </c>
      <c r="K12" s="41">
        <f t="shared" si="2"/>
        <v>0</v>
      </c>
    </row>
    <row r="13" spans="2:13" ht="20.100000000000001" customHeight="1">
      <c r="B13" s="17"/>
      <c r="C13" s="12">
        <v>4</v>
      </c>
      <c r="D13" s="13">
        <v>600</v>
      </c>
      <c r="E13" s="85"/>
      <c r="F13" s="62"/>
      <c r="G13" s="49">
        <f t="shared" si="0"/>
        <v>0</v>
      </c>
      <c r="H13" s="45">
        <v>65700</v>
      </c>
      <c r="I13" s="88"/>
      <c r="J13" s="51">
        <f t="shared" si="1"/>
        <v>0</v>
      </c>
      <c r="K13" s="41">
        <f t="shared" si="2"/>
        <v>0</v>
      </c>
    </row>
    <row r="14" spans="2:13" ht="20.100000000000001" customHeight="1">
      <c r="B14" s="17"/>
      <c r="C14" s="12">
        <v>5</v>
      </c>
      <c r="D14" s="15">
        <v>600</v>
      </c>
      <c r="E14" s="85"/>
      <c r="F14" s="62"/>
      <c r="G14" s="49">
        <f t="shared" si="0"/>
        <v>0</v>
      </c>
      <c r="H14" s="46">
        <v>70500</v>
      </c>
      <c r="I14" s="88"/>
      <c r="J14" s="51">
        <f t="shared" si="1"/>
        <v>0</v>
      </c>
      <c r="K14" s="41">
        <f t="shared" si="2"/>
        <v>0</v>
      </c>
    </row>
    <row r="15" spans="2:13" ht="20.100000000000001" customHeight="1">
      <c r="B15" s="17"/>
      <c r="C15" s="12">
        <v>6</v>
      </c>
      <c r="D15" s="15">
        <v>600</v>
      </c>
      <c r="E15" s="85"/>
      <c r="F15" s="62"/>
      <c r="G15" s="49">
        <f t="shared" si="0"/>
        <v>0</v>
      </c>
      <c r="H15" s="46">
        <v>89000</v>
      </c>
      <c r="I15" s="88"/>
      <c r="J15" s="51">
        <f t="shared" si="1"/>
        <v>0</v>
      </c>
      <c r="K15" s="41">
        <f t="shared" si="2"/>
        <v>0</v>
      </c>
    </row>
    <row r="16" spans="2:13" ht="20.100000000000001" customHeight="1">
      <c r="B16" s="17"/>
      <c r="C16" s="12">
        <v>7</v>
      </c>
      <c r="D16" s="15">
        <v>600</v>
      </c>
      <c r="E16" s="85"/>
      <c r="F16" s="62"/>
      <c r="G16" s="49">
        <f t="shared" si="0"/>
        <v>0</v>
      </c>
      <c r="H16" s="46">
        <v>103600</v>
      </c>
      <c r="I16" s="89"/>
      <c r="J16" s="51">
        <f t="shared" si="1"/>
        <v>0</v>
      </c>
      <c r="K16" s="41">
        <f t="shared" si="2"/>
        <v>0</v>
      </c>
    </row>
    <row r="17" spans="1:13" ht="20.100000000000001" customHeight="1">
      <c r="B17" s="17"/>
      <c r="C17" s="12">
        <v>8</v>
      </c>
      <c r="D17" s="15">
        <v>600</v>
      </c>
      <c r="E17" s="85"/>
      <c r="F17" s="62"/>
      <c r="G17" s="49">
        <f t="shared" si="0"/>
        <v>0</v>
      </c>
      <c r="H17" s="46">
        <v>105100</v>
      </c>
      <c r="I17" s="89"/>
      <c r="J17" s="51">
        <f t="shared" si="1"/>
        <v>0</v>
      </c>
      <c r="K17" s="41">
        <f t="shared" si="2"/>
        <v>0</v>
      </c>
    </row>
    <row r="18" spans="1:13" ht="20.100000000000001" customHeight="1">
      <c r="B18" s="54"/>
      <c r="C18" s="12">
        <v>9</v>
      </c>
      <c r="D18" s="13">
        <v>600</v>
      </c>
      <c r="E18" s="85"/>
      <c r="F18" s="62"/>
      <c r="G18" s="49">
        <f t="shared" si="0"/>
        <v>0</v>
      </c>
      <c r="H18" s="45">
        <v>91300</v>
      </c>
      <c r="I18" s="89"/>
      <c r="J18" s="51">
        <f t="shared" si="1"/>
        <v>0</v>
      </c>
      <c r="K18" s="41">
        <f t="shared" si="2"/>
        <v>0</v>
      </c>
      <c r="M18" s="14"/>
    </row>
    <row r="19" spans="1:13" ht="20.100000000000001" customHeight="1">
      <c r="B19" s="54"/>
      <c r="C19" s="12">
        <v>10</v>
      </c>
      <c r="D19" s="13">
        <v>600</v>
      </c>
      <c r="E19" s="85"/>
      <c r="F19" s="62"/>
      <c r="G19" s="49">
        <f t="shared" si="0"/>
        <v>0</v>
      </c>
      <c r="H19" s="45">
        <v>73800</v>
      </c>
      <c r="I19" s="88"/>
      <c r="J19" s="51">
        <f t="shared" si="1"/>
        <v>0</v>
      </c>
      <c r="K19" s="41">
        <f t="shared" si="2"/>
        <v>0</v>
      </c>
    </row>
    <row r="20" spans="1:13" ht="20.100000000000001" customHeight="1" thickBot="1">
      <c r="B20" s="54"/>
      <c r="C20" s="12">
        <v>11</v>
      </c>
      <c r="D20" s="13">
        <v>600</v>
      </c>
      <c r="E20" s="86"/>
      <c r="F20" s="63"/>
      <c r="G20" s="49">
        <f t="shared" si="0"/>
        <v>0</v>
      </c>
      <c r="H20" s="45">
        <v>75800</v>
      </c>
      <c r="I20" s="91"/>
      <c r="J20" s="51">
        <f t="shared" si="1"/>
        <v>0</v>
      </c>
      <c r="K20" s="42">
        <f t="shared" si="2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1040400</v>
      </c>
      <c r="I21" s="48"/>
      <c r="J21" s="30"/>
      <c r="K21" s="55">
        <f>SUM(K9:K20)</f>
        <v>0</v>
      </c>
      <c r="L21" s="56" t="s">
        <v>32</v>
      </c>
    </row>
    <row r="22" spans="1:13" ht="20.100000000000001" customHeight="1" thickBot="1">
      <c r="B22" s="4"/>
    </row>
    <row r="23" spans="1:13" ht="20.100000000000001" customHeight="1" thickTop="1">
      <c r="A23" s="7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82" t="s">
        <v>31</v>
      </c>
      <c r="K23" s="80">
        <f>SUM(本部キャンパス!K21,三田洞キャンパス!K21)</f>
        <v>0</v>
      </c>
    </row>
    <row r="24" spans="1:13" ht="20.100000000000001" customHeight="1" thickBot="1">
      <c r="B24" s="39" t="s">
        <v>22</v>
      </c>
      <c r="C24" s="37"/>
      <c r="D24" s="37"/>
      <c r="E24" s="37"/>
      <c r="F24" s="37"/>
      <c r="G24" s="37"/>
      <c r="H24" s="37"/>
      <c r="I24" s="37"/>
      <c r="J24" s="83"/>
      <c r="K24" s="81"/>
    </row>
    <row r="25" spans="1:13" ht="20.100000000000001" customHeight="1" thickTop="1">
      <c r="B25" s="57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39" t="s">
        <v>34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29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algorithmName="SHA-512" hashValue="SzlZogQp/Y2i8TH3LpxNMgRddYIrQgHk3iPnzK/1VUEqBCR7WAf4/8C91MDUb7LG562pzuUwqZAg4Wu+hhIVIw==" saltValue="erO23QAo5XGVDdpZaIBKBw==" spinCount="100000" sheet="1" selectLockedCells="1"/>
  <mergeCells count="12">
    <mergeCell ref="E2:J3"/>
    <mergeCell ref="B5:C7"/>
    <mergeCell ref="D5:G5"/>
    <mergeCell ref="H5:J5"/>
    <mergeCell ref="K5:K7"/>
    <mergeCell ref="E6:E7"/>
    <mergeCell ref="K23:K24"/>
    <mergeCell ref="J23:J24"/>
    <mergeCell ref="F9:F20"/>
    <mergeCell ref="D6:D7"/>
    <mergeCell ref="F6:F7"/>
    <mergeCell ref="G6:G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本部キャンパス</vt:lpstr>
      <vt:lpstr>三田洞キャンパス</vt:lpstr>
      <vt:lpstr>三田洞キャンパス!Print_Area</vt:lpstr>
      <vt:lpstr>本部キャンパス!Print_Area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2024-08-15T05:40:46Z</cp:lastPrinted>
  <dcterms:created xsi:type="dcterms:W3CDTF">2003-05-07T07:33:15Z</dcterms:created>
  <dcterms:modified xsi:type="dcterms:W3CDTF">2024-08-16T01:32:36Z</dcterms:modified>
</cp:coreProperties>
</file>