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芥見公民館ほか\HP\"/>
    </mc:Choice>
  </mc:AlternateContent>
  <xr:revisionPtr revIDLastSave="0" documentId="13_ncr:1_{66528331-B2BC-481E-B1DD-37E8BE8D6EC9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（公民館）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2" l="1"/>
  <c r="J38" i="12"/>
  <c r="J39" i="12"/>
  <c r="J40" i="12"/>
  <c r="J41" i="12"/>
  <c r="J42" i="12"/>
  <c r="J43" i="12"/>
  <c r="J44" i="12"/>
  <c r="J45" i="12"/>
  <c r="J46" i="12"/>
  <c r="H36" i="12"/>
  <c r="H35" i="12"/>
  <c r="J14" i="12"/>
  <c r="J15" i="12"/>
  <c r="J16" i="12"/>
  <c r="J17" i="12"/>
  <c r="J18" i="12"/>
  <c r="J19" i="12"/>
  <c r="J20" i="12"/>
  <c r="J21" i="12"/>
  <c r="J22" i="12"/>
  <c r="H23" i="12"/>
  <c r="H13" i="12"/>
  <c r="H12" i="12"/>
  <c r="J35" i="12"/>
  <c r="H38" i="12"/>
  <c r="H39" i="12"/>
  <c r="H40" i="12"/>
  <c r="H41" i="12"/>
  <c r="H42" i="12"/>
  <c r="H43" i="12"/>
  <c r="H44" i="12"/>
  <c r="H45" i="12"/>
  <c r="H37" i="12"/>
  <c r="J36" i="12"/>
  <c r="F12" i="12"/>
  <c r="F35" i="12"/>
  <c r="J23" i="12"/>
  <c r="H22" i="12"/>
  <c r="H15" i="12"/>
  <c r="H16" i="12"/>
  <c r="H17" i="12"/>
  <c r="H18" i="12"/>
  <c r="H19" i="12"/>
  <c r="H20" i="12"/>
  <c r="H21" i="12"/>
  <c r="H14" i="12"/>
  <c r="J13" i="12"/>
  <c r="J12" i="12"/>
  <c r="F16" i="12"/>
  <c r="F15" i="12"/>
  <c r="F14" i="12"/>
  <c r="F13" i="12"/>
  <c r="F17" i="12"/>
  <c r="F18" i="12"/>
  <c r="F19" i="12"/>
  <c r="F20" i="12"/>
  <c r="F21" i="12"/>
  <c r="F22" i="12"/>
  <c r="F23" i="12"/>
  <c r="D14" i="12"/>
  <c r="D15" i="12"/>
  <c r="D16" i="12"/>
  <c r="D17" i="12" s="1"/>
  <c r="D18" i="12" s="1"/>
  <c r="D19" i="12" s="1"/>
  <c r="D20" i="12" s="1"/>
  <c r="D21" i="12" s="1"/>
  <c r="D22" i="12" s="1"/>
  <c r="D23" i="12" s="1"/>
  <c r="H46" i="12"/>
  <c r="I47" i="12" l="1"/>
  <c r="G47" i="12"/>
  <c r="K46" i="12"/>
  <c r="K45" i="12"/>
  <c r="K43" i="12"/>
  <c r="K42" i="12"/>
  <c r="K41" i="12"/>
  <c r="K39" i="12"/>
  <c r="F37" i="12"/>
  <c r="K36" i="12"/>
  <c r="F36" i="12"/>
  <c r="I24" i="12"/>
  <c r="G24" i="12"/>
  <c r="K17" i="12"/>
  <c r="K15" i="12"/>
  <c r="K13" i="12"/>
  <c r="K19" i="12" l="1"/>
  <c r="K21" i="12"/>
  <c r="K23" i="12"/>
  <c r="K12" i="12"/>
  <c r="L12" i="12" s="1"/>
  <c r="L13" i="12"/>
  <c r="K14" i="12"/>
  <c r="K16" i="12"/>
  <c r="K18" i="12"/>
  <c r="K20" i="12"/>
  <c r="K37" i="12"/>
  <c r="L37" i="12" s="1"/>
  <c r="K35" i="12"/>
  <c r="L35" i="12" s="1"/>
  <c r="K38" i="12"/>
  <c r="L36" i="12"/>
  <c r="K40" i="12"/>
  <c r="K22" i="12"/>
  <c r="K44" i="12"/>
  <c r="L15" i="12"/>
  <c r="F38" i="12"/>
  <c r="L14" i="12" l="1"/>
  <c r="F39" i="12"/>
  <c r="L38" i="12"/>
  <c r="L16" i="12"/>
  <c r="L39" i="12" l="1"/>
  <c r="F40" i="12"/>
  <c r="L17" i="12"/>
  <c r="L18" i="12" l="1"/>
  <c r="F41" i="12"/>
  <c r="L40" i="12"/>
  <c r="L19" i="12" l="1"/>
  <c r="L41" i="12"/>
  <c r="F42" i="12"/>
  <c r="L20" i="12" l="1"/>
  <c r="F43" i="12"/>
  <c r="L42" i="12"/>
  <c r="L21" i="12" l="1"/>
  <c r="L43" i="12"/>
  <c r="F44" i="12"/>
  <c r="L23" i="12" l="1"/>
  <c r="L22" i="12"/>
  <c r="F45" i="12"/>
  <c r="L44" i="12"/>
  <c r="M24" i="12" l="1"/>
  <c r="L45" i="12"/>
  <c r="F46" i="12" l="1"/>
  <c r="L46" i="12" s="1"/>
  <c r="M47" i="12" l="1"/>
  <c r="M50" i="12" s="1"/>
</calcChain>
</file>

<file path=xl/sharedStrings.xml><?xml version="1.0" encoding="utf-8"?>
<sst xmlns="http://schemas.openxmlformats.org/spreadsheetml/2006/main" count="93" uniqueCount="45">
  <si>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</si>
  <si>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</si>
  <si>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</si>
  <si>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</si>
  <si>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</si>
  <si>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</si>
  <si>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</si>
  <si>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（kＷ）</t>
    <phoneticPr fontId="1"/>
  </si>
  <si>
    <t>（kWh）</t>
    <phoneticPr fontId="1"/>
  </si>
  <si>
    <t>×0.85</t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</si>
  <si>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</si>
  <si>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</si>
  <si>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</si>
  <si>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</si>
  <si>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</si>
  <si>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様式第５</t>
    <rPh sb="0" eb="2">
      <t>ヨウシキ</t>
    </rPh>
    <rPh sb="2" eb="3">
      <t>ダイ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</si>
  <si>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</si>
  <si>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その他季</t>
    <rPh sb="2" eb="3">
      <t>タ</t>
    </rPh>
    <rPh sb="3" eb="4">
      <t>キ</t>
    </rPh>
    <phoneticPr fontId="1"/>
  </si>
  <si>
    <t>夏季</t>
    <rPh sb="0" eb="2">
      <t>カキ</t>
    </rPh>
    <phoneticPr fontId="1"/>
  </si>
  <si>
    <t>予定使用電力量</t>
    <rPh sb="0" eb="2">
      <t>ヨテイ</t>
    </rPh>
    <rPh sb="2" eb="4">
      <t>シヨウ</t>
    </rPh>
    <rPh sb="4" eb="7">
      <t>デンリョクリョウ</t>
    </rPh>
    <phoneticPr fontId="1"/>
  </si>
  <si>
    <t>区分</t>
  </si>
  <si>
    <t>単位</t>
  </si>
  <si>
    <r>
      <t>料金単価（円</t>
    </r>
    <r>
      <rPr>
        <sz val="10"/>
        <rFont val="ＭＳ Ｐ明朝"/>
        <family val="1"/>
        <charset val="128"/>
      </rPr>
      <t>/</t>
    </r>
    <r>
      <rPr>
        <sz val="10"/>
        <rFont val="ＭＳ 明朝"/>
        <family val="1"/>
        <charset val="128"/>
      </rPr>
      <t>税込）</t>
    </r>
  </si>
  <si>
    <r>
      <t>ひと月</t>
    </r>
    <r>
      <rPr>
        <sz val="10"/>
        <rFont val="ＭＳ Ｐ明朝"/>
        <family val="1"/>
        <charset val="128"/>
      </rPr>
      <t>1kW</t>
    </r>
    <r>
      <rPr>
        <sz val="10"/>
        <rFont val="ＭＳ 明朝"/>
        <family val="1"/>
        <charset val="128"/>
      </rPr>
      <t>につき</t>
    </r>
  </si>
  <si>
    <t>電力量料金
単価</t>
    <phoneticPr fontId="1"/>
  </si>
  <si>
    <r>
      <t>1kWh</t>
    </r>
    <r>
      <rPr>
        <sz val="10"/>
        <rFont val="ＭＳ 明朝"/>
        <family val="1"/>
        <charset val="128"/>
      </rPr>
      <t>につき</t>
    </r>
  </si>
  <si>
    <t>芥見公民館</t>
    <rPh sb="0" eb="2">
      <t>アクタミ</t>
    </rPh>
    <rPh sb="2" eb="5">
      <t>コウミンカン</t>
    </rPh>
    <phoneticPr fontId="1"/>
  </si>
  <si>
    <t>月毎の
電気料金合計
Ｃ
（Ａ＋Ｂ）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</si>
  <si>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電気料金
総価(税込)
Ｄ
（Ｃ欄の各月
の和）</t>
    <rPh sb="0" eb="2">
      <t>デンキ</t>
    </rPh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2" eb="23">
      <t>ワ</t>
    </rPh>
    <phoneticPr fontId="1"/>
  </si>
  <si>
    <t>契約電力</t>
    <rPh sb="0" eb="2">
      <t>ケイヤク</t>
    </rPh>
    <rPh sb="2" eb="4">
      <t>デンリョク</t>
    </rPh>
    <phoneticPr fontId="1"/>
  </si>
  <si>
    <t>小計
Ａ</t>
    <rPh sb="0" eb="1">
      <t>ショウ</t>
    </rPh>
    <phoneticPr fontId="1"/>
  </si>
  <si>
    <t>小計
Ｂ
（ｂ1＋ｂ2）</t>
    <rPh sb="0" eb="1">
      <t>ショウ</t>
    </rPh>
    <phoneticPr fontId="1"/>
  </si>
  <si>
    <t>計
ｂ1</t>
    <rPh sb="0" eb="1">
      <t>ケイ</t>
    </rPh>
    <phoneticPr fontId="1"/>
  </si>
  <si>
    <t>計
ｂ2</t>
    <rPh sb="0" eb="1">
      <t>ケイ</t>
    </rPh>
    <phoneticPr fontId="1"/>
  </si>
  <si>
    <t>柳津公民館</t>
    <rPh sb="0" eb="2">
      <t>ヤナイヅ</t>
    </rPh>
    <rPh sb="2" eb="5">
      <t>コウミンカン</t>
    </rPh>
    <phoneticPr fontId="1"/>
  </si>
  <si>
    <t>Dの合計</t>
    <rPh sb="2" eb="4">
      <t>ゴウケイ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</si>
  <si>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小数点第３位を切り捨てる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</si>
  <si>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数点第３位を切り捨てる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</si>
  <si>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基本料金単価①</t>
    <phoneticPr fontId="1"/>
  </si>
  <si>
    <t>夏季②</t>
    <phoneticPr fontId="1"/>
  </si>
  <si>
    <t>その他季③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</si>
  <si>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月毎の電気料金合計C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</si>
  <si>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入札書に記載する金額は、電気料金総価（Dの合計）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</si>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</sst>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 "/>
    <numFmt numFmtId="177" formatCode="0.00_);[Red]\(0.0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3" fillId="2" borderId="19" xfId="10" applyFont="1" applyFill="1" applyBorder="1" applyAlignment="1" applyProtection="1">
      <alignment horizontal="center" vertical="center"/>
    </xf>
    <xf numFmtId="0" fontId="7" fillId="2" borderId="0" xfId="10" applyFont="1" applyFill="1" applyProtection="1"/>
    <xf numFmtId="0" fontId="8" fillId="2" borderId="0" xfId="10" applyFont="1" applyFill="1" applyAlignment="1" applyProtection="1">
      <alignment vertical="center"/>
    </xf>
    <xf numFmtId="0" fontId="3" fillId="2" borderId="5" xfId="10" applyFont="1" applyFill="1" applyBorder="1" applyAlignment="1" applyProtection="1">
      <alignment horizontal="center" vertical="center" wrapText="1"/>
    </xf>
    <xf numFmtId="0" fontId="3" fillId="0" borderId="3" xfId="1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6" applyFont="1" applyFill="1" applyAlignment="1" applyProtection="1">
      <alignment horizontal="left"/>
    </xf>
    <xf numFmtId="0" fontId="5" fillId="2" borderId="0" xfId="10" applyFont="1" applyFill="1" applyAlignment="1" applyProtection="1">
      <alignment horizontal="left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wrapText="1"/>
    </xf>
    <xf numFmtId="0" fontId="3" fillId="2" borderId="7" xfId="10" applyFont="1" applyFill="1" applyBorder="1" applyAlignment="1" applyProtection="1">
      <alignment horizontal="right"/>
    </xf>
    <xf numFmtId="0" fontId="3" fillId="2" borderId="18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3" fillId="2" borderId="15" xfId="10" applyFont="1" applyFill="1" applyBorder="1" applyAlignment="1" applyProtection="1">
      <alignment horizontal="right"/>
    </xf>
    <xf numFmtId="0" fontId="3" fillId="2" borderId="4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7" fillId="2" borderId="12" xfId="12" applyFont="1" applyFill="1" applyBorder="1" applyAlignment="1" applyProtection="1">
      <alignment horizontal="right"/>
    </xf>
    <xf numFmtId="38" fontId="7" fillId="2" borderId="11" xfId="12" applyFont="1" applyFill="1" applyBorder="1" applyAlignment="1" applyProtection="1">
      <alignment horizontal="right"/>
    </xf>
    <xf numFmtId="38" fontId="7" fillId="2" borderId="12" xfId="10" applyNumberFormat="1" applyFont="1" applyFill="1" applyBorder="1" applyAlignment="1" applyProtection="1">
      <alignment horizontal="right" shrinkToFit="1"/>
    </xf>
    <xf numFmtId="38" fontId="3" fillId="2" borderId="5" xfId="12" applyFont="1" applyFill="1" applyBorder="1" applyAlignment="1" applyProtection="1">
      <alignment horizontal="right"/>
    </xf>
    <xf numFmtId="38" fontId="7" fillId="2" borderId="17" xfId="12" applyFont="1" applyFill="1" applyBorder="1" applyAlignment="1" applyProtection="1">
      <alignment horizontal="right"/>
    </xf>
    <xf numFmtId="38" fontId="7" fillId="2" borderId="1" xfId="12" applyFont="1" applyFill="1" applyBorder="1" applyAlignment="1" applyProtection="1">
      <alignment horizontal="right"/>
    </xf>
    <xf numFmtId="0" fontId="3" fillId="2" borderId="20" xfId="10" applyFont="1" applyFill="1" applyBorder="1" applyAlignment="1" applyProtection="1"/>
    <xf numFmtId="38" fontId="3" fillId="2" borderId="23" xfId="12" applyFont="1" applyFill="1" applyBorder="1" applyProtection="1"/>
    <xf numFmtId="38" fontId="3" fillId="2" borderId="28" xfId="12" applyFont="1" applyFill="1" applyBorder="1" applyAlignment="1" applyProtection="1">
      <alignment horizontal="center"/>
    </xf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38" fontId="3" fillId="2" borderId="20" xfId="12" applyFont="1" applyFill="1" applyBorder="1" applyProtection="1"/>
    <xf numFmtId="38" fontId="11" fillId="2" borderId="30" xfId="12" applyFont="1" applyFill="1" applyBorder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3" xfId="10" applyFont="1" applyFill="1" applyBorder="1" applyAlignment="1" applyProtection="1">
      <alignment horizontal="center" vertical="center"/>
    </xf>
    <xf numFmtId="0" fontId="12" fillId="0" borderId="33" xfId="11" applyFont="1" applyBorder="1" applyAlignment="1">
      <alignment horizontal="center" vertical="center" wrapText="1"/>
    </xf>
    <xf numFmtId="0" fontId="12" fillId="0" borderId="11" xfId="11" applyFont="1" applyFill="1" applyBorder="1" applyAlignment="1">
      <alignment horizontal="left" vertical="center" wrapText="1"/>
    </xf>
    <xf numFmtId="0" fontId="14" fillId="0" borderId="37" xfId="11" applyFont="1" applyFill="1" applyBorder="1" applyAlignment="1">
      <alignment horizontal="left" vertical="center" wrapText="1"/>
    </xf>
    <xf numFmtId="0" fontId="3" fillId="2" borderId="0" xfId="6" applyFont="1" applyFill="1" applyAlignment="1" applyProtection="1">
      <alignment horizontal="left"/>
    </xf>
    <xf numFmtId="0" fontId="3" fillId="2" borderId="0" xfId="10" applyFont="1" applyFill="1" applyAlignment="1" applyProtection="1">
      <alignment horizontal="left"/>
    </xf>
    <xf numFmtId="0" fontId="3" fillId="2" borderId="1" xfId="10" applyFont="1" applyFill="1" applyBorder="1" applyAlignment="1" applyProtection="1">
      <alignment horizontal="center" wrapText="1"/>
    </xf>
    <xf numFmtId="176" fontId="7" fillId="2" borderId="9" xfId="12" applyNumberFormat="1" applyFont="1" applyFill="1" applyBorder="1" applyAlignment="1" applyProtection="1">
      <alignment horizontal="right" shrinkToFit="1"/>
    </xf>
    <xf numFmtId="38" fontId="3" fillId="2" borderId="40" xfId="12" applyFont="1" applyFill="1" applyBorder="1" applyProtection="1"/>
    <xf numFmtId="0" fontId="3" fillId="2" borderId="0" xfId="10" applyFont="1" applyFill="1" applyBorder="1" applyAlignment="1" applyProtection="1">
      <alignment horizontal="center" vertical="center"/>
    </xf>
    <xf numFmtId="0" fontId="3" fillId="2" borderId="0" xfId="10" applyFont="1" applyFill="1" applyBorder="1" applyAlignment="1" applyProtection="1"/>
    <xf numFmtId="38" fontId="3" fillId="2" borderId="0" xfId="12" applyFont="1" applyFill="1" applyBorder="1" applyProtection="1"/>
    <xf numFmtId="38" fontId="3" fillId="2" borderId="0" xfId="12" applyFont="1" applyFill="1" applyBorder="1" applyAlignment="1" applyProtection="1">
      <alignment horizontal="center"/>
    </xf>
    <xf numFmtId="38" fontId="3" fillId="2" borderId="41" xfId="12" applyFont="1" applyFill="1" applyBorder="1" applyProtection="1"/>
    <xf numFmtId="0" fontId="10" fillId="2" borderId="0" xfId="6" applyFont="1" applyFill="1" applyAlignment="1" applyProtection="1">
      <alignment vertical="top" wrapText="1"/>
    </xf>
    <xf numFmtId="9" fontId="3" fillId="2" borderId="8" xfId="10" applyNumberFormat="1" applyFont="1" applyFill="1" applyBorder="1" applyProtection="1"/>
    <xf numFmtId="0" fontId="9" fillId="2" borderId="0" xfId="10" applyFont="1" applyFill="1" applyProtection="1"/>
    <xf numFmtId="0" fontId="3" fillId="2" borderId="0" xfId="10" applyFont="1" applyFill="1" applyBorder="1" applyAlignment="1" applyProtection="1">
      <alignment horizontal="left" vertical="center"/>
    </xf>
    <xf numFmtId="177" fontId="7" fillId="2" borderId="9" xfId="12" applyNumberFormat="1" applyFont="1" applyFill="1" applyBorder="1" applyAlignment="1" applyProtection="1">
      <alignment horizontal="right" shrinkToFit="1"/>
    </xf>
    <xf numFmtId="0" fontId="3" fillId="2" borderId="29" xfId="10" applyFont="1" applyFill="1" applyBorder="1" applyAlignment="1" applyProtection="1">
      <alignment horizontal="center" vertical="center"/>
    </xf>
    <xf numFmtId="0" fontId="12" fillId="0" borderId="9" xfId="11" applyFont="1" applyBorder="1" applyAlignment="1">
      <alignment horizontal="left" vertical="center" wrapText="1"/>
    </xf>
    <xf numFmtId="0" fontId="13" fillId="0" borderId="9" xfId="11" applyFont="1" applyBorder="1" applyAlignment="1">
      <alignment horizontal="left" vertical="center" wrapText="1"/>
    </xf>
    <xf numFmtId="0" fontId="13" fillId="0" borderId="42" xfId="11" applyFont="1" applyBorder="1" applyAlignment="1">
      <alignment horizontal="left" vertical="center" wrapText="1"/>
    </xf>
    <xf numFmtId="0" fontId="12" fillId="0" borderId="43" xfId="11" applyFont="1" applyBorder="1" applyAlignment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/>
    </xf>
    <xf numFmtId="4" fontId="13" fillId="0" borderId="24" xfId="11" applyNumberFormat="1" applyFont="1" applyBorder="1" applyAlignment="1" applyProtection="1">
      <alignment horizontal="right" vertical="center" wrapText="1"/>
      <protection locked="0"/>
    </xf>
    <xf numFmtId="0" fontId="3" fillId="0" borderId="8" xfId="10" applyFont="1" applyBorder="1" applyAlignment="1" applyProtection="1">
      <alignment horizontal="center" vertical="center"/>
    </xf>
    <xf numFmtId="0" fontId="0" fillId="0" borderId="3" xfId="10" applyFont="1" applyBorder="1" applyAlignment="1" applyProtection="1">
      <alignment horizontal="center" vertical="center"/>
    </xf>
    <xf numFmtId="176" fontId="13" fillId="0" borderId="25" xfId="11" applyNumberFormat="1" applyFont="1" applyBorder="1" applyAlignment="1" applyProtection="1">
      <alignment horizontal="right" vertical="center" wrapText="1"/>
      <protection locked="0"/>
    </xf>
    <xf numFmtId="176" fontId="13" fillId="0" borderId="26" xfId="11" applyNumberFormat="1" applyFont="1" applyBorder="1" applyAlignment="1" applyProtection="1">
      <alignment horizontal="right" vertical="center" wrapText="1"/>
      <protection locked="0"/>
    </xf>
    <xf numFmtId="0" fontId="3" fillId="0" borderId="1" xfId="10" applyFont="1" applyBorder="1" applyAlignment="1" applyProtection="1">
      <alignment horizontal="center" vertical="center"/>
    </xf>
    <xf numFmtId="0" fontId="12" fillId="0" borderId="31" xfId="11" applyFont="1" applyBorder="1" applyAlignment="1">
      <alignment horizontal="center" vertical="center" wrapText="1"/>
    </xf>
    <xf numFmtId="0" fontId="12" fillId="0" borderId="32" xfId="11" applyFont="1" applyBorder="1" applyAlignment="1">
      <alignment horizontal="center" vertical="center" wrapText="1"/>
    </xf>
    <xf numFmtId="0" fontId="12" fillId="0" borderId="34" xfId="11" applyFont="1" applyFill="1" applyBorder="1" applyAlignment="1">
      <alignment horizontal="left" vertical="center" wrapText="1"/>
    </xf>
    <xf numFmtId="0" fontId="12" fillId="0" borderId="10" xfId="11" applyFont="1" applyFill="1" applyBorder="1" applyAlignment="1">
      <alignment horizontal="left" vertical="center" wrapText="1"/>
    </xf>
    <xf numFmtId="0" fontId="12" fillId="0" borderId="35" xfId="11" applyFont="1" applyFill="1" applyBorder="1" applyAlignment="1">
      <alignment horizontal="left" vertical="center" wrapText="1"/>
    </xf>
    <xf numFmtId="0" fontId="12" fillId="0" borderId="36" xfId="11" applyFont="1" applyFill="1" applyBorder="1" applyAlignment="1">
      <alignment horizontal="left" vertical="center" wrapTex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3" fillId="2" borderId="16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 wrapText="1"/>
    </xf>
    <xf numFmtId="0" fontId="3" fillId="2" borderId="6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wrapText="1"/>
    </xf>
    <xf numFmtId="0" fontId="3" fillId="2" borderId="3" xfId="10" applyFont="1" applyFill="1" applyBorder="1" applyAlignment="1" applyProtection="1">
      <alignment horizontal="center"/>
    </xf>
    <xf numFmtId="0" fontId="3" fillId="2" borderId="27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/>
    </xf>
    <xf numFmtId="0" fontId="3" fillId="2" borderId="3" xfId="10" applyFont="1" applyFill="1" applyBorder="1" applyAlignment="1" applyProtection="1">
      <alignment horizontal="center" vertical="center"/>
    </xf>
    <xf numFmtId="0" fontId="3" fillId="2" borderId="13" xfId="10" applyFont="1" applyFill="1" applyBorder="1" applyAlignment="1" applyProtection="1">
      <alignment horizontal="center" vertical="center" wrapText="1"/>
    </xf>
    <xf numFmtId="0" fontId="3" fillId="2" borderId="14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4" xfId="10" applyFont="1" applyFill="1" applyBorder="1" applyAlignment="1" applyProtection="1">
      <alignment horizontal="center" vertical="center" wrapText="1"/>
    </xf>
    <xf numFmtId="38" fontId="10" fillId="2" borderId="1" xfId="12" applyFont="1" applyFill="1" applyBorder="1" applyAlignment="1" applyProtection="1">
      <alignment horizontal="center" vertical="center" shrinkToFit="1"/>
    </xf>
    <xf numFmtId="38" fontId="10" fillId="2" borderId="3" xfId="12" applyFont="1" applyFill="1" applyBorder="1" applyAlignment="1" applyProtection="1">
      <alignment horizontal="center" vertical="center" shrinkToFit="1"/>
    </xf>
    <xf numFmtId="38" fontId="3" fillId="2" borderId="38" xfId="12" applyFont="1" applyFill="1" applyBorder="1" applyAlignment="1" applyProtection="1">
      <alignment horizontal="center"/>
    </xf>
    <xf numFmtId="38" fontId="3" fillId="2" borderId="39" xfId="12" applyFont="1" applyFill="1" applyBorder="1" applyAlignment="1" applyProtection="1">
      <alignment horizontal="center"/>
    </xf>
  </cellXfs>
  <cellStyles count="13">
    <cellStyle name="パーセント 2" xfId="3" xr:uid="{00000000-0005-0000-0000-000000000000}"/>
    <cellStyle name="桁区切り 2" xfId="2" xr:uid="{00000000-0005-0000-0000-000001000000}"/>
    <cellStyle name="桁区切り 2 2" xfId="12" xr:uid="{00000000-0005-0000-0000-000002000000}"/>
    <cellStyle name="通貨 2" xfId="4" xr:uid="{00000000-0005-0000-0000-000003000000}"/>
    <cellStyle name="標準" xfId="0" builtinId="0"/>
    <cellStyle name="標準 2" xfId="1" xr:uid="{00000000-0005-0000-0000-000005000000}"/>
    <cellStyle name="標準 2 2" xfId="7" xr:uid="{00000000-0005-0000-0000-000006000000}"/>
    <cellStyle name="標準 2 2 2" xfId="10" xr:uid="{00000000-0005-0000-0000-000007000000}"/>
    <cellStyle name="標準 3" xfId="5" xr:uid="{00000000-0005-0000-0000-000008000000}"/>
    <cellStyle name="標準 4" xfId="6" xr:uid="{00000000-0005-0000-0000-000009000000}"/>
    <cellStyle name="標準 5" xfId="8" xr:uid="{00000000-0005-0000-0000-00000A000000}"/>
    <cellStyle name="標準 6" xfId="9" xr:uid="{00000000-0005-0000-0000-00000B000000}"/>
    <cellStyle name="標準 7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Zeros="0" tabSelected="1" view="pageBreakPreview" topLeftCell="A27" zoomScaleNormal="100" zoomScaleSheetLayoutView="100" workbookViewId="0">
      <selection activeCell="M29" sqref="M29"/>
    </sheetView>
  </sheetViews>
  <sheetFormatPr defaultRowHeight="13.5"/>
  <cols>
    <col min="1" max="1" width="1.125" style="9" customWidth="1"/>
    <col min="2" max="2" width="4.75" style="9" customWidth="1"/>
    <col min="3" max="3" width="6.375" style="9" customWidth="1"/>
    <col min="4" max="4" width="9.75" style="9" customWidth="1"/>
    <col min="5" max="5" width="10.625" style="9" customWidth="1"/>
    <col min="6" max="6" width="12.125" style="9" customWidth="1"/>
    <col min="7" max="7" width="9.75" style="9" customWidth="1"/>
    <col min="8" max="8" width="12.125" style="9" customWidth="1"/>
    <col min="9" max="9" width="9.75" style="9" customWidth="1"/>
    <col min="10" max="11" width="12.125" style="9" customWidth="1"/>
    <col min="12" max="13" width="13.625" style="9" customWidth="1"/>
    <col min="14" max="14" width="10" style="9" customWidth="1"/>
    <col min="15" max="15" width="9" style="9"/>
    <col min="16" max="17" width="10.625" style="9" customWidth="1"/>
    <col min="18" max="16384" width="9" style="9"/>
  </cols>
  <sheetData>
    <row r="1" spans="2:13" ht="14.25">
      <c r="B1" s="8"/>
    </row>
    <row r="2" spans="2:13" ht="18" thickBot="1">
      <c r="B2" s="2" t="s">
        <v>15</v>
      </c>
      <c r="C2" s="11"/>
      <c r="D2" s="6" t="s">
        <v>14</v>
      </c>
    </row>
    <row r="3" spans="2:13" ht="24.75" thickBot="1">
      <c r="B3" s="10"/>
      <c r="C3" s="11"/>
      <c r="D3" s="11"/>
      <c r="J3" s="68" t="s">
        <v>20</v>
      </c>
      <c r="K3" s="69"/>
      <c r="L3" s="38" t="s">
        <v>21</v>
      </c>
      <c r="M3" s="60" t="s">
        <v>22</v>
      </c>
    </row>
    <row r="4" spans="2:13" ht="24.75" thickTop="1">
      <c r="B4" s="10"/>
      <c r="C4" s="11"/>
      <c r="D4" s="11"/>
      <c r="J4" s="70" t="s">
        <v>38</v>
      </c>
      <c r="K4" s="71"/>
      <c r="L4" s="57" t="s">
        <v>23</v>
      </c>
      <c r="M4" s="62"/>
    </row>
    <row r="5" spans="2:13" ht="17.25" customHeight="1">
      <c r="B5" s="10"/>
      <c r="C5" s="11"/>
      <c r="D5" s="11"/>
      <c r="J5" s="72" t="s">
        <v>24</v>
      </c>
      <c r="K5" s="39" t="s">
        <v>39</v>
      </c>
      <c r="L5" s="58" t="s">
        <v>25</v>
      </c>
      <c r="M5" s="65"/>
    </row>
    <row r="6" spans="2:13" ht="18" thickBot="1">
      <c r="B6" s="10"/>
      <c r="C6" s="11"/>
      <c r="D6" s="11"/>
      <c r="J6" s="73"/>
      <c r="K6" s="40" t="s">
        <v>40</v>
      </c>
      <c r="L6" s="59" t="s">
        <v>25</v>
      </c>
      <c r="M6" s="66"/>
    </row>
    <row r="7" spans="2:13" ht="17.25">
      <c r="B7" s="41" t="s">
        <v>26</v>
      </c>
      <c r="C7" s="42"/>
      <c r="D7" s="11"/>
    </row>
    <row r="8" spans="2:13" ht="27" customHeight="1">
      <c r="B8" s="74" t="s">
        <v>0</v>
      </c>
      <c r="C8" s="75"/>
      <c r="D8" s="77" t="s">
        <v>1</v>
      </c>
      <c r="E8" s="77"/>
      <c r="F8" s="78"/>
      <c r="G8" s="79" t="s">
        <v>2</v>
      </c>
      <c r="H8" s="80"/>
      <c r="I8" s="80"/>
      <c r="J8" s="81"/>
      <c r="K8" s="12"/>
      <c r="L8" s="82" t="s">
        <v>27</v>
      </c>
      <c r="M8" s="84" t="s">
        <v>28</v>
      </c>
    </row>
    <row r="9" spans="2:13" ht="25.5" customHeight="1">
      <c r="B9" s="76"/>
      <c r="C9" s="75"/>
      <c r="D9" s="78" t="s">
        <v>29</v>
      </c>
      <c r="E9" s="87" t="s">
        <v>16</v>
      </c>
      <c r="F9" s="89" t="s">
        <v>30</v>
      </c>
      <c r="G9" s="91" t="s">
        <v>17</v>
      </c>
      <c r="H9" s="78"/>
      <c r="I9" s="87" t="s">
        <v>18</v>
      </c>
      <c r="J9" s="87"/>
      <c r="K9" s="92" t="s">
        <v>31</v>
      </c>
      <c r="L9" s="81"/>
      <c r="M9" s="85"/>
    </row>
    <row r="10" spans="2:13" ht="30" customHeight="1">
      <c r="B10" s="76"/>
      <c r="C10" s="75"/>
      <c r="D10" s="86"/>
      <c r="E10" s="88"/>
      <c r="F10" s="90"/>
      <c r="G10" s="13" t="s">
        <v>19</v>
      </c>
      <c r="H10" s="4" t="s">
        <v>32</v>
      </c>
      <c r="I10" s="43" t="s">
        <v>19</v>
      </c>
      <c r="J10" s="36" t="s">
        <v>33</v>
      </c>
      <c r="K10" s="90"/>
      <c r="L10" s="83"/>
      <c r="M10" s="85"/>
    </row>
    <row r="11" spans="2:13" ht="30" customHeight="1">
      <c r="B11" s="34" t="s">
        <v>3</v>
      </c>
      <c r="C11" s="35" t="s">
        <v>4</v>
      </c>
      <c r="D11" s="14" t="s">
        <v>7</v>
      </c>
      <c r="E11" s="52">
        <v>1</v>
      </c>
      <c r="F11" s="14" t="s">
        <v>5</v>
      </c>
      <c r="G11" s="15" t="s">
        <v>8</v>
      </c>
      <c r="H11" s="14" t="s">
        <v>5</v>
      </c>
      <c r="I11" s="16" t="s">
        <v>8</v>
      </c>
      <c r="J11" s="16" t="s">
        <v>5</v>
      </c>
      <c r="K11" s="17" t="s">
        <v>5</v>
      </c>
      <c r="L11" s="18" t="s">
        <v>5</v>
      </c>
      <c r="M11" s="18" t="s">
        <v>5</v>
      </c>
    </row>
    <row r="12" spans="2:13" ht="19.5" customHeight="1">
      <c r="B12" s="61" t="s">
        <v>43</v>
      </c>
      <c r="C12" s="19">
        <v>8</v>
      </c>
      <c r="D12" s="20">
        <v>50</v>
      </c>
      <c r="E12" s="93" t="s">
        <v>9</v>
      </c>
      <c r="F12" s="44">
        <f>ROUNDDOWN(D12*$M$4*0.85,2)</f>
        <v>0</v>
      </c>
      <c r="G12" s="21"/>
      <c r="H12" s="44">
        <f>ROUNDDOWN(G12*$M$6,2)</f>
        <v>0</v>
      </c>
      <c r="I12" s="22">
        <v>2575</v>
      </c>
      <c r="J12" s="44">
        <f>ROUNDDOWN(I12*$M$5,2)</f>
        <v>0</v>
      </c>
      <c r="K12" s="44">
        <f t="shared" ref="K12:K23" si="0">H12+J12</f>
        <v>0</v>
      </c>
      <c r="L12" s="23">
        <f>INT(F12+K12)</f>
        <v>0</v>
      </c>
      <c r="M12" s="95"/>
    </row>
    <row r="13" spans="2:13" ht="19.5" customHeight="1">
      <c r="B13" s="37"/>
      <c r="C13" s="19">
        <v>9</v>
      </c>
      <c r="D13" s="20">
        <v>50</v>
      </c>
      <c r="E13" s="94"/>
      <c r="F13" s="44">
        <f>ROUNDDOWN(D13*$M$4*0.85,2)</f>
        <v>0</v>
      </c>
      <c r="G13" s="21"/>
      <c r="H13" s="44">
        <f>ROUNDDOWN(G13*$M$6,2)</f>
        <v>0</v>
      </c>
      <c r="I13" s="22">
        <v>2944</v>
      </c>
      <c r="J13" s="44">
        <f>ROUNDDOWN(I13*$M$5,2)</f>
        <v>0</v>
      </c>
      <c r="K13" s="44">
        <f t="shared" si="0"/>
        <v>0</v>
      </c>
      <c r="L13" s="23">
        <f>INT(F13+K13)</f>
        <v>0</v>
      </c>
      <c r="M13" s="96"/>
    </row>
    <row r="14" spans="2:13" ht="20.100000000000001" customHeight="1">
      <c r="B14" s="5"/>
      <c r="C14" s="19">
        <v>10</v>
      </c>
      <c r="D14" s="20">
        <f>D12</f>
        <v>50</v>
      </c>
      <c r="E14" s="94"/>
      <c r="F14" s="44">
        <f>ROUNDDOWN(D14*$M$4*0.85,2)</f>
        <v>0</v>
      </c>
      <c r="G14" s="21">
        <v>1552</v>
      </c>
      <c r="H14" s="44">
        <f>ROUNDDOWN(G14*$M$6,2)</f>
        <v>0</v>
      </c>
      <c r="I14" s="22"/>
      <c r="J14" s="44">
        <f t="shared" ref="J14:J22" si="1">ROUNDDOWN(I14*$M$5,2)</f>
        <v>0</v>
      </c>
      <c r="K14" s="44">
        <f t="shared" si="0"/>
        <v>0</v>
      </c>
      <c r="L14" s="23">
        <f>INT(F14+K14)</f>
        <v>0</v>
      </c>
      <c r="M14" s="96"/>
    </row>
    <row r="15" spans="2:13" ht="20.100000000000001" customHeight="1">
      <c r="B15" s="5"/>
      <c r="C15" s="19">
        <v>11</v>
      </c>
      <c r="D15" s="20">
        <f t="shared" ref="D15:D23" si="2">D14</f>
        <v>50</v>
      </c>
      <c r="E15" s="94"/>
      <c r="F15" s="44">
        <f>ROUNDDOWN(D15*$M$4*0.85,2)</f>
        <v>0</v>
      </c>
      <c r="G15" s="21">
        <v>1291</v>
      </c>
      <c r="H15" s="44">
        <f t="shared" ref="H15:H21" si="3">ROUNDDOWN(G15*$M$6,2)</f>
        <v>0</v>
      </c>
      <c r="I15" s="22"/>
      <c r="J15" s="44">
        <f t="shared" si="1"/>
        <v>0</v>
      </c>
      <c r="K15" s="44">
        <f t="shared" si="0"/>
        <v>0</v>
      </c>
      <c r="L15" s="23">
        <f t="shared" ref="L15:L23" si="4">INT(F15+K15)</f>
        <v>0</v>
      </c>
      <c r="M15" s="96"/>
    </row>
    <row r="16" spans="2:13" ht="20.100000000000001" customHeight="1">
      <c r="B16" s="63"/>
      <c r="C16" s="19">
        <v>12</v>
      </c>
      <c r="D16" s="20">
        <f t="shared" si="2"/>
        <v>50</v>
      </c>
      <c r="E16" s="94"/>
      <c r="F16" s="44">
        <f>ROUNDDOWN(D16*$M$4*0.85,2)</f>
        <v>0</v>
      </c>
      <c r="G16" s="21">
        <v>2455</v>
      </c>
      <c r="H16" s="44">
        <f t="shared" si="3"/>
        <v>0</v>
      </c>
      <c r="I16" s="22"/>
      <c r="J16" s="44">
        <f t="shared" si="1"/>
        <v>0</v>
      </c>
      <c r="K16" s="44">
        <f t="shared" si="0"/>
        <v>0</v>
      </c>
      <c r="L16" s="23">
        <f t="shared" si="4"/>
        <v>0</v>
      </c>
      <c r="M16" s="96"/>
    </row>
    <row r="17" spans="2:14" ht="20.100000000000001" customHeight="1">
      <c r="B17" s="5"/>
      <c r="C17" s="19">
        <v>1</v>
      </c>
      <c r="D17" s="20">
        <f t="shared" si="2"/>
        <v>50</v>
      </c>
      <c r="E17" s="94"/>
      <c r="F17" s="44">
        <f t="shared" ref="F17:F23" si="5">ROUNDDOWN(D17*$M$4*0.85,2)</f>
        <v>0</v>
      </c>
      <c r="G17" s="21">
        <v>2173</v>
      </c>
      <c r="H17" s="44">
        <f t="shared" si="3"/>
        <v>0</v>
      </c>
      <c r="I17" s="22"/>
      <c r="J17" s="44">
        <f t="shared" si="1"/>
        <v>0</v>
      </c>
      <c r="K17" s="44">
        <f t="shared" si="0"/>
        <v>0</v>
      </c>
      <c r="L17" s="23">
        <f t="shared" si="4"/>
        <v>0</v>
      </c>
      <c r="M17" s="96"/>
    </row>
    <row r="18" spans="2:14" ht="20.100000000000001" customHeight="1">
      <c r="B18" s="64" t="s">
        <v>44</v>
      </c>
      <c r="C18" s="19">
        <v>2</v>
      </c>
      <c r="D18" s="24">
        <f t="shared" si="2"/>
        <v>50</v>
      </c>
      <c r="E18" s="94"/>
      <c r="F18" s="44">
        <f t="shared" si="5"/>
        <v>0</v>
      </c>
      <c r="G18" s="25">
        <v>2681</v>
      </c>
      <c r="H18" s="44">
        <f t="shared" si="3"/>
        <v>0</v>
      </c>
      <c r="I18" s="26"/>
      <c r="J18" s="44">
        <f t="shared" si="1"/>
        <v>0</v>
      </c>
      <c r="K18" s="44">
        <f t="shared" si="0"/>
        <v>0</v>
      </c>
      <c r="L18" s="23">
        <f t="shared" si="4"/>
        <v>0</v>
      </c>
      <c r="M18" s="96"/>
    </row>
    <row r="19" spans="2:14" ht="20.100000000000001" customHeight="1">
      <c r="B19" s="5"/>
      <c r="C19" s="19">
        <v>3</v>
      </c>
      <c r="D19" s="24">
        <f t="shared" si="2"/>
        <v>50</v>
      </c>
      <c r="E19" s="94"/>
      <c r="F19" s="44">
        <f t="shared" si="5"/>
        <v>0</v>
      </c>
      <c r="G19" s="25">
        <v>2316</v>
      </c>
      <c r="H19" s="44">
        <f t="shared" si="3"/>
        <v>0</v>
      </c>
      <c r="I19" s="26"/>
      <c r="J19" s="44">
        <f t="shared" si="1"/>
        <v>0</v>
      </c>
      <c r="K19" s="44">
        <f t="shared" si="0"/>
        <v>0</v>
      </c>
      <c r="L19" s="23">
        <f t="shared" si="4"/>
        <v>0</v>
      </c>
      <c r="M19" s="96"/>
    </row>
    <row r="20" spans="2:14" ht="20.100000000000001" customHeight="1">
      <c r="B20" s="5"/>
      <c r="C20" s="19">
        <v>4</v>
      </c>
      <c r="D20" s="24">
        <f t="shared" si="2"/>
        <v>50</v>
      </c>
      <c r="E20" s="94"/>
      <c r="F20" s="44">
        <f t="shared" si="5"/>
        <v>0</v>
      </c>
      <c r="G20" s="25">
        <v>1548</v>
      </c>
      <c r="H20" s="44">
        <f t="shared" si="3"/>
        <v>0</v>
      </c>
      <c r="I20" s="26"/>
      <c r="J20" s="44">
        <f t="shared" si="1"/>
        <v>0</v>
      </c>
      <c r="K20" s="44">
        <f t="shared" si="0"/>
        <v>0</v>
      </c>
      <c r="L20" s="23">
        <f t="shared" si="4"/>
        <v>0</v>
      </c>
      <c r="M20" s="96"/>
    </row>
    <row r="21" spans="2:14" ht="20.100000000000001" customHeight="1">
      <c r="B21" s="5"/>
      <c r="C21" s="19">
        <v>5</v>
      </c>
      <c r="D21" s="24">
        <f t="shared" si="2"/>
        <v>50</v>
      </c>
      <c r="E21" s="94"/>
      <c r="F21" s="44">
        <f t="shared" si="5"/>
        <v>0</v>
      </c>
      <c r="G21" s="25">
        <v>1146</v>
      </c>
      <c r="H21" s="44">
        <f t="shared" si="3"/>
        <v>0</v>
      </c>
      <c r="I21" s="26"/>
      <c r="J21" s="44">
        <f t="shared" si="1"/>
        <v>0</v>
      </c>
      <c r="K21" s="44">
        <f t="shared" si="0"/>
        <v>0</v>
      </c>
      <c r="L21" s="23">
        <f t="shared" si="4"/>
        <v>0</v>
      </c>
      <c r="M21" s="96"/>
    </row>
    <row r="22" spans="2:14" ht="20.100000000000001" customHeight="1">
      <c r="B22" s="37"/>
      <c r="C22" s="19">
        <v>6</v>
      </c>
      <c r="D22" s="20">
        <f t="shared" si="2"/>
        <v>50</v>
      </c>
      <c r="E22" s="94"/>
      <c r="F22" s="44">
        <f t="shared" si="5"/>
        <v>0</v>
      </c>
      <c r="G22" s="21">
        <v>1387</v>
      </c>
      <c r="H22" s="44">
        <f>ROUNDDOWN(G22*$M$6,2)</f>
        <v>0</v>
      </c>
      <c r="I22" s="22"/>
      <c r="J22" s="44">
        <f t="shared" si="1"/>
        <v>0</v>
      </c>
      <c r="K22" s="44">
        <f t="shared" si="0"/>
        <v>0</v>
      </c>
      <c r="L22" s="23">
        <f t="shared" si="4"/>
        <v>0</v>
      </c>
      <c r="M22" s="96"/>
      <c r="N22" s="53"/>
    </row>
    <row r="23" spans="2:14" ht="20.100000000000001" customHeight="1" thickBot="1">
      <c r="B23" s="37"/>
      <c r="C23" s="19">
        <v>7</v>
      </c>
      <c r="D23" s="20">
        <f t="shared" si="2"/>
        <v>50</v>
      </c>
      <c r="E23" s="94"/>
      <c r="F23" s="44">
        <f t="shared" si="5"/>
        <v>0</v>
      </c>
      <c r="G23" s="21"/>
      <c r="H23" s="44">
        <f>ROUNDDOWN(G23*$M$6,2)</f>
        <v>0</v>
      </c>
      <c r="I23" s="22">
        <v>2444</v>
      </c>
      <c r="J23" s="44">
        <f>ROUNDDOWN(I23*$M$5,2)</f>
        <v>0</v>
      </c>
      <c r="K23" s="44">
        <f t="shared" si="0"/>
        <v>0</v>
      </c>
      <c r="L23" s="23">
        <f t="shared" si="4"/>
        <v>0</v>
      </c>
      <c r="M23" s="96"/>
    </row>
    <row r="24" spans="2:14" ht="20.100000000000001" customHeight="1" thickTop="1">
      <c r="B24" s="1" t="s">
        <v>6</v>
      </c>
      <c r="C24" s="27"/>
      <c r="D24" s="28"/>
      <c r="E24" s="29"/>
      <c r="F24" s="30"/>
      <c r="G24" s="31">
        <f>SUM(G12:G23)</f>
        <v>16549</v>
      </c>
      <c r="H24" s="28"/>
      <c r="I24" s="31">
        <f>SUM(I12:I23)</f>
        <v>7963</v>
      </c>
      <c r="J24" s="28"/>
      <c r="K24" s="30"/>
      <c r="L24" s="45"/>
      <c r="M24" s="32">
        <f>SUM(L12:L23)</f>
        <v>0</v>
      </c>
    </row>
    <row r="25" spans="2:14" ht="20.100000000000001" customHeight="1" thickBot="1">
      <c r="B25" s="46"/>
      <c r="C25" s="47"/>
      <c r="D25" s="48"/>
      <c r="E25" s="49"/>
      <c r="F25" s="48"/>
      <c r="G25" s="48"/>
      <c r="H25" s="48"/>
      <c r="I25" s="48"/>
      <c r="J25" s="48"/>
      <c r="K25" s="48"/>
      <c r="L25" s="48"/>
      <c r="M25" s="48"/>
    </row>
    <row r="26" spans="2:14" ht="24.75" thickBot="1">
      <c r="B26" s="10"/>
      <c r="C26" s="11"/>
      <c r="D26" s="11"/>
      <c r="J26" s="68" t="s">
        <v>20</v>
      </c>
      <c r="K26" s="69"/>
      <c r="L26" s="38" t="s">
        <v>21</v>
      </c>
      <c r="M26" s="60" t="s">
        <v>22</v>
      </c>
    </row>
    <row r="27" spans="2:14" ht="24.75" thickTop="1">
      <c r="B27" s="10"/>
      <c r="C27" s="11"/>
      <c r="D27" s="11"/>
      <c r="J27" s="70" t="s">
        <v>38</v>
      </c>
      <c r="K27" s="71"/>
      <c r="L27" s="57" t="s">
        <v>23</v>
      </c>
      <c r="M27" s="62"/>
    </row>
    <row r="28" spans="2:14" ht="17.25" customHeight="1">
      <c r="B28" s="10"/>
      <c r="C28" s="11"/>
      <c r="D28" s="11"/>
      <c r="J28" s="72" t="s">
        <v>24</v>
      </c>
      <c r="K28" s="39" t="s">
        <v>39</v>
      </c>
      <c r="L28" s="58" t="s">
        <v>25</v>
      </c>
      <c r="M28" s="65"/>
    </row>
    <row r="29" spans="2:14" ht="18" thickBot="1">
      <c r="B29" s="10"/>
      <c r="C29" s="11"/>
      <c r="D29" s="11"/>
      <c r="J29" s="73"/>
      <c r="K29" s="40" t="s">
        <v>40</v>
      </c>
      <c r="L29" s="59" t="s">
        <v>25</v>
      </c>
      <c r="M29" s="66"/>
    </row>
    <row r="30" spans="2:14" ht="20.100000000000001" customHeight="1">
      <c r="B30" s="54" t="s">
        <v>34</v>
      </c>
      <c r="C30" s="47"/>
      <c r="D30" s="48"/>
      <c r="E30" s="49"/>
      <c r="F30" s="48"/>
      <c r="G30" s="48"/>
      <c r="H30" s="48"/>
      <c r="I30" s="48"/>
      <c r="J30" s="48"/>
      <c r="K30" s="48"/>
      <c r="L30" s="48"/>
      <c r="M30" s="48"/>
    </row>
    <row r="31" spans="2:14" ht="20.100000000000001" customHeight="1">
      <c r="B31" s="74" t="s">
        <v>0</v>
      </c>
      <c r="C31" s="75"/>
      <c r="D31" s="77" t="s">
        <v>1</v>
      </c>
      <c r="E31" s="77"/>
      <c r="F31" s="78"/>
      <c r="G31" s="79" t="s">
        <v>2</v>
      </c>
      <c r="H31" s="80"/>
      <c r="I31" s="80"/>
      <c r="J31" s="81"/>
      <c r="K31" s="12"/>
      <c r="L31" s="82" t="s">
        <v>27</v>
      </c>
      <c r="M31" s="84" t="s">
        <v>28</v>
      </c>
    </row>
    <row r="32" spans="2:14" ht="25.5" customHeight="1">
      <c r="B32" s="76"/>
      <c r="C32" s="75"/>
      <c r="D32" s="78" t="s">
        <v>29</v>
      </c>
      <c r="E32" s="87" t="s">
        <v>16</v>
      </c>
      <c r="F32" s="89" t="s">
        <v>30</v>
      </c>
      <c r="G32" s="91" t="s">
        <v>17</v>
      </c>
      <c r="H32" s="78"/>
      <c r="I32" s="87" t="s">
        <v>18</v>
      </c>
      <c r="J32" s="87"/>
      <c r="K32" s="92" t="s">
        <v>31</v>
      </c>
      <c r="L32" s="81"/>
      <c r="M32" s="85"/>
    </row>
    <row r="33" spans="2:13" ht="30" customHeight="1">
      <c r="B33" s="76"/>
      <c r="C33" s="75"/>
      <c r="D33" s="86"/>
      <c r="E33" s="88"/>
      <c r="F33" s="90"/>
      <c r="G33" s="13" t="s">
        <v>19</v>
      </c>
      <c r="H33" s="4" t="s">
        <v>32</v>
      </c>
      <c r="I33" s="43" t="s">
        <v>19</v>
      </c>
      <c r="J33" s="36" t="s">
        <v>33</v>
      </c>
      <c r="K33" s="90"/>
      <c r="L33" s="83"/>
      <c r="M33" s="85"/>
    </row>
    <row r="34" spans="2:13" ht="20.100000000000001" customHeight="1">
      <c r="B34" s="34" t="s">
        <v>3</v>
      </c>
      <c r="C34" s="35" t="s">
        <v>4</v>
      </c>
      <c r="D34" s="14" t="s">
        <v>7</v>
      </c>
      <c r="E34" s="52">
        <v>1</v>
      </c>
      <c r="F34" s="14" t="s">
        <v>5</v>
      </c>
      <c r="G34" s="15" t="s">
        <v>8</v>
      </c>
      <c r="H34" s="14" t="s">
        <v>5</v>
      </c>
      <c r="I34" s="16" t="s">
        <v>8</v>
      </c>
      <c r="J34" s="16" t="s">
        <v>5</v>
      </c>
      <c r="K34" s="17" t="s">
        <v>5</v>
      </c>
      <c r="L34" s="18" t="s">
        <v>5</v>
      </c>
      <c r="M34" s="18" t="s">
        <v>5</v>
      </c>
    </row>
    <row r="35" spans="2:13" ht="19.5" customHeight="1">
      <c r="B35" s="61" t="s">
        <v>43</v>
      </c>
      <c r="C35" s="19">
        <v>8</v>
      </c>
      <c r="D35" s="20">
        <v>133</v>
      </c>
      <c r="E35" s="93" t="s">
        <v>9</v>
      </c>
      <c r="F35" s="44">
        <f>ROUNDDOWN(D35*$M$27*0.85,2)</f>
        <v>0</v>
      </c>
      <c r="G35" s="21"/>
      <c r="H35" s="44">
        <f>ROUNDDOWN(G35*$M$29,2)</f>
        <v>0</v>
      </c>
      <c r="I35" s="22">
        <v>20790</v>
      </c>
      <c r="J35" s="44">
        <f>ROUNDDOWN(I35*$M$28,2)</f>
        <v>0</v>
      </c>
      <c r="K35" s="55">
        <f t="shared" ref="K35:K46" si="6">H35+J35</f>
        <v>0</v>
      </c>
      <c r="L35" s="23">
        <f>INT(F35+K35)</f>
        <v>0</v>
      </c>
      <c r="M35" s="95"/>
    </row>
    <row r="36" spans="2:13" ht="19.5" customHeight="1">
      <c r="B36" s="37"/>
      <c r="C36" s="19">
        <v>9</v>
      </c>
      <c r="D36" s="20">
        <v>133</v>
      </c>
      <c r="E36" s="94"/>
      <c r="F36" s="44">
        <f t="shared" ref="F36:F46" si="7">ROUNDDOWN(D36*$M$27*0.85,2)</f>
        <v>0</v>
      </c>
      <c r="G36" s="21"/>
      <c r="H36" s="44">
        <f>ROUNDDOWN(G36*$M$29,2)</f>
        <v>0</v>
      </c>
      <c r="I36" s="22">
        <v>21483</v>
      </c>
      <c r="J36" s="44">
        <f>ROUNDDOWN(I36*$M$28,2)</f>
        <v>0</v>
      </c>
      <c r="K36" s="55">
        <f t="shared" si="6"/>
        <v>0</v>
      </c>
      <c r="L36" s="23">
        <f>INT(F36+K36)</f>
        <v>0</v>
      </c>
      <c r="M36" s="96"/>
    </row>
    <row r="37" spans="2:13" ht="20.100000000000001" customHeight="1">
      <c r="B37" s="5"/>
      <c r="C37" s="19">
        <v>10</v>
      </c>
      <c r="D37" s="20">
        <v>133</v>
      </c>
      <c r="E37" s="94"/>
      <c r="F37" s="44">
        <f t="shared" si="7"/>
        <v>0</v>
      </c>
      <c r="G37" s="21">
        <v>17521</v>
      </c>
      <c r="H37" s="44">
        <f>ROUNDDOWN(G37*$M$29,2)</f>
        <v>0</v>
      </c>
      <c r="I37" s="22"/>
      <c r="J37" s="44">
        <f t="shared" ref="J37:J46" si="8">ROUNDDOWN(I37*$M$28,2)</f>
        <v>0</v>
      </c>
      <c r="K37" s="55">
        <f t="shared" si="6"/>
        <v>0</v>
      </c>
      <c r="L37" s="23">
        <f t="shared" ref="L37:L46" si="9">INT(F37+K37)</f>
        <v>0</v>
      </c>
      <c r="M37" s="96"/>
    </row>
    <row r="38" spans="2:13" ht="20.100000000000001" customHeight="1">
      <c r="B38" s="5"/>
      <c r="C38" s="19">
        <v>11</v>
      </c>
      <c r="D38" s="20">
        <v>133</v>
      </c>
      <c r="E38" s="94"/>
      <c r="F38" s="44">
        <f t="shared" si="7"/>
        <v>0</v>
      </c>
      <c r="G38" s="21">
        <v>11849</v>
      </c>
      <c r="H38" s="44">
        <f>ROUNDDOWN(G38*$M$29,2)</f>
        <v>0</v>
      </c>
      <c r="I38" s="22"/>
      <c r="J38" s="44">
        <f t="shared" si="8"/>
        <v>0</v>
      </c>
      <c r="K38" s="55">
        <f t="shared" si="6"/>
        <v>0</v>
      </c>
      <c r="L38" s="23">
        <f t="shared" si="9"/>
        <v>0</v>
      </c>
      <c r="M38" s="96"/>
    </row>
    <row r="39" spans="2:13" ht="20.100000000000001" customHeight="1">
      <c r="B39" s="63"/>
      <c r="C39" s="19">
        <v>12</v>
      </c>
      <c r="D39" s="20">
        <v>133</v>
      </c>
      <c r="E39" s="94"/>
      <c r="F39" s="44">
        <f t="shared" si="7"/>
        <v>0</v>
      </c>
      <c r="G39" s="25">
        <v>13244</v>
      </c>
      <c r="H39" s="44">
        <f t="shared" ref="H39:H45" si="10">ROUNDDOWN(G39*$M$29,2)</f>
        <v>0</v>
      </c>
      <c r="I39" s="22"/>
      <c r="J39" s="44">
        <f t="shared" si="8"/>
        <v>0</v>
      </c>
      <c r="K39" s="55">
        <f t="shared" si="6"/>
        <v>0</v>
      </c>
      <c r="L39" s="23">
        <f t="shared" si="9"/>
        <v>0</v>
      </c>
      <c r="M39" s="96"/>
    </row>
    <row r="40" spans="2:13" ht="20.100000000000001" customHeight="1">
      <c r="B40" s="67"/>
      <c r="C40" s="19">
        <v>1</v>
      </c>
      <c r="D40" s="20">
        <v>133</v>
      </c>
      <c r="E40" s="94"/>
      <c r="F40" s="44">
        <f t="shared" si="7"/>
        <v>0</v>
      </c>
      <c r="G40" s="25">
        <v>16390</v>
      </c>
      <c r="H40" s="44">
        <f t="shared" si="10"/>
        <v>0</v>
      </c>
      <c r="I40" s="22"/>
      <c r="J40" s="44">
        <f t="shared" si="8"/>
        <v>0</v>
      </c>
      <c r="K40" s="55">
        <f t="shared" si="6"/>
        <v>0</v>
      </c>
      <c r="L40" s="23">
        <f t="shared" si="9"/>
        <v>0</v>
      </c>
      <c r="M40" s="96"/>
    </row>
    <row r="41" spans="2:13" ht="20.100000000000001" customHeight="1">
      <c r="B41" s="64" t="s">
        <v>44</v>
      </c>
      <c r="C41" s="19">
        <v>2</v>
      </c>
      <c r="D41" s="20">
        <v>133</v>
      </c>
      <c r="E41" s="94"/>
      <c r="F41" s="44">
        <f t="shared" si="7"/>
        <v>0</v>
      </c>
      <c r="G41" s="25">
        <v>21245</v>
      </c>
      <c r="H41" s="44">
        <f t="shared" si="10"/>
        <v>0</v>
      </c>
      <c r="I41" s="26"/>
      <c r="J41" s="44">
        <f t="shared" si="8"/>
        <v>0</v>
      </c>
      <c r="K41" s="55">
        <f t="shared" si="6"/>
        <v>0</v>
      </c>
      <c r="L41" s="23">
        <f t="shared" si="9"/>
        <v>0</v>
      </c>
      <c r="M41" s="96"/>
    </row>
    <row r="42" spans="2:13" ht="20.100000000000001" customHeight="1">
      <c r="B42" s="5"/>
      <c r="C42" s="19">
        <v>3</v>
      </c>
      <c r="D42" s="20">
        <v>133</v>
      </c>
      <c r="E42" s="94"/>
      <c r="F42" s="44">
        <f t="shared" si="7"/>
        <v>0</v>
      </c>
      <c r="G42" s="25">
        <v>18221</v>
      </c>
      <c r="H42" s="44">
        <f t="shared" si="10"/>
        <v>0</v>
      </c>
      <c r="I42" s="26"/>
      <c r="J42" s="44">
        <f t="shared" si="8"/>
        <v>0</v>
      </c>
      <c r="K42" s="55">
        <f t="shared" si="6"/>
        <v>0</v>
      </c>
      <c r="L42" s="23">
        <f t="shared" si="9"/>
        <v>0</v>
      </c>
      <c r="M42" s="96"/>
    </row>
    <row r="43" spans="2:13" ht="20.100000000000001" customHeight="1">
      <c r="B43" s="5"/>
      <c r="C43" s="19">
        <v>4</v>
      </c>
      <c r="D43" s="20">
        <v>133</v>
      </c>
      <c r="E43" s="94"/>
      <c r="F43" s="44">
        <f t="shared" si="7"/>
        <v>0</v>
      </c>
      <c r="G43" s="21">
        <v>14553</v>
      </c>
      <c r="H43" s="44">
        <f t="shared" si="10"/>
        <v>0</v>
      </c>
      <c r="I43" s="26"/>
      <c r="J43" s="44">
        <f t="shared" si="8"/>
        <v>0</v>
      </c>
      <c r="K43" s="55">
        <f t="shared" si="6"/>
        <v>0</v>
      </c>
      <c r="L43" s="23">
        <f t="shared" si="9"/>
        <v>0</v>
      </c>
      <c r="M43" s="96"/>
    </row>
    <row r="44" spans="2:13" ht="20.100000000000001" customHeight="1">
      <c r="B44" s="5"/>
      <c r="C44" s="19">
        <v>5</v>
      </c>
      <c r="D44" s="20">
        <v>133</v>
      </c>
      <c r="E44" s="94"/>
      <c r="F44" s="44">
        <f t="shared" si="7"/>
        <v>0</v>
      </c>
      <c r="G44" s="21">
        <v>12123</v>
      </c>
      <c r="H44" s="44">
        <f t="shared" si="10"/>
        <v>0</v>
      </c>
      <c r="I44" s="26"/>
      <c r="J44" s="44">
        <f t="shared" si="8"/>
        <v>0</v>
      </c>
      <c r="K44" s="55">
        <f t="shared" si="6"/>
        <v>0</v>
      </c>
      <c r="L44" s="23">
        <f t="shared" si="9"/>
        <v>0</v>
      </c>
      <c r="M44" s="96"/>
    </row>
    <row r="45" spans="2:13" ht="20.100000000000001" customHeight="1">
      <c r="B45" s="37"/>
      <c r="C45" s="19">
        <v>6</v>
      </c>
      <c r="D45" s="20">
        <v>133</v>
      </c>
      <c r="E45" s="94"/>
      <c r="F45" s="44">
        <f t="shared" si="7"/>
        <v>0</v>
      </c>
      <c r="G45" s="21">
        <v>11095</v>
      </c>
      <c r="H45" s="44">
        <f t="shared" si="10"/>
        <v>0</v>
      </c>
      <c r="I45" s="22"/>
      <c r="J45" s="44">
        <f t="shared" si="8"/>
        <v>0</v>
      </c>
      <c r="K45" s="55">
        <f t="shared" si="6"/>
        <v>0</v>
      </c>
      <c r="L45" s="23">
        <f t="shared" si="9"/>
        <v>0</v>
      </c>
      <c r="M45" s="96"/>
    </row>
    <row r="46" spans="2:13" ht="20.100000000000001" customHeight="1" thickBot="1">
      <c r="B46" s="37"/>
      <c r="C46" s="19">
        <v>7</v>
      </c>
      <c r="D46" s="20">
        <v>133</v>
      </c>
      <c r="E46" s="94"/>
      <c r="F46" s="44">
        <f t="shared" si="7"/>
        <v>0</v>
      </c>
      <c r="G46" s="21"/>
      <c r="H46" s="44">
        <f t="shared" ref="H46" si="11">G46*$M$29</f>
        <v>0</v>
      </c>
      <c r="I46" s="22">
        <v>13820</v>
      </c>
      <c r="J46" s="44">
        <f t="shared" si="8"/>
        <v>0</v>
      </c>
      <c r="K46" s="55">
        <f t="shared" si="6"/>
        <v>0</v>
      </c>
      <c r="L46" s="23">
        <f t="shared" si="9"/>
        <v>0</v>
      </c>
      <c r="M46" s="96"/>
    </row>
    <row r="47" spans="2:13" ht="19.5" customHeight="1" thickTop="1">
      <c r="B47" s="1" t="s">
        <v>6</v>
      </c>
      <c r="C47" s="27"/>
      <c r="D47" s="28"/>
      <c r="E47" s="29"/>
      <c r="F47" s="30"/>
      <c r="G47" s="31">
        <f>SUM(G35:G46)</f>
        <v>136241</v>
      </c>
      <c r="H47" s="28"/>
      <c r="I47" s="31">
        <f>SUM(I35:I46)</f>
        <v>56093</v>
      </c>
      <c r="J47" s="28"/>
      <c r="K47" s="30"/>
      <c r="L47" s="45"/>
      <c r="M47" s="32">
        <f>SUM(L35:L46)</f>
        <v>0</v>
      </c>
    </row>
    <row r="48" spans="2:13" ht="19.5" customHeight="1" thickBot="1">
      <c r="B48" s="46"/>
      <c r="C48" s="47"/>
      <c r="D48" s="48"/>
      <c r="E48" s="49"/>
      <c r="F48" s="48"/>
      <c r="G48" s="48"/>
      <c r="H48" s="48"/>
      <c r="I48" s="48"/>
      <c r="J48" s="48"/>
      <c r="K48" s="48"/>
      <c r="L48" s="48"/>
      <c r="M48" s="50"/>
    </row>
    <row r="49" spans="2:13" ht="28.5" customHeight="1">
      <c r="B49" s="7" t="s">
        <v>13</v>
      </c>
      <c r="M49" s="56" t="s">
        <v>35</v>
      </c>
    </row>
    <row r="50" spans="2:13" ht="20.100000000000001" customHeight="1" thickBot="1">
      <c r="B50" s="7" t="s">
        <v>10</v>
      </c>
      <c r="M50" s="33">
        <f>M24+M47</f>
        <v>0</v>
      </c>
    </row>
    <row r="51" spans="2:13" ht="20.100000000000001" customHeight="1">
      <c r="B51" s="7" t="s">
        <v>36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2:13" ht="20.100000000000001" customHeight="1">
      <c r="B52" s="7" t="s">
        <v>37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2:13" ht="23.25" customHeight="1">
      <c r="B53" s="7" t="s">
        <v>41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2:13" ht="20.100000000000001" customHeight="1">
      <c r="B54" s="7" t="s">
        <v>42</v>
      </c>
    </row>
    <row r="55" spans="2:13" ht="20.100000000000001" customHeight="1">
      <c r="B55" s="3" t="s">
        <v>11</v>
      </c>
    </row>
    <row r="56" spans="2:13" ht="20.100000000000001" customHeight="1">
      <c r="B56" s="3" t="s">
        <v>12</v>
      </c>
    </row>
    <row r="57" spans="2:13" ht="20.100000000000001" customHeight="1"/>
  </sheetData>
  <sheetProtection algorithmName="SHA-512" hashValue="OTDMYP2VzW8OcNpkEuu8c/rZiVI1llEJhOpv4hocJQgJjTNYqm2yyv+O7CjoxhlzyZEYH1Ftq3hK6fcNB5hHqw==" saltValue="fAqtlH4wAJKHYkMABtfVwg==" spinCount="100000" sheet="1" objects="1" scenarios="1" selectLockedCells="1"/>
  <mergeCells count="32">
    <mergeCell ref="M35:M46"/>
    <mergeCell ref="E32:E33"/>
    <mergeCell ref="F32:F33"/>
    <mergeCell ref="G32:H32"/>
    <mergeCell ref="I32:J32"/>
    <mergeCell ref="K32:K33"/>
    <mergeCell ref="E35:E46"/>
    <mergeCell ref="E12:E23"/>
    <mergeCell ref="M12:M23"/>
    <mergeCell ref="B31:C33"/>
    <mergeCell ref="D31:F31"/>
    <mergeCell ref="G31:J31"/>
    <mergeCell ref="L31:L33"/>
    <mergeCell ref="M31:M33"/>
    <mergeCell ref="D32:D33"/>
    <mergeCell ref="J26:K26"/>
    <mergeCell ref="J27:K27"/>
    <mergeCell ref="J28:J29"/>
    <mergeCell ref="L8:L10"/>
    <mergeCell ref="M8:M10"/>
    <mergeCell ref="D9:D10"/>
    <mergeCell ref="E9:E10"/>
    <mergeCell ref="F9:F10"/>
    <mergeCell ref="G9:H9"/>
    <mergeCell ref="I9:J9"/>
    <mergeCell ref="K9:K10"/>
    <mergeCell ref="J3:K3"/>
    <mergeCell ref="J4:K4"/>
    <mergeCell ref="J5:J6"/>
    <mergeCell ref="B8:C10"/>
    <mergeCell ref="D8:F8"/>
    <mergeCell ref="G8:J8"/>
  </mergeCells>
  <phoneticPr fontI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入札金額算定書（公民館）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安田　真由</cp:lastModifiedBy>
  <cp:lastPrinted>2024-05-01T01:56:22Z</cp:lastPrinted>
  <dcterms:created xsi:type="dcterms:W3CDTF">2003-05-07T07:33:15Z</dcterms:created>
  <dcterms:modified xsi:type="dcterms:W3CDTF">2024-05-13T04:27:42Z</dcterms:modified>
</cp:coreProperties>
</file>