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itygifugifujp-my.sharepoint.com/personal/nishio-aki_city_gifu_gifu_jp/Documents/Dドライブ/GH計算表/"/>
    </mc:Choice>
  </mc:AlternateContent>
  <xr:revisionPtr revIDLastSave="0" documentId="13_ncr:1_{2002B450-2556-4199-B237-160247A4EC2B}" xr6:coauthVersionLast="47" xr6:coauthVersionMax="47" xr10:uidLastSave="{00000000-0000-0000-0000-000000000000}"/>
  <bookViews>
    <workbookView xWindow="-120" yWindow="-120" windowWidth="20730" windowHeight="11160" tabRatio="953" xr2:uid="{00000000-000D-0000-FFFF-FFFF00000000}"/>
  </bookViews>
  <sheets>
    <sheet name="前置き" sheetId="7" r:id="rId1"/>
    <sheet name="算出シート" sheetId="9" r:id="rId2"/>
    <sheet name="記入例" sheetId="10" r:id="rId3"/>
  </sheets>
  <definedNames>
    <definedName name="_xlnm.Print_Area" localSheetId="2">記入例!$A$1:$T$31</definedName>
    <definedName name="_xlnm.Print_Area" localSheetId="1">算出シート!$A$1:$Q$31</definedName>
    <definedName name="_xlnm.Print_Area" localSheetId="0">前置き!$A$1:$P$37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9" l="1"/>
  <c r="M27" i="10"/>
  <c r="M26" i="10"/>
  <c r="M25" i="10"/>
  <c r="M24" i="10"/>
  <c r="M23" i="10"/>
  <c r="M22" i="10"/>
  <c r="M20" i="10"/>
  <c r="M19" i="10"/>
  <c r="M18" i="10"/>
  <c r="M17" i="10"/>
  <c r="M16" i="10"/>
  <c r="Q13" i="10"/>
  <c r="O12" i="10"/>
  <c r="N12" i="10"/>
  <c r="M12" i="10"/>
  <c r="L12" i="10"/>
  <c r="K12" i="10"/>
  <c r="J12" i="10"/>
  <c r="I12" i="10"/>
  <c r="H12" i="10"/>
  <c r="G12" i="10"/>
  <c r="F12" i="10"/>
  <c r="E12" i="10"/>
  <c r="D12" i="10"/>
  <c r="Q11" i="10"/>
  <c r="Q10" i="10"/>
  <c r="Q9" i="10"/>
  <c r="Q8" i="10"/>
  <c r="Q7" i="10"/>
  <c r="E6" i="10"/>
  <c r="F6" i="10" s="1"/>
  <c r="G6" i="10" s="1"/>
  <c r="H6" i="10" s="1"/>
  <c r="I6" i="10" s="1"/>
  <c r="J6" i="10" s="1"/>
  <c r="K6" i="10" s="1"/>
  <c r="L6" i="10" s="1"/>
  <c r="M6" i="10" s="1"/>
  <c r="N6" i="10" s="1"/>
  <c r="O6" i="10" s="1"/>
  <c r="P10" i="10" l="1"/>
  <c r="O16" i="10"/>
  <c r="Q16" i="10" s="1"/>
  <c r="O20" i="10"/>
  <c r="Q20" i="10" s="1"/>
  <c r="O18" i="10"/>
  <c r="Q18" i="10" s="1"/>
  <c r="P11" i="10"/>
  <c r="Q12" i="10"/>
  <c r="P14" i="10" s="1"/>
  <c r="O26" i="10" s="1"/>
  <c r="Q26" i="10" s="1"/>
  <c r="P7" i="10"/>
  <c r="P9" i="10"/>
  <c r="O17" i="10"/>
  <c r="Q17" i="10" s="1"/>
  <c r="O19" i="10"/>
  <c r="Q19" i="10" s="1"/>
  <c r="P8" i="10"/>
  <c r="M27" i="9"/>
  <c r="M25" i="9"/>
  <c r="M24" i="9"/>
  <c r="M23" i="9"/>
  <c r="M26" i="9"/>
  <c r="M22" i="9"/>
  <c r="M20" i="9"/>
  <c r="M19" i="9"/>
  <c r="M18" i="9"/>
  <c r="M17" i="9"/>
  <c r="M16" i="9"/>
  <c r="O23" i="10" l="1"/>
  <c r="Q23" i="10" s="1"/>
  <c r="O27" i="10"/>
  <c r="Q27" i="10" s="1"/>
  <c r="O25" i="10"/>
  <c r="Q25" i="10" s="1"/>
  <c r="O22" i="10"/>
  <c r="Q22" i="10" s="1"/>
  <c r="O24" i="10"/>
  <c r="Q24" i="10" s="1"/>
  <c r="Q21" i="10"/>
  <c r="Q13" i="9"/>
  <c r="Q8" i="9"/>
  <c r="O17" i="9" s="1"/>
  <c r="Q17" i="9" s="1"/>
  <c r="Q9" i="9"/>
  <c r="Q10" i="9"/>
  <c r="Q11" i="9"/>
  <c r="Q7" i="9"/>
  <c r="D12" i="9"/>
  <c r="O12" i="9"/>
  <c r="N12" i="9"/>
  <c r="M12" i="9"/>
  <c r="L12" i="9"/>
  <c r="K12" i="9"/>
  <c r="J12" i="9"/>
  <c r="I12" i="9"/>
  <c r="H12" i="9"/>
  <c r="G12" i="9"/>
  <c r="F12" i="9"/>
  <c r="E12" i="9"/>
  <c r="E6" i="9"/>
  <c r="F6" i="9" s="1"/>
  <c r="G6" i="9" s="1"/>
  <c r="H6" i="9" s="1"/>
  <c r="I6" i="9" s="1"/>
  <c r="J6" i="9" s="1"/>
  <c r="K6" i="9" s="1"/>
  <c r="L6" i="9" s="1"/>
  <c r="M6" i="9" s="1"/>
  <c r="N6" i="9" s="1"/>
  <c r="O6" i="9" s="1"/>
  <c r="P11" i="9" l="1"/>
  <c r="O20" i="9"/>
  <c r="Q20" i="9" s="1"/>
  <c r="P10" i="9"/>
  <c r="O19" i="9"/>
  <c r="Q19" i="9" s="1"/>
  <c r="P7" i="9"/>
  <c r="O16" i="9"/>
  <c r="Q16" i="9" s="1"/>
  <c r="O18" i="9"/>
  <c r="Q18" i="9" s="1"/>
  <c r="P8" i="9"/>
  <c r="P9" i="9"/>
  <c r="Q12" i="9"/>
  <c r="Q21" i="9" l="1"/>
  <c r="O26" i="9" l="1"/>
  <c r="Q26" i="9" s="1"/>
  <c r="O22" i="9"/>
  <c r="Q22" i="9" s="1"/>
  <c r="O27" i="9"/>
  <c r="Q27" i="9" s="1"/>
  <c r="O25" i="9"/>
  <c r="Q25" i="9" s="1"/>
  <c r="O23" i="9"/>
  <c r="Q23" i="9" s="1"/>
  <c r="O24" i="9"/>
  <c r="Q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守淳一</author>
  </authors>
  <commentList>
    <comment ref="K3" authorId="0" shapeId="0" xr:uid="{00000000-0006-0000-0100-000001000000}">
      <text>
        <r>
          <rPr>
            <b/>
            <sz val="9"/>
            <color indexed="81"/>
            <rFont val="MS P ゴシック"/>
            <family val="3"/>
            <charset val="128"/>
          </rPr>
          <t>適用される期間を入力</t>
        </r>
      </text>
    </comment>
    <comment ref="K4" authorId="0" shapeId="0" xr:uid="{00000000-0006-0000-0100-000002000000}">
      <text>
        <r>
          <rPr>
            <b/>
            <sz val="9"/>
            <color indexed="81"/>
            <rFont val="MS P ゴシック"/>
            <family val="3"/>
            <charset val="128"/>
          </rPr>
          <t>算出根拠となる期間を入力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守淳一</author>
  </authors>
  <commentList>
    <comment ref="K3" authorId="0" shapeId="0" xr:uid="{11D3B1C9-57B9-42CD-A9B6-C9F24EBFC2E0}">
      <text>
        <r>
          <rPr>
            <b/>
            <sz val="9"/>
            <color indexed="81"/>
            <rFont val="MS P ゴシック"/>
            <family val="3"/>
            <charset val="128"/>
          </rPr>
          <t>適用される期間を入力</t>
        </r>
      </text>
    </comment>
    <comment ref="K4" authorId="0" shapeId="0" xr:uid="{E793C7AD-6076-4185-9328-5E4BC5ED3753}">
      <text>
        <r>
          <rPr>
            <b/>
            <sz val="9"/>
            <color indexed="81"/>
            <rFont val="MS P ゴシック"/>
            <family val="3"/>
            <charset val="128"/>
          </rPr>
          <t>算出根拠となる期間を入力</t>
        </r>
      </text>
    </comment>
  </commentList>
</comments>
</file>

<file path=xl/sharedStrings.xml><?xml version="1.0" encoding="utf-8"?>
<sst xmlns="http://schemas.openxmlformats.org/spreadsheetml/2006/main" count="190" uniqueCount="85">
  <si>
    <t>事業所名</t>
    <rPh sb="0" eb="3">
      <t>ジギョウショ</t>
    </rPh>
    <rPh sb="3" eb="4">
      <t>メイ</t>
    </rPh>
    <phoneticPr fontId="1"/>
  </si>
  <si>
    <t>サービス種別</t>
    <rPh sb="4" eb="6">
      <t>シュベツ</t>
    </rPh>
    <phoneticPr fontId="1"/>
  </si>
  <si>
    <t>平均利用者数の算出</t>
    <rPh sb="0" eb="2">
      <t>ヘイキン</t>
    </rPh>
    <rPh sb="2" eb="4">
      <t>リヨウ</t>
    </rPh>
    <rPh sb="4" eb="5">
      <t>シャ</t>
    </rPh>
    <rPh sb="5" eb="6">
      <t>スウ</t>
    </rPh>
    <rPh sb="7" eb="9">
      <t>サンシュツ</t>
    </rPh>
    <phoneticPr fontId="1"/>
  </si>
  <si>
    <t>合計</t>
    <rPh sb="0" eb="2">
      <t>ゴウケイ</t>
    </rPh>
    <phoneticPr fontId="1"/>
  </si>
  <si>
    <t>利用者延人数</t>
    <rPh sb="0" eb="3">
      <t>リヨウシャ</t>
    </rPh>
    <rPh sb="3" eb="4">
      <t>ノ</t>
    </rPh>
    <rPh sb="4" eb="6">
      <t>ニンズウ</t>
    </rPh>
    <phoneticPr fontId="1"/>
  </si>
  <si>
    <t>開所日数</t>
    <rPh sb="0" eb="2">
      <t>カイショ</t>
    </rPh>
    <rPh sb="2" eb="4">
      <t>ニッスウ</t>
    </rPh>
    <phoneticPr fontId="1"/>
  </si>
  <si>
    <t>❶</t>
    <phoneticPr fontId="1"/>
  </si>
  <si>
    <t>❷</t>
    <phoneticPr fontId="1"/>
  </si>
  <si>
    <t>平均利用者数</t>
    <rPh sb="0" eb="2">
      <t>ヘイキン</t>
    </rPh>
    <rPh sb="2" eb="4">
      <t>リヨウ</t>
    </rPh>
    <rPh sb="4" eb="5">
      <t>シャ</t>
    </rPh>
    <rPh sb="5" eb="6">
      <t>スウ</t>
    </rPh>
    <phoneticPr fontId="1"/>
  </si>
  <si>
    <t>（❶／❷）</t>
    <phoneticPr fontId="1"/>
  </si>
  <si>
    <t>２．事業実績が６月以上１年未満である場合は、直近の６月間における平均利用者数を算定すること。</t>
    <phoneticPr fontId="1"/>
  </si>
  <si>
    <t>利用定員</t>
    <rPh sb="0" eb="2">
      <t>リヨウ</t>
    </rPh>
    <rPh sb="2" eb="4">
      <t>テイイン</t>
    </rPh>
    <phoneticPr fontId="1"/>
  </si>
  <si>
    <t>名</t>
    <rPh sb="0" eb="1">
      <t>メイ</t>
    </rPh>
    <phoneticPr fontId="1"/>
  </si>
  <si>
    <t>令和　　年　　月 ～ 令和　　年　　月</t>
    <rPh sb="0" eb="2">
      <t>レイワ</t>
    </rPh>
    <rPh sb="4" eb="5">
      <t>ネン</t>
    </rPh>
    <rPh sb="7" eb="8">
      <t>ガツ</t>
    </rPh>
    <rPh sb="11" eb="13">
      <t>レイワ</t>
    </rPh>
    <rPh sb="15" eb="16">
      <t>ネン</t>
    </rPh>
    <rPh sb="18" eb="19">
      <t>ガツ</t>
    </rPh>
    <phoneticPr fontId="1"/>
  </si>
  <si>
    <t>１．本届出は、事業実績が６月以上である場合に作成すること。</t>
    <rPh sb="2" eb="3">
      <t>ホン</t>
    </rPh>
    <phoneticPr fontId="1"/>
  </si>
  <si>
    <t>年　　月　　日</t>
    <rPh sb="0" eb="1">
      <t>ネン</t>
    </rPh>
    <rPh sb="3" eb="4">
      <t>ガツ</t>
    </rPh>
    <rPh sb="6" eb="7">
      <t>ヒ</t>
    </rPh>
    <phoneticPr fontId="1"/>
  </si>
  <si>
    <t>作成日</t>
    <rPh sb="0" eb="3">
      <t>サクセイビ</t>
    </rPh>
    <phoneticPr fontId="1"/>
  </si>
  <si>
    <t>（注）</t>
    <phoneticPr fontId="1"/>
  </si>
  <si>
    <t>(1)</t>
    <phoneticPr fontId="1"/>
  </si>
  <si>
    <t>当該年度の前年度（毎年４月１日に始まり翌年３月３１日をもって終わる年度）の実績がある場合</t>
    <rPh sb="0" eb="2">
      <t>トウガイ</t>
    </rPh>
    <rPh sb="2" eb="4">
      <t>ネンド</t>
    </rPh>
    <rPh sb="5" eb="8">
      <t>ゼンネンド</t>
    </rPh>
    <rPh sb="9" eb="11">
      <t>マイトシ</t>
    </rPh>
    <rPh sb="12" eb="13">
      <t>ガツ</t>
    </rPh>
    <rPh sb="14" eb="15">
      <t>ニチ</t>
    </rPh>
    <rPh sb="16" eb="17">
      <t>ハジ</t>
    </rPh>
    <rPh sb="19" eb="21">
      <t>ヨクネン</t>
    </rPh>
    <rPh sb="22" eb="23">
      <t>ガツ</t>
    </rPh>
    <rPh sb="25" eb="26">
      <t>ニチ</t>
    </rPh>
    <rPh sb="30" eb="31">
      <t>オ</t>
    </rPh>
    <rPh sb="33" eb="35">
      <t>ネンド</t>
    </rPh>
    <rPh sb="37" eb="39">
      <t>ジッセキ</t>
    </rPh>
    <rPh sb="42" eb="44">
      <t>バアイ</t>
    </rPh>
    <phoneticPr fontId="1"/>
  </si>
  <si>
    <t>「前年度の利用者数の平均」を用いる。</t>
    <rPh sb="1" eb="4">
      <t>ゼンネンド</t>
    </rPh>
    <rPh sb="5" eb="7">
      <t>リヨウ</t>
    </rPh>
    <rPh sb="7" eb="8">
      <t>シャ</t>
    </rPh>
    <rPh sb="8" eb="9">
      <t>スウ</t>
    </rPh>
    <rPh sb="10" eb="12">
      <t>ヘイキン</t>
    </rPh>
    <rPh sb="14" eb="15">
      <t>モチ</t>
    </rPh>
    <phoneticPr fontId="1"/>
  </si>
  <si>
    <t>(2)</t>
    <phoneticPr fontId="1"/>
  </si>
  <si>
    <t>新設及び増改築等により、６月未満の実績しかない場合</t>
    <rPh sb="0" eb="2">
      <t>シンセツ</t>
    </rPh>
    <rPh sb="2" eb="3">
      <t>オヨ</t>
    </rPh>
    <rPh sb="4" eb="7">
      <t>ゾウカイチク</t>
    </rPh>
    <rPh sb="7" eb="8">
      <t>トウ</t>
    </rPh>
    <rPh sb="13" eb="14">
      <t>ゲツ</t>
    </rPh>
    <rPh sb="14" eb="16">
      <t>ミマン</t>
    </rPh>
    <rPh sb="17" eb="19">
      <t>ジッセキ</t>
    </rPh>
    <rPh sb="23" eb="25">
      <t>バアイ</t>
    </rPh>
    <phoneticPr fontId="1"/>
  </si>
  <si>
    <t>■</t>
    <phoneticPr fontId="1"/>
  </si>
  <si>
    <t>(3)</t>
    <phoneticPr fontId="1"/>
  </si>
  <si>
    <t>新設及び増改築等から、６月以上１年未満の実績がある場合</t>
    <rPh sb="0" eb="2">
      <t>シンセツ</t>
    </rPh>
    <rPh sb="2" eb="3">
      <t>オヨ</t>
    </rPh>
    <rPh sb="4" eb="7">
      <t>ゾウカイチク</t>
    </rPh>
    <rPh sb="7" eb="8">
      <t>トウ</t>
    </rPh>
    <rPh sb="12" eb="15">
      <t>ツキイジョウ</t>
    </rPh>
    <rPh sb="16" eb="17">
      <t>ネン</t>
    </rPh>
    <rPh sb="17" eb="19">
      <t>ミマン</t>
    </rPh>
    <rPh sb="20" eb="22">
      <t>ジッセキ</t>
    </rPh>
    <rPh sb="25" eb="27">
      <t>バアイ</t>
    </rPh>
    <phoneticPr fontId="1"/>
  </si>
  <si>
    <t>便宜上、「定員の90％」を利用者数とする。</t>
    <rPh sb="0" eb="2">
      <t>ベンギ</t>
    </rPh>
    <rPh sb="2" eb="3">
      <t>ジョウ</t>
    </rPh>
    <rPh sb="5" eb="7">
      <t>テイイン</t>
    </rPh>
    <rPh sb="13" eb="15">
      <t>リヨウ</t>
    </rPh>
    <rPh sb="15" eb="16">
      <t>シャ</t>
    </rPh>
    <rPh sb="16" eb="17">
      <t>スウ</t>
    </rPh>
    <phoneticPr fontId="1"/>
  </si>
  <si>
    <t>(4)</t>
    <phoneticPr fontId="1"/>
  </si>
  <si>
    <t>新設及び増改築等から、１年以上の実績がある場合</t>
    <rPh sb="0" eb="2">
      <t>シンセツ</t>
    </rPh>
    <rPh sb="2" eb="3">
      <t>オヨ</t>
    </rPh>
    <rPh sb="4" eb="7">
      <t>ゾウカイチク</t>
    </rPh>
    <rPh sb="7" eb="8">
      <t>トウ</t>
    </rPh>
    <rPh sb="12" eb="13">
      <t>ネン</t>
    </rPh>
    <rPh sb="13" eb="15">
      <t>イジョウ</t>
    </rPh>
    <rPh sb="16" eb="18">
      <t>ジッセキ</t>
    </rPh>
    <rPh sb="21" eb="23">
      <t>バアイ</t>
    </rPh>
    <phoneticPr fontId="1"/>
  </si>
  <si>
    <t>「直近１年間における平均利用者数」を用いる。</t>
    <rPh sb="1" eb="3">
      <t>チョッキン</t>
    </rPh>
    <rPh sb="4" eb="6">
      <t>ネンカン</t>
    </rPh>
    <rPh sb="10" eb="12">
      <t>ヘイキン</t>
    </rPh>
    <rPh sb="12" eb="14">
      <t>リヨウ</t>
    </rPh>
    <rPh sb="14" eb="15">
      <t>シャ</t>
    </rPh>
    <rPh sb="15" eb="16">
      <t>スウ</t>
    </rPh>
    <rPh sb="18" eb="19">
      <t>モチ</t>
    </rPh>
    <phoneticPr fontId="1"/>
  </si>
  <si>
    <t>(5)</t>
    <phoneticPr fontId="1"/>
  </si>
  <si>
    <t>定員増の場合</t>
    <rPh sb="0" eb="3">
      <t>テイインゾウ</t>
    </rPh>
    <rPh sb="4" eb="6">
      <t>バアイ</t>
    </rPh>
    <phoneticPr fontId="1"/>
  </si>
  <si>
    <t>(6)</t>
    <phoneticPr fontId="1"/>
  </si>
  <si>
    <t>定員減の場合</t>
    <rPh sb="0" eb="2">
      <t>テイイン</t>
    </rPh>
    <rPh sb="2" eb="3">
      <t>ゲン</t>
    </rPh>
    <rPh sb="4" eb="6">
      <t>バアイ</t>
    </rPh>
    <phoneticPr fontId="1"/>
  </si>
  <si>
    <t>【利用者数】＝【定員減少後の延利用者数】／【定員減少後の３月間の開所日数】</t>
    <rPh sb="8" eb="10">
      <t>テイイン</t>
    </rPh>
    <rPh sb="10" eb="12">
      <t>ゲンショウ</t>
    </rPh>
    <rPh sb="12" eb="13">
      <t>ゴ</t>
    </rPh>
    <rPh sb="14" eb="15">
      <t>ノ</t>
    </rPh>
    <rPh sb="15" eb="17">
      <t>リヨウ</t>
    </rPh>
    <rPh sb="17" eb="18">
      <t>シャ</t>
    </rPh>
    <rPh sb="18" eb="19">
      <t>スウ</t>
    </rPh>
    <rPh sb="22" eb="24">
      <t>テイイン</t>
    </rPh>
    <rPh sb="24" eb="26">
      <t>ゲンショウ</t>
    </rPh>
    <rPh sb="26" eb="27">
      <t>ゴ</t>
    </rPh>
    <rPh sb="29" eb="30">
      <t>ツキ</t>
    </rPh>
    <rPh sb="30" eb="31">
      <t>カン</t>
    </rPh>
    <rPh sb="32" eb="34">
      <t>カイショ</t>
    </rPh>
    <rPh sb="34" eb="36">
      <t>ニッスウ</t>
    </rPh>
    <phoneticPr fontId="1"/>
  </si>
  <si>
    <t>定員減少後の実績が３月以上ある場合は、「3月の平均利用者数」を用いる。</t>
    <rPh sb="0" eb="2">
      <t>テイイン</t>
    </rPh>
    <rPh sb="2" eb="4">
      <t>ゲンショウ</t>
    </rPh>
    <rPh sb="4" eb="5">
      <t>アト</t>
    </rPh>
    <rPh sb="6" eb="8">
      <t>ジッセキ</t>
    </rPh>
    <rPh sb="10" eb="11">
      <t>ツキ</t>
    </rPh>
    <rPh sb="11" eb="13">
      <t>イジョウ</t>
    </rPh>
    <rPh sb="15" eb="17">
      <t>バアイ</t>
    </rPh>
    <rPh sb="21" eb="22">
      <t>ツキ</t>
    </rPh>
    <rPh sb="23" eb="25">
      <t>ヘイキン</t>
    </rPh>
    <rPh sb="25" eb="27">
      <t>リヨウ</t>
    </rPh>
    <rPh sb="27" eb="28">
      <t>シャ</t>
    </rPh>
    <rPh sb="28" eb="29">
      <t>スウ</t>
    </rPh>
    <rPh sb="31" eb="32">
      <t>モチ</t>
    </rPh>
    <phoneticPr fontId="1"/>
  </si>
  <si>
    <t>【原則ルール】</t>
    <rPh sb="1" eb="3">
      <t>ゲンソク</t>
    </rPh>
    <phoneticPr fontId="1"/>
  </si>
  <si>
    <t>【利用者数の算出について】</t>
    <rPh sb="1" eb="4">
      <t>リヨウシャ</t>
    </rPh>
    <rPh sb="4" eb="5">
      <t>スウ</t>
    </rPh>
    <rPh sb="6" eb="8">
      <t>サンシュツ</t>
    </rPh>
    <phoneticPr fontId="1"/>
  </si>
  <si>
    <t>共同生活援助</t>
    <rPh sb="0" eb="2">
      <t>キョウドウ</t>
    </rPh>
    <rPh sb="2" eb="4">
      <t>セイカツ</t>
    </rPh>
    <rPh sb="4" eb="6">
      <t>エンジョ</t>
    </rPh>
    <phoneticPr fontId="1"/>
  </si>
  <si>
    <t>支援区分</t>
    <rPh sb="0" eb="2">
      <t>シエン</t>
    </rPh>
    <rPh sb="2" eb="4">
      <t>クブン</t>
    </rPh>
    <phoneticPr fontId="1"/>
  </si>
  <si>
    <t>2以下</t>
    <rPh sb="1" eb="3">
      <t>イカ</t>
    </rPh>
    <phoneticPr fontId="1"/>
  </si>
  <si>
    <t>平均</t>
    <rPh sb="0" eb="2">
      <t>ヘイキン</t>
    </rPh>
    <phoneticPr fontId="1"/>
  </si>
  <si>
    <t>算出根拠期間</t>
    <rPh sb="0" eb="2">
      <t>サンシュツ</t>
    </rPh>
    <rPh sb="2" eb="4">
      <t>コンキョ</t>
    </rPh>
    <rPh sb="4" eb="6">
      <t>キカン</t>
    </rPh>
    <phoneticPr fontId="1"/>
  </si>
  <si>
    <t>適用年度</t>
    <rPh sb="0" eb="2">
      <t>テキヨウ</t>
    </rPh>
    <rPh sb="2" eb="4">
      <t>トウネンド</t>
    </rPh>
    <phoneticPr fontId="1"/>
  </si>
  <si>
    <t>計</t>
    <rPh sb="0" eb="1">
      <t>ケイ</t>
    </rPh>
    <phoneticPr fontId="1"/>
  </si>
  <si>
    <t>区分2以下の配置基準</t>
    <rPh sb="0" eb="2">
      <t>クブン</t>
    </rPh>
    <rPh sb="3" eb="5">
      <t>イカ</t>
    </rPh>
    <rPh sb="6" eb="8">
      <t>ハイチ</t>
    </rPh>
    <rPh sb="8" eb="10">
      <t>キジュン</t>
    </rPh>
    <phoneticPr fontId="1"/>
  </si>
  <si>
    <t>区分3の配置基準</t>
    <rPh sb="0" eb="2">
      <t>クブン</t>
    </rPh>
    <rPh sb="4" eb="6">
      <t>ハイチ</t>
    </rPh>
    <rPh sb="6" eb="8">
      <t>キジュン</t>
    </rPh>
    <phoneticPr fontId="1"/>
  </si>
  <si>
    <t>区分4の配置基準</t>
    <rPh sb="0" eb="2">
      <t>クブン</t>
    </rPh>
    <rPh sb="4" eb="6">
      <t>ハイチ</t>
    </rPh>
    <rPh sb="6" eb="8">
      <t>キジュン</t>
    </rPh>
    <phoneticPr fontId="1"/>
  </si>
  <si>
    <t>区分5の配置基準</t>
    <rPh sb="0" eb="2">
      <t>クブン</t>
    </rPh>
    <rPh sb="4" eb="6">
      <t>ハイチ</t>
    </rPh>
    <rPh sb="6" eb="8">
      <t>キジュン</t>
    </rPh>
    <phoneticPr fontId="1"/>
  </si>
  <si>
    <t>区分6の配置基準</t>
    <rPh sb="0" eb="2">
      <t>クブン</t>
    </rPh>
    <rPh sb="4" eb="6">
      <t>ハイチ</t>
    </rPh>
    <rPh sb="6" eb="8">
      <t>キジュン</t>
    </rPh>
    <phoneticPr fontId="1"/>
  </si>
  <si>
    <t>０</t>
    <phoneticPr fontId="1"/>
  </si>
  <si>
    <t>９：１</t>
    <phoneticPr fontId="1"/>
  </si>
  <si>
    <t>６：１</t>
    <phoneticPr fontId="1"/>
  </si>
  <si>
    <t>４：１</t>
    <phoneticPr fontId="1"/>
  </si>
  <si>
    <t>２．５：１</t>
    <phoneticPr fontId="1"/>
  </si>
  <si>
    <t>×</t>
    <phoneticPr fontId="1"/>
  </si>
  <si>
    <t>＝</t>
    <phoneticPr fontId="1"/>
  </si>
  <si>
    <t>生活支援員の必要職員数</t>
    <rPh sb="0" eb="2">
      <t>セイカツ</t>
    </rPh>
    <rPh sb="2" eb="4">
      <t>シエン</t>
    </rPh>
    <rPh sb="4" eb="5">
      <t>イン</t>
    </rPh>
    <rPh sb="6" eb="8">
      <t>ヒツヨウ</t>
    </rPh>
    <rPh sb="8" eb="11">
      <t>ショクインスウ</t>
    </rPh>
    <phoneticPr fontId="1"/>
  </si>
  <si>
    <t>「直近６月における平均利用者数」を用いる。</t>
    <rPh sb="1" eb="3">
      <t>チョッキン</t>
    </rPh>
    <rPh sb="4" eb="5">
      <t>ツキ</t>
    </rPh>
    <rPh sb="9" eb="11">
      <t>ヘイキン</t>
    </rPh>
    <rPh sb="11" eb="13">
      <t>リヨウ</t>
    </rPh>
    <rPh sb="13" eb="14">
      <t>シャ</t>
    </rPh>
    <rPh sb="14" eb="15">
      <t>スウ</t>
    </rPh>
    <rPh sb="17" eb="18">
      <t>モチ</t>
    </rPh>
    <phoneticPr fontId="1"/>
  </si>
  <si>
    <t>共同生活援助における報酬算定上満たすべき従業者の員数又は加算等若しくは減算の算定要件を算定する際の利用者数について</t>
    <rPh sb="0" eb="6">
      <t>キョウドウセイカツエンジョ</t>
    </rPh>
    <rPh sb="10" eb="12">
      <t>ホウシュウ</t>
    </rPh>
    <rPh sb="12" eb="14">
      <t>サンテイ</t>
    </rPh>
    <rPh sb="14" eb="15">
      <t>ジョウ</t>
    </rPh>
    <rPh sb="15" eb="16">
      <t>ミ</t>
    </rPh>
    <rPh sb="20" eb="23">
      <t>ジュウギョウシャ</t>
    </rPh>
    <rPh sb="24" eb="25">
      <t>イン</t>
    </rPh>
    <rPh sb="25" eb="26">
      <t>スウ</t>
    </rPh>
    <rPh sb="26" eb="27">
      <t>マタ</t>
    </rPh>
    <rPh sb="28" eb="30">
      <t>カサン</t>
    </rPh>
    <rPh sb="30" eb="31">
      <t>トウ</t>
    </rPh>
    <rPh sb="31" eb="32">
      <t>モ</t>
    </rPh>
    <rPh sb="35" eb="37">
      <t>ゲンサン</t>
    </rPh>
    <rPh sb="38" eb="40">
      <t>サンテイ</t>
    </rPh>
    <rPh sb="40" eb="42">
      <t>ヨウケン</t>
    </rPh>
    <rPh sb="43" eb="45">
      <t>サンテイ</t>
    </rPh>
    <rPh sb="47" eb="48">
      <t>サイ</t>
    </rPh>
    <rPh sb="49" eb="52">
      <t>リヨウシャ</t>
    </rPh>
    <rPh sb="52" eb="53">
      <t>スウ</t>
    </rPh>
    <phoneticPr fontId="1"/>
  </si>
  <si>
    <t>参考までに算出シートを作成していますので、ご利用ください。</t>
    <rPh sb="0" eb="2">
      <t>サンコウ</t>
    </rPh>
    <rPh sb="5" eb="7">
      <t>サンシュツ</t>
    </rPh>
    <rPh sb="11" eb="13">
      <t>サクセイ</t>
    </rPh>
    <rPh sb="22" eb="24">
      <t>リヨウ</t>
    </rPh>
    <phoneticPr fontId="1"/>
  </si>
  <si>
    <t>■平均利用者数算出シート（共同生活援助）</t>
    <rPh sb="1" eb="3">
      <t>ヘイキン</t>
    </rPh>
    <rPh sb="3" eb="5">
      <t>リヨウ</t>
    </rPh>
    <rPh sb="5" eb="6">
      <t>シャ</t>
    </rPh>
    <rPh sb="6" eb="7">
      <t>スウ</t>
    </rPh>
    <rPh sb="7" eb="9">
      <t>サンシュツ</t>
    </rPh>
    <rPh sb="13" eb="15">
      <t>キョウドウ</t>
    </rPh>
    <rPh sb="15" eb="17">
      <t>セイカツ</t>
    </rPh>
    <rPh sb="17" eb="19">
      <t>エンジョ</t>
    </rPh>
    <phoneticPr fontId="1"/>
  </si>
  <si>
    <t>共同生活援助サービス費(Ⅰ)</t>
    <rPh sb="0" eb="6">
      <t>キョウドウセイカツエンジョ</t>
    </rPh>
    <rPh sb="10" eb="11">
      <t>ヒ</t>
    </rPh>
    <phoneticPr fontId="1"/>
  </si>
  <si>
    <t>共同生活援助サービス費(Ⅱ)</t>
    <rPh sb="0" eb="6">
      <t>キョウドウセイカツエンジョ</t>
    </rPh>
    <rPh sb="10" eb="11">
      <t>ヒ</t>
    </rPh>
    <phoneticPr fontId="1"/>
  </si>
  <si>
    <t>共同生活援助サービス費(Ⅲ)</t>
    <rPh sb="0" eb="6">
      <t>キョウドウセイカツエンジョ</t>
    </rPh>
    <rPh sb="10" eb="11">
      <t>ヒ</t>
    </rPh>
    <phoneticPr fontId="1"/>
  </si>
  <si>
    <t>日中サービス支援型共同生活援助サービス費(Ⅰ)</t>
    <rPh sb="0" eb="2">
      <t>ニッチュウ</t>
    </rPh>
    <rPh sb="6" eb="9">
      <t>シエンガタ</t>
    </rPh>
    <rPh sb="9" eb="15">
      <t>キョウドウセイカツエンジョ</t>
    </rPh>
    <rPh sb="19" eb="20">
      <t>ヒ</t>
    </rPh>
    <phoneticPr fontId="1"/>
  </si>
  <si>
    <t>日中サービス支援型共同生活援助サービス費(Ⅱ)</t>
    <rPh sb="0" eb="2">
      <t>ニッチュウ</t>
    </rPh>
    <rPh sb="6" eb="9">
      <t>シエンガタ</t>
    </rPh>
    <rPh sb="9" eb="15">
      <t>キョウドウセイカツエンジョ</t>
    </rPh>
    <rPh sb="19" eb="20">
      <t>ヒ</t>
    </rPh>
    <phoneticPr fontId="1"/>
  </si>
  <si>
    <t>日中サービス支援型共同生活援助サービス費(Ⅲ)</t>
    <rPh sb="0" eb="2">
      <t>ニッチュウ</t>
    </rPh>
    <rPh sb="6" eb="9">
      <t>シエンガタ</t>
    </rPh>
    <rPh sb="9" eb="15">
      <t>キョウドウセイカツエンジョ</t>
    </rPh>
    <rPh sb="19" eb="20">
      <t>ヒ</t>
    </rPh>
    <phoneticPr fontId="1"/>
  </si>
  <si>
    <t>５：１</t>
    <phoneticPr fontId="1"/>
  </si>
  <si>
    <t>３：１</t>
    <phoneticPr fontId="1"/>
  </si>
  <si>
    <r>
      <t xml:space="preserve">世話人の必要職員数
</t>
    </r>
    <r>
      <rPr>
        <sz val="11"/>
        <color theme="1"/>
        <rFont val="游ゴシック"/>
        <family val="3"/>
        <charset val="128"/>
        <scheme val="minor"/>
      </rPr>
      <t>※該当する報酬区分を
右側のチェックから
選択してください。</t>
    </r>
    <rPh sb="0" eb="2">
      <t>セワ</t>
    </rPh>
    <rPh sb="2" eb="3">
      <t>ニン</t>
    </rPh>
    <rPh sb="4" eb="6">
      <t>ヒツヨウ</t>
    </rPh>
    <rPh sb="6" eb="8">
      <t>ショクイン</t>
    </rPh>
    <rPh sb="8" eb="9">
      <t>スウ</t>
    </rPh>
    <rPh sb="12" eb="14">
      <t>ガイトウ</t>
    </rPh>
    <rPh sb="16" eb="18">
      <t>ホウシュウ</t>
    </rPh>
    <rPh sb="18" eb="20">
      <t>クブン</t>
    </rPh>
    <rPh sb="22" eb="24">
      <t>ミギガワ</t>
    </rPh>
    <rPh sb="32" eb="34">
      <t>センタク</t>
    </rPh>
    <phoneticPr fontId="1"/>
  </si>
  <si>
    <t>岐阜市グループホーム</t>
    <rPh sb="0" eb="3">
      <t>ギフシ</t>
    </rPh>
    <phoneticPr fontId="1"/>
  </si>
  <si>
    <t>令和３年４月 ～ 令和４年３月</t>
    <rPh sb="0" eb="2">
      <t>レイワ</t>
    </rPh>
    <rPh sb="3" eb="4">
      <t>ネン</t>
    </rPh>
    <rPh sb="5" eb="6">
      <t>ガツ</t>
    </rPh>
    <rPh sb="9" eb="11">
      <t>レイワ</t>
    </rPh>
    <rPh sb="12" eb="13">
      <t>ネン</t>
    </rPh>
    <rPh sb="14" eb="15">
      <t>ガツ</t>
    </rPh>
    <phoneticPr fontId="1"/>
  </si>
  <si>
    <t>令和４年４月 ～ 令和５年３月</t>
    <rPh sb="0" eb="2">
      <t>レイワ</t>
    </rPh>
    <rPh sb="3" eb="4">
      <t>ネン</t>
    </rPh>
    <rPh sb="5" eb="6">
      <t>ガツ</t>
    </rPh>
    <rPh sb="9" eb="11">
      <t>レイワ</t>
    </rPh>
    <rPh sb="12" eb="13">
      <t>ネン</t>
    </rPh>
    <rPh sb="14" eb="15">
      <t>ガツ</t>
    </rPh>
    <phoneticPr fontId="1"/>
  </si>
  <si>
    <t>令和3年4月から開所し、令和3年度の実績ができた介護サービス包括型の共同生活援助事業所で、区分2以下が12月から1名、区分3が4月から1名、6月から2名、9月から3名、区分4が4月から1名、7月から2名として想定。</t>
    <rPh sb="0" eb="2">
      <t>レイワ</t>
    </rPh>
    <rPh sb="3" eb="4">
      <t>ネン</t>
    </rPh>
    <rPh sb="5" eb="6">
      <t>ガツ</t>
    </rPh>
    <rPh sb="8" eb="10">
      <t>カイショ</t>
    </rPh>
    <rPh sb="12" eb="14">
      <t>レイワ</t>
    </rPh>
    <rPh sb="15" eb="17">
      <t>ネンド</t>
    </rPh>
    <rPh sb="18" eb="20">
      <t>ジッセキ</t>
    </rPh>
    <rPh sb="24" eb="26">
      <t>カイゴ</t>
    </rPh>
    <rPh sb="30" eb="32">
      <t>ホウカツ</t>
    </rPh>
    <rPh sb="32" eb="33">
      <t>ガタ</t>
    </rPh>
    <rPh sb="34" eb="40">
      <t>キョウドウセイカツエンジョ</t>
    </rPh>
    <rPh sb="40" eb="43">
      <t>ジギョウショ</t>
    </rPh>
    <rPh sb="45" eb="47">
      <t>クブン</t>
    </rPh>
    <rPh sb="48" eb="50">
      <t>イカ</t>
    </rPh>
    <rPh sb="53" eb="54">
      <t>ガツ</t>
    </rPh>
    <rPh sb="57" eb="58">
      <t>メイ</t>
    </rPh>
    <rPh sb="59" eb="61">
      <t>クブン</t>
    </rPh>
    <rPh sb="64" eb="65">
      <t>ガツ</t>
    </rPh>
    <rPh sb="68" eb="69">
      <t>メイ</t>
    </rPh>
    <rPh sb="71" eb="72">
      <t>ガツ</t>
    </rPh>
    <rPh sb="75" eb="76">
      <t>メイ</t>
    </rPh>
    <rPh sb="78" eb="79">
      <t>ガツ</t>
    </rPh>
    <rPh sb="82" eb="83">
      <t>メイ</t>
    </rPh>
    <rPh sb="84" eb="86">
      <t>クブン</t>
    </rPh>
    <rPh sb="89" eb="90">
      <t>ガツ</t>
    </rPh>
    <rPh sb="93" eb="94">
      <t>メイ</t>
    </rPh>
    <rPh sb="96" eb="97">
      <t>ガツ</t>
    </rPh>
    <rPh sb="100" eb="101">
      <t>メイ</t>
    </rPh>
    <rPh sb="104" eb="106">
      <t>ソウテイ</t>
    </rPh>
    <phoneticPr fontId="1"/>
  </si>
  <si>
    <t>３．事業実績が１年以上である場合は、直近１年間における平均利用者数を算定すること。</t>
    <phoneticPr fontId="1"/>
  </si>
  <si>
    <t>４．前年度（４月１日から翌年３月３１日まで）の実績がある場合は、前年度における平均利用者数を算定すること。</t>
    <rPh sb="2" eb="5">
      <t>ゼンネンド</t>
    </rPh>
    <rPh sb="7" eb="8">
      <t>ガツ</t>
    </rPh>
    <rPh sb="9" eb="10">
      <t>ヒ</t>
    </rPh>
    <rPh sb="12" eb="14">
      <t>ヨクネン</t>
    </rPh>
    <rPh sb="15" eb="16">
      <t>ガツ</t>
    </rPh>
    <rPh sb="18" eb="19">
      <t>ヒ</t>
    </rPh>
    <rPh sb="23" eb="25">
      <t>ジッセキ</t>
    </rPh>
    <rPh sb="28" eb="30">
      <t>バアイ</t>
    </rPh>
    <rPh sb="32" eb="35">
      <t>ゼンネンド</t>
    </rPh>
    <phoneticPr fontId="1"/>
  </si>
  <si>
    <t>※色の付いたセルにのみ入力。その他は自動計算。</t>
    <rPh sb="1" eb="2">
      <t>イロ</t>
    </rPh>
    <rPh sb="3" eb="4">
      <t>ツ</t>
    </rPh>
    <rPh sb="11" eb="13">
      <t>ニュウリョク</t>
    </rPh>
    <rPh sb="16" eb="17">
      <t>タ</t>
    </rPh>
    <rPh sb="18" eb="22">
      <t>ジドウケイサン</t>
    </rPh>
    <phoneticPr fontId="1"/>
  </si>
  <si>
    <t>便宜上、「定員増加後の定員の90％」を利用者数とする。</t>
    <rPh sb="0" eb="3">
      <t>ベンギジョウ</t>
    </rPh>
    <rPh sb="5" eb="7">
      <t>テイイン</t>
    </rPh>
    <rPh sb="7" eb="10">
      <t>ゾウカゴ</t>
    </rPh>
    <rPh sb="11" eb="13">
      <t>テイイン</t>
    </rPh>
    <rPh sb="19" eb="22">
      <t>リヨウシャ</t>
    </rPh>
    <rPh sb="22" eb="23">
      <t>スウ</t>
    </rPh>
    <phoneticPr fontId="1"/>
  </si>
  <si>
    <t>【利用者数】＝【前年度の全利用者の延利用日数】／【前年度の開所日数】　※小数点第2位以下を切り上げ</t>
    <rPh sb="42" eb="44">
      <t>イカ</t>
    </rPh>
    <rPh sb="45" eb="46">
      <t>キ</t>
    </rPh>
    <rPh sb="47" eb="48">
      <t>ア</t>
    </rPh>
    <phoneticPr fontId="1"/>
  </si>
  <si>
    <t>【利用者数】＝【事業所の利用定員】×【９０／１００】　※小数点第2位以下を切り上げ</t>
    <phoneticPr fontId="1"/>
  </si>
  <si>
    <t>【利用者数】＝【直近６月の全利用者の延利用日数】／【直近６月の開所日数】　※小数点第2位以下を切り上げ</t>
    <rPh sb="8" eb="10">
      <t>チョッキン</t>
    </rPh>
    <rPh sb="11" eb="12">
      <t>ツキ</t>
    </rPh>
    <rPh sb="13" eb="14">
      <t>ゼン</t>
    </rPh>
    <rPh sb="14" eb="17">
      <t>リヨウシャ</t>
    </rPh>
    <rPh sb="18" eb="19">
      <t>ノ</t>
    </rPh>
    <rPh sb="19" eb="21">
      <t>リヨウ</t>
    </rPh>
    <rPh sb="21" eb="23">
      <t>ニッスウ</t>
    </rPh>
    <rPh sb="26" eb="28">
      <t>チョッキン</t>
    </rPh>
    <rPh sb="29" eb="30">
      <t>ツキ</t>
    </rPh>
    <rPh sb="31" eb="33">
      <t>カイショ</t>
    </rPh>
    <rPh sb="33" eb="35">
      <t>ニッスウ</t>
    </rPh>
    <phoneticPr fontId="1"/>
  </si>
  <si>
    <t>【利用者数】＝【直近１年間の全利用者の延利用日数】／【直近１年間の開所日数】　※小数点第2位以下を切り上げ</t>
    <rPh sb="8" eb="10">
      <t>チョッキン</t>
    </rPh>
    <rPh sb="11" eb="13">
      <t>ネンカン</t>
    </rPh>
    <rPh sb="14" eb="15">
      <t>ゼン</t>
    </rPh>
    <rPh sb="15" eb="18">
      <t>リヨウシャ</t>
    </rPh>
    <rPh sb="19" eb="20">
      <t>ノ</t>
    </rPh>
    <rPh sb="20" eb="22">
      <t>リヨウ</t>
    </rPh>
    <rPh sb="22" eb="24">
      <t>ニッスウ</t>
    </rPh>
    <rPh sb="27" eb="29">
      <t>チョッキン</t>
    </rPh>
    <rPh sb="30" eb="32">
      <t>ネンカン</t>
    </rPh>
    <rPh sb="33" eb="35">
      <t>カイショ</t>
    </rPh>
    <rPh sb="35" eb="37">
      <t>ニッスウ</t>
    </rPh>
    <phoneticPr fontId="1"/>
  </si>
  <si>
    <t>【利用者数】＝【定員増加後の事業所の利用定員】×【９０／１００】　※小数点第2位以下を切り上げ</t>
    <rPh sb="8" eb="10">
      <t>テイイン</t>
    </rPh>
    <rPh sb="10" eb="12">
      <t>ゾウカ</t>
    </rPh>
    <rPh sb="12" eb="13">
      <t>ゴ</t>
    </rPh>
    <phoneticPr fontId="1"/>
  </si>
  <si>
    <r>
      <t>※共同生活援助における基本報酬である「共同生活援助サービス費（Ⅰ・Ⅱ・Ⅲ）」等については、上記同様小数点第2位以下を切り上げて計算するが、加算の一つである</t>
    </r>
    <r>
      <rPr>
        <b/>
        <u/>
        <sz val="11"/>
        <color theme="1"/>
        <rFont val="游ゴシック"/>
        <family val="3"/>
        <charset val="128"/>
        <scheme val="minor"/>
      </rPr>
      <t>「夜間支援等体制加算」</t>
    </r>
    <r>
      <rPr>
        <sz val="11"/>
        <color theme="1"/>
        <rFont val="游ゴシック"/>
        <family val="2"/>
        <charset val="128"/>
        <scheme val="minor"/>
      </rPr>
      <t>については</t>
    </r>
    <r>
      <rPr>
        <b/>
        <u/>
        <sz val="11"/>
        <color theme="1"/>
        <rFont val="游ゴシック"/>
        <family val="3"/>
        <charset val="128"/>
        <scheme val="minor"/>
      </rPr>
      <t>小数点第1位を四捨五入</t>
    </r>
    <r>
      <rPr>
        <sz val="11"/>
        <color theme="1"/>
        <rFont val="游ゴシック"/>
        <family val="2"/>
        <charset val="128"/>
        <scheme val="minor"/>
      </rPr>
      <t>して計算することとなっているため、注意が必要。</t>
    </r>
    <rPh sb="1" eb="7">
      <t>キョウドウセイカツエンジョ</t>
    </rPh>
    <rPh sb="11" eb="15">
      <t>キホンホウシュウ</t>
    </rPh>
    <rPh sb="19" eb="25">
      <t>キョウドウセイカツエンジョ</t>
    </rPh>
    <rPh sb="29" eb="30">
      <t>ヒ</t>
    </rPh>
    <rPh sb="38" eb="39">
      <t>トウ</t>
    </rPh>
    <rPh sb="45" eb="49">
      <t>ジョウキドウヨウ</t>
    </rPh>
    <rPh sb="49" eb="52">
      <t>ショウスウテン</t>
    </rPh>
    <rPh sb="52" eb="53">
      <t>ダイ</t>
    </rPh>
    <rPh sb="54" eb="55">
      <t>イ</t>
    </rPh>
    <rPh sb="55" eb="57">
      <t>イカ</t>
    </rPh>
    <rPh sb="58" eb="59">
      <t>キ</t>
    </rPh>
    <rPh sb="60" eb="61">
      <t>ア</t>
    </rPh>
    <rPh sb="63" eb="65">
      <t>ケイサン</t>
    </rPh>
    <rPh sb="69" eb="71">
      <t>カサン</t>
    </rPh>
    <rPh sb="72" eb="73">
      <t>ヒト</t>
    </rPh>
    <rPh sb="78" eb="83">
      <t>ヤカンシエントウ</t>
    </rPh>
    <rPh sb="83" eb="87">
      <t>タイセイカサン</t>
    </rPh>
    <rPh sb="93" eb="96">
      <t>ショウスウテン</t>
    </rPh>
    <rPh sb="96" eb="97">
      <t>ダイ</t>
    </rPh>
    <rPh sb="98" eb="99">
      <t>イ</t>
    </rPh>
    <rPh sb="100" eb="104">
      <t>シシャゴニュウ</t>
    </rPh>
    <rPh sb="106" eb="108">
      <t>ケイサン</t>
    </rPh>
    <rPh sb="121" eb="123">
      <t>チュウイ</t>
    </rPh>
    <rPh sb="124" eb="12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</si>
</sst>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月&quot;"/>
    <numFmt numFmtId="178" formatCode="0.0"/>
    <numFmt numFmtId="179" formatCode="0.0_);[Red]\(0.0\)"/>
    <numFmt numFmtId="180" formatCode="&quot;(&quot;0.00&quot;)&quot;"/>
  </numFmts>
  <fonts count="1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sz val="10"/>
      <color theme="1"/>
      <name val="游ゴシック"/>
      <family val="2"/>
      <charset val="128"/>
      <scheme val="minor"/>
    </font>
    <font>
      <b/>
      <sz val="9"/>
      <color indexed="81"/>
      <name val="MS P ゴシック"/>
      <family val="3"/>
      <charset val="128"/>
    </font>
    <font>
      <sz val="11"/>
      <color theme="1"/>
      <name val="游ゴシック"/>
      <family val="3"/>
      <charset val="128"/>
      <scheme val="minor"/>
    </font>
    <font>
      <sz val="11"/>
      <color theme="0"/>
      <name val="游ゴシック"/>
      <family val="2"/>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medium">
        <color indexed="64"/>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176" fontId="0" fillId="2" borderId="1" xfId="0" applyNumberFormat="1" applyFill="1" applyBorder="1">
      <alignment vertical="center"/>
    </xf>
    <xf numFmtId="176" fontId="0" fillId="2" borderId="5" xfId="0" applyNumberFormat="1" applyFill="1" applyBorder="1">
      <alignment vertical="center"/>
    </xf>
    <xf numFmtId="176" fontId="0" fillId="0" borderId="6" xfId="0" applyNumberFormat="1" applyBorder="1" applyAlignment="1">
      <alignment horizontal="center" vertical="center"/>
    </xf>
    <xf numFmtId="176" fontId="0" fillId="2" borderId="4" xfId="0" applyNumberFormat="1" applyFill="1" applyBorder="1" applyAlignment="1">
      <alignment horizontal="center" vertical="center"/>
    </xf>
    <xf numFmtId="176" fontId="0" fillId="0" borderId="5" xfId="0" applyNumberFormat="1" applyFill="1" applyBorder="1">
      <alignment vertical="center"/>
    </xf>
    <xf numFmtId="49" fontId="0" fillId="0" borderId="0" xfId="0" applyNumberFormat="1">
      <alignment vertical="center"/>
    </xf>
    <xf numFmtId="0" fontId="5" fillId="0" borderId="0" xfId="0" applyFont="1">
      <alignment vertical="center"/>
    </xf>
    <xf numFmtId="0" fontId="0" fillId="0" borderId="20" xfId="0" applyBorder="1" applyAlignment="1">
      <alignment vertical="center"/>
    </xf>
    <xf numFmtId="0" fontId="0" fillId="0" borderId="3"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77" fontId="0" fillId="0" borderId="1" xfId="0" applyNumberFormat="1" applyBorder="1" applyAlignment="1">
      <alignment horizontal="center" vertical="center"/>
    </xf>
    <xf numFmtId="177" fontId="0" fillId="2"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right" vertical="center"/>
    </xf>
    <xf numFmtId="179" fontId="0" fillId="0" borderId="2" xfId="0" applyNumberFormat="1" applyBorder="1" applyAlignment="1">
      <alignment vertical="center"/>
    </xf>
    <xf numFmtId="179" fontId="0" fillId="0" borderId="6" xfId="0" applyNumberFormat="1" applyBorder="1" applyAlignment="1">
      <alignment vertical="center"/>
    </xf>
    <xf numFmtId="176" fontId="0" fillId="0" borderId="1" xfId="0" applyNumberFormat="1" applyBorder="1">
      <alignment vertical="center"/>
    </xf>
    <xf numFmtId="176" fontId="0" fillId="0" borderId="5" xfId="0" applyNumberFormat="1" applyBorder="1">
      <alignment vertical="center"/>
    </xf>
    <xf numFmtId="176" fontId="0" fillId="0" borderId="21" xfId="0" applyNumberFormat="1" applyBorder="1">
      <alignment vertical="center"/>
    </xf>
    <xf numFmtId="0" fontId="0" fillId="0" borderId="0" xfId="0" applyAlignment="1">
      <alignment vertical="center"/>
    </xf>
    <xf numFmtId="180" fontId="0" fillId="0" borderId="26" xfId="0" applyNumberFormat="1" applyBorder="1" applyAlignment="1">
      <alignment horizontal="center" vertical="center"/>
    </xf>
    <xf numFmtId="180" fontId="0" fillId="0" borderId="29" xfId="0" applyNumberFormat="1" applyBorder="1" applyAlignment="1">
      <alignment horizontal="center" vertical="center"/>
    </xf>
    <xf numFmtId="180" fontId="0" fillId="0" borderId="32" xfId="0" applyNumberFormat="1" applyBorder="1" applyAlignment="1">
      <alignment horizontal="center" vertical="center"/>
    </xf>
    <xf numFmtId="0" fontId="3" fillId="0" borderId="23" xfId="0" applyFont="1" applyBorder="1" applyAlignment="1">
      <alignment vertical="center"/>
    </xf>
    <xf numFmtId="2" fontId="0" fillId="0" borderId="26" xfId="0" applyNumberFormat="1" applyBorder="1">
      <alignment vertical="center"/>
    </xf>
    <xf numFmtId="2" fontId="2" fillId="0" borderId="27" xfId="0" applyNumberFormat="1" applyFont="1" applyBorder="1">
      <alignment vertical="center"/>
    </xf>
    <xf numFmtId="2" fontId="0" fillId="0" borderId="29" xfId="0" applyNumberFormat="1" applyBorder="1">
      <alignment vertical="center"/>
    </xf>
    <xf numFmtId="2" fontId="2" fillId="0" borderId="30" xfId="0" applyNumberFormat="1" applyFont="1" applyBorder="1">
      <alignment vertical="center"/>
    </xf>
    <xf numFmtId="2" fontId="0" fillId="0" borderId="32" xfId="0" applyNumberFormat="1" applyBorder="1">
      <alignment vertical="center"/>
    </xf>
    <xf numFmtId="2" fontId="2" fillId="0" borderId="34" xfId="0" applyNumberFormat="1" applyFont="1" applyBorder="1">
      <alignment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178" fontId="0" fillId="0" borderId="8" xfId="0" applyNumberFormat="1" applyBorder="1" applyAlignment="1">
      <alignment horizontal="center" vertical="center"/>
    </xf>
    <xf numFmtId="2" fontId="2" fillId="0" borderId="9" xfId="0" applyNumberFormat="1" applyFont="1" applyBorder="1">
      <alignment vertical="center"/>
    </xf>
    <xf numFmtId="178" fontId="0" fillId="0" borderId="37" xfId="0" applyNumberFormat="1" applyBorder="1" applyAlignment="1">
      <alignment horizontal="center" vertical="center"/>
    </xf>
    <xf numFmtId="178" fontId="0" fillId="0" borderId="29" xfId="0" applyNumberFormat="1" applyBorder="1" applyAlignment="1">
      <alignment horizontal="center" vertical="center"/>
    </xf>
    <xf numFmtId="180" fontId="0" fillId="0" borderId="41" xfId="0" applyNumberFormat="1" applyBorder="1" applyAlignment="1">
      <alignment horizontal="center" vertical="center"/>
    </xf>
    <xf numFmtId="0" fontId="0" fillId="0" borderId="41" xfId="0" applyBorder="1" applyAlignment="1">
      <alignment horizontal="center" vertical="center"/>
    </xf>
    <xf numFmtId="178" fontId="0" fillId="0" borderId="11" xfId="0" applyNumberFormat="1" applyBorder="1" applyAlignment="1">
      <alignment horizontal="center" vertical="center"/>
    </xf>
    <xf numFmtId="2" fontId="2" fillId="0" borderId="42" xfId="0" applyNumberFormat="1" applyFont="1" applyBorder="1">
      <alignment vertical="center"/>
    </xf>
    <xf numFmtId="0" fontId="0" fillId="0" borderId="45" xfId="0" applyBorder="1">
      <alignment vertical="center"/>
    </xf>
    <xf numFmtId="0" fontId="0" fillId="0" borderId="46" xfId="0" applyBorder="1">
      <alignment vertical="center"/>
    </xf>
    <xf numFmtId="0" fontId="0" fillId="0" borderId="48" xfId="0" applyBorder="1">
      <alignment vertical="center"/>
    </xf>
    <xf numFmtId="0" fontId="0" fillId="0" borderId="47" xfId="0" applyBorder="1">
      <alignment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8" fillId="0" borderId="0" xfId="0" applyFont="1">
      <alignment vertical="center"/>
    </xf>
    <xf numFmtId="0" fontId="0" fillId="2" borderId="45" xfId="0" applyFill="1" applyBorder="1">
      <alignment vertical="center"/>
    </xf>
    <xf numFmtId="0" fontId="0" fillId="2" borderId="48" xfId="0" applyFill="1" applyBorder="1">
      <alignment vertical="center"/>
    </xf>
    <xf numFmtId="0" fontId="0" fillId="2" borderId="46" xfId="0" applyFill="1" applyBorder="1">
      <alignment vertical="center"/>
    </xf>
    <xf numFmtId="0" fontId="0" fillId="2" borderId="47" xfId="0" applyFill="1" applyBorder="1">
      <alignment vertical="center"/>
    </xf>
    <xf numFmtId="0" fontId="2" fillId="0" borderId="0" xfId="0" applyFont="1">
      <alignment vertical="center"/>
    </xf>
    <xf numFmtId="49" fontId="0" fillId="0" borderId="0" xfId="0" applyNumberFormat="1" applyAlignment="1">
      <alignment horizontal="left" vertical="top" wrapText="1"/>
    </xf>
    <xf numFmtId="0" fontId="0" fillId="0" borderId="0" xfId="0"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0" xfId="0" applyFont="1" applyBorder="1" applyAlignment="1">
      <alignment horizontal="center" vertical="center" wrapText="1"/>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49" fontId="0" fillId="0" borderId="29"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49" fontId="0" fillId="0" borderId="32" xfId="0" applyNumberFormat="1" applyBorder="1" applyAlignment="1">
      <alignment horizontal="center" vertical="center"/>
    </xf>
    <xf numFmtId="0" fontId="0" fillId="0" borderId="1" xfId="0" applyBorder="1" applyAlignment="1">
      <alignment horizontal="center" vertical="center" textRotation="255"/>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178" fontId="4" fillId="0" borderId="8" xfId="0" applyNumberFormat="1" applyFont="1" applyBorder="1" applyAlignment="1">
      <alignment horizontal="center" vertical="center"/>
    </xf>
    <xf numFmtId="178" fontId="4" fillId="0" borderId="9" xfId="0" applyNumberFormat="1" applyFont="1" applyBorder="1" applyAlignment="1">
      <alignment horizontal="center" vertical="center"/>
    </xf>
    <xf numFmtId="178" fontId="4" fillId="0" borderId="11" xfId="0" applyNumberFormat="1" applyFont="1" applyBorder="1" applyAlignment="1">
      <alignment horizontal="center" vertical="center"/>
    </xf>
    <xf numFmtId="178" fontId="4" fillId="0" borderId="12"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49" fontId="0" fillId="0" borderId="41"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58" fontId="0" fillId="2" borderId="13" xfId="0" applyNumberFormat="1" applyFill="1" applyBorder="1" applyAlignment="1">
      <alignment horizontal="center" vertical="center"/>
    </xf>
    <xf numFmtId="0" fontId="0" fillId="0" borderId="49" xfId="0" applyBorder="1" applyAlignment="1">
      <alignment horizontal="left" vertical="top" wrapText="1"/>
    </xf>
    <xf numFmtId="0" fontId="0" fillId="0" borderId="0" xfId="0" applyAlignment="1">
      <alignment horizontal="left" vertical="top" wrapText="1"/>
    </xf>
  </cellXfs>
  <cellStyles count="1">
    <cellStyle name="標準" xfId="0" builtinId="0"/>
  </cellStyles>
  <dxfs count="12">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FFCCFF"/>
      <color rgb="FF00F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R$22" lockText="1" noThreeD="1"/>
</file>

<file path=xl/ctrlProps/ctrlProp10.xml><?xml version="1.0" encoding="utf-8"?>
<formControlPr xmlns="http://schemas.microsoft.com/office/spreadsheetml/2009/9/main" objectType="CheckBox" fmlaLink="$R$25" lockText="1" noThreeD="1"/>
</file>

<file path=xl/ctrlProps/ctrlProp11.xml><?xml version="1.0" encoding="utf-8"?>
<formControlPr xmlns="http://schemas.microsoft.com/office/spreadsheetml/2009/9/main" objectType="CheckBox" fmlaLink="$R$26" lockText="1" noThreeD="1"/>
</file>

<file path=xl/ctrlProps/ctrlProp12.xml><?xml version="1.0" encoding="utf-8"?>
<formControlPr xmlns="http://schemas.microsoft.com/office/spreadsheetml/2009/9/main" objectType="CheckBox" fmlaLink="$R$27" lockText="1" noThreeD="1"/>
</file>

<file path=xl/ctrlProps/ctrlProp2.xml><?xml version="1.0" encoding="utf-8"?>
<formControlPr xmlns="http://schemas.microsoft.com/office/spreadsheetml/2009/9/main" objectType="CheckBox" fmlaLink="$R$23" lockText="1" noThreeD="1"/>
</file>

<file path=xl/ctrlProps/ctrlProp3.xml><?xml version="1.0" encoding="utf-8"?>
<formControlPr xmlns="http://schemas.microsoft.com/office/spreadsheetml/2009/9/main" objectType="CheckBox" fmlaLink="$R$24" lockText="1" noThreeD="1"/>
</file>

<file path=xl/ctrlProps/ctrlProp4.xml><?xml version="1.0" encoding="utf-8"?>
<formControlPr xmlns="http://schemas.microsoft.com/office/spreadsheetml/2009/9/main" objectType="CheckBox" fmlaLink="$R$25" lockText="1" noThreeD="1"/>
</file>

<file path=xl/ctrlProps/ctrlProp5.xml><?xml version="1.0" encoding="utf-8"?>
<formControlPr xmlns="http://schemas.microsoft.com/office/spreadsheetml/2009/9/main" objectType="CheckBox" fmlaLink="$R$26" lockText="1" noThreeD="1"/>
</file>

<file path=xl/ctrlProps/ctrlProp6.xml><?xml version="1.0" encoding="utf-8"?>
<formControlPr xmlns="http://schemas.microsoft.com/office/spreadsheetml/2009/9/main" objectType="CheckBox" fmlaLink="$R$27" lockText="1" noThreeD="1"/>
</file>

<file path=xl/ctrlProps/ctrlProp7.xml><?xml version="1.0" encoding="utf-8"?>
<formControlPr xmlns="http://schemas.microsoft.com/office/spreadsheetml/2009/9/main" objectType="CheckBox" fmlaLink="$R$22" lockText="1" noThreeD="1"/>
</file>

<file path=xl/ctrlProps/ctrlProp8.xml><?xml version="1.0" encoding="utf-8"?>
<formControlPr xmlns="http://schemas.microsoft.com/office/spreadsheetml/2009/9/main" objectType="CheckBox" fmlaLink="$R$23" lockText="1" noThreeD="1"/>
</file>

<file path=xl/ctrlProps/ctrlProp9.xml><?xml version="1.0" encoding="utf-8"?>
<formControlPr xmlns="http://schemas.microsoft.com/office/spreadsheetml/2009/9/main" objectType="CheckBox" checked="Checked" fmlaLink="$R$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21</xdr:row>
          <xdr:rowOff>9525</xdr:rowOff>
        </xdr:from>
        <xdr:to>
          <xdr:col>4</xdr:col>
          <xdr:colOff>504825</xdr:colOff>
          <xdr:row>22</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9525</xdr:rowOff>
        </xdr:from>
        <xdr:to>
          <xdr:col>4</xdr:col>
          <xdr:colOff>504825</xdr:colOff>
          <xdr:row>23</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23</xdr:row>
          <xdr:rowOff>9525</xdr:rowOff>
        </xdr:from>
        <xdr:to>
          <xdr:col>4</xdr:col>
          <xdr:colOff>504825</xdr:colOff>
          <xdr:row>24</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24</xdr:row>
          <xdr:rowOff>9525</xdr:rowOff>
        </xdr:from>
        <xdr:to>
          <xdr:col>4</xdr:col>
          <xdr:colOff>504825</xdr:colOff>
          <xdr:row>25</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9525</xdr:rowOff>
        </xdr:from>
        <xdr:to>
          <xdr:col>4</xdr:col>
          <xdr:colOff>504825</xdr:colOff>
          <xdr:row>26</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9525</xdr:rowOff>
        </xdr:from>
        <xdr:to>
          <xdr:col>4</xdr:col>
          <xdr:colOff>504825</xdr:colOff>
          <xdr:row>27</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21</xdr:row>
          <xdr:rowOff>9525</xdr:rowOff>
        </xdr:from>
        <xdr:to>
          <xdr:col>4</xdr:col>
          <xdr:colOff>504825</xdr:colOff>
          <xdr:row>22</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9525</xdr:rowOff>
        </xdr:from>
        <xdr:to>
          <xdr:col>4</xdr:col>
          <xdr:colOff>504825</xdr:colOff>
          <xdr:row>23</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23</xdr:row>
          <xdr:rowOff>9525</xdr:rowOff>
        </xdr:from>
        <xdr:to>
          <xdr:col>4</xdr:col>
          <xdr:colOff>504825</xdr:colOff>
          <xdr:row>24</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24</xdr:row>
          <xdr:rowOff>9525</xdr:rowOff>
        </xdr:from>
        <xdr:to>
          <xdr:col>4</xdr:col>
          <xdr:colOff>504825</xdr:colOff>
          <xdr:row>25</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9525</xdr:rowOff>
        </xdr:from>
        <xdr:to>
          <xdr:col>4</xdr:col>
          <xdr:colOff>504825</xdr:colOff>
          <xdr:row>26</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9525</xdr:rowOff>
        </xdr:from>
        <xdr:to>
          <xdr:col>4</xdr:col>
          <xdr:colOff>504825</xdr:colOff>
          <xdr:row>27</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5"/>
  <sheetViews>
    <sheetView tabSelected="1" view="pageBreakPreview" topLeftCell="A18" zoomScale="85" zoomScaleNormal="100" zoomScaleSheetLayoutView="85" workbookViewId="0">
      <selection activeCell="Q26" sqref="Q26"/>
    </sheetView>
  </sheetViews>
  <sheetFormatPr defaultRowHeight="18.75"/>
  <cols>
    <col min="1" max="1" width="2.125" customWidth="1"/>
    <col min="2" max="2" width="4" style="9" bestFit="1" customWidth="1"/>
    <col min="3" max="3" width="3.375" style="1" bestFit="1" customWidth="1"/>
    <col min="16" max="16" width="2.125" customWidth="1"/>
  </cols>
  <sheetData>
    <row r="1" spans="2:15" ht="67.5" customHeight="1" thickBot="1"/>
    <row r="2" spans="2:15" ht="19.5" thickBot="1">
      <c r="B2" s="68" t="s">
        <v>59</v>
      </c>
      <c r="C2" s="69"/>
      <c r="D2" s="69"/>
      <c r="E2" s="69"/>
      <c r="F2" s="69"/>
      <c r="G2" s="69"/>
      <c r="H2" s="69"/>
      <c r="I2" s="69"/>
      <c r="J2" s="69"/>
      <c r="K2" s="69"/>
      <c r="L2" s="69"/>
      <c r="M2" s="69"/>
      <c r="N2" s="69"/>
      <c r="O2" s="70"/>
    </row>
    <row r="4" spans="2:15">
      <c r="B4" s="2" t="s">
        <v>37</v>
      </c>
      <c r="C4" s="2"/>
      <c r="D4" s="2"/>
      <c r="E4" s="2"/>
      <c r="F4" s="2"/>
      <c r="G4" s="2"/>
      <c r="H4" s="2"/>
      <c r="I4" s="2"/>
      <c r="J4" s="2"/>
      <c r="K4" s="2"/>
      <c r="L4" s="2"/>
      <c r="M4" s="2"/>
      <c r="N4" s="2"/>
    </row>
    <row r="5" spans="2:15">
      <c r="C5" s="1" t="s">
        <v>23</v>
      </c>
      <c r="D5" s="2" t="s">
        <v>60</v>
      </c>
      <c r="E5" s="2"/>
      <c r="F5" s="2"/>
      <c r="G5" s="2"/>
      <c r="H5" s="2"/>
      <c r="I5" s="2"/>
      <c r="J5" s="2"/>
      <c r="K5" s="2"/>
      <c r="L5" s="2"/>
      <c r="M5" s="2"/>
      <c r="N5" s="2"/>
    </row>
    <row r="6" spans="2:15">
      <c r="C6" s="3"/>
      <c r="D6" s="25"/>
      <c r="E6" s="25"/>
      <c r="F6" s="25"/>
      <c r="G6" s="25"/>
      <c r="H6" s="25"/>
    </row>
    <row r="7" spans="2:15">
      <c r="B7" s="9" t="s">
        <v>36</v>
      </c>
    </row>
    <row r="8" spans="2:15">
      <c r="B8" s="9" t="s">
        <v>18</v>
      </c>
      <c r="C8" s="64" t="s">
        <v>19</v>
      </c>
      <c r="D8" s="64"/>
      <c r="E8" s="64"/>
      <c r="F8" s="64"/>
      <c r="G8" s="64"/>
      <c r="H8" s="64"/>
      <c r="I8" s="64"/>
      <c r="J8" s="64"/>
      <c r="K8" s="64"/>
      <c r="L8" s="64"/>
      <c r="M8" s="64"/>
      <c r="N8" s="64"/>
      <c r="O8" s="64"/>
    </row>
    <row r="9" spans="2:15">
      <c r="C9" s="1" t="s">
        <v>23</v>
      </c>
      <c r="D9" t="s">
        <v>20</v>
      </c>
    </row>
    <row r="10" spans="2:15" ht="30" customHeight="1">
      <c r="C10" s="11"/>
      <c r="D10" s="65" t="s">
        <v>79</v>
      </c>
      <c r="E10" s="66"/>
      <c r="F10" s="66"/>
      <c r="G10" s="66"/>
      <c r="H10" s="66"/>
      <c r="I10" s="66"/>
      <c r="J10" s="66"/>
      <c r="K10" s="66"/>
      <c r="L10" s="66"/>
      <c r="M10" s="66"/>
      <c r="N10" s="66"/>
      <c r="O10" s="67"/>
    </row>
    <row r="11" spans="2:15">
      <c r="D11" s="10"/>
    </row>
    <row r="12" spans="2:15">
      <c r="B12" s="9" t="s">
        <v>21</v>
      </c>
      <c r="C12" s="64" t="s">
        <v>22</v>
      </c>
      <c r="D12" s="64"/>
      <c r="E12" s="64"/>
      <c r="F12" s="64"/>
      <c r="G12" s="64"/>
      <c r="H12" s="64"/>
      <c r="I12" s="64"/>
      <c r="J12" s="64"/>
      <c r="K12" s="64"/>
      <c r="L12" s="64"/>
      <c r="M12" s="64"/>
      <c r="N12" s="64"/>
      <c r="O12" s="64"/>
    </row>
    <row r="13" spans="2:15">
      <c r="C13" s="1" t="s">
        <v>23</v>
      </c>
      <c r="D13" t="s">
        <v>26</v>
      </c>
    </row>
    <row r="14" spans="2:15" ht="30" customHeight="1">
      <c r="C14" s="11"/>
      <c r="D14" s="65" t="s">
        <v>80</v>
      </c>
      <c r="E14" s="66"/>
      <c r="F14" s="66"/>
      <c r="G14" s="66"/>
      <c r="H14" s="66"/>
      <c r="I14" s="66"/>
      <c r="J14" s="66"/>
      <c r="K14" s="66"/>
      <c r="L14" s="66"/>
      <c r="M14" s="66"/>
      <c r="N14" s="66"/>
      <c r="O14" s="67"/>
    </row>
    <row r="16" spans="2:15">
      <c r="B16" s="9" t="s">
        <v>24</v>
      </c>
      <c r="C16" s="64" t="s">
        <v>25</v>
      </c>
      <c r="D16" s="64"/>
      <c r="E16" s="64"/>
      <c r="F16" s="64"/>
      <c r="G16" s="64"/>
      <c r="H16" s="64"/>
      <c r="I16" s="64"/>
      <c r="J16" s="64"/>
      <c r="K16" s="64"/>
      <c r="L16" s="64"/>
      <c r="M16" s="64"/>
      <c r="N16" s="64"/>
      <c r="O16" s="64"/>
    </row>
    <row r="17" spans="2:15">
      <c r="C17" s="1" t="s">
        <v>23</v>
      </c>
      <c r="D17" t="s">
        <v>58</v>
      </c>
    </row>
    <row r="18" spans="2:15" ht="30" customHeight="1">
      <c r="C18" s="11"/>
      <c r="D18" s="65" t="s">
        <v>81</v>
      </c>
      <c r="E18" s="66"/>
      <c r="F18" s="66"/>
      <c r="G18" s="66"/>
      <c r="H18" s="66"/>
      <c r="I18" s="66"/>
      <c r="J18" s="66"/>
      <c r="K18" s="66"/>
      <c r="L18" s="66"/>
      <c r="M18" s="66"/>
      <c r="N18" s="66"/>
      <c r="O18" s="67"/>
    </row>
    <row r="20" spans="2:15">
      <c r="B20" s="9" t="s">
        <v>27</v>
      </c>
      <c r="C20" s="64" t="s">
        <v>28</v>
      </c>
      <c r="D20" s="64"/>
      <c r="E20" s="64"/>
      <c r="F20" s="64"/>
      <c r="G20" s="64"/>
      <c r="H20" s="64"/>
      <c r="I20" s="64"/>
      <c r="J20" s="64"/>
      <c r="K20" s="64"/>
      <c r="L20" s="64"/>
      <c r="M20" s="64"/>
      <c r="N20" s="64"/>
      <c r="O20" s="64"/>
    </row>
    <row r="21" spans="2:15">
      <c r="C21" s="1" t="s">
        <v>23</v>
      </c>
      <c r="D21" t="s">
        <v>29</v>
      </c>
    </row>
    <row r="22" spans="2:15" ht="30" customHeight="1">
      <c r="C22" s="11"/>
      <c r="D22" s="65" t="s">
        <v>82</v>
      </c>
      <c r="E22" s="66"/>
      <c r="F22" s="66"/>
      <c r="G22" s="66"/>
      <c r="H22" s="66"/>
      <c r="I22" s="66"/>
      <c r="J22" s="66"/>
      <c r="K22" s="66"/>
      <c r="L22" s="66"/>
      <c r="M22" s="66"/>
      <c r="N22" s="66"/>
      <c r="O22" s="67"/>
    </row>
    <row r="24" spans="2:15">
      <c r="B24" s="9" t="s">
        <v>30</v>
      </c>
      <c r="C24" s="64" t="s">
        <v>31</v>
      </c>
      <c r="D24" s="64"/>
      <c r="E24" s="64"/>
      <c r="F24" s="64"/>
      <c r="G24" s="64"/>
      <c r="H24" s="64"/>
      <c r="I24" s="64"/>
      <c r="J24" s="64"/>
      <c r="K24" s="64"/>
      <c r="L24" s="64"/>
      <c r="M24" s="64"/>
      <c r="N24" s="64"/>
      <c r="O24" s="64"/>
    </row>
    <row r="25" spans="2:15">
      <c r="C25" s="1" t="s">
        <v>23</v>
      </c>
      <c r="D25" t="s">
        <v>78</v>
      </c>
    </row>
    <row r="26" spans="2:15" ht="30" customHeight="1">
      <c r="C26" s="11"/>
      <c r="D26" s="65" t="s">
        <v>83</v>
      </c>
      <c r="E26" s="66"/>
      <c r="F26" s="66"/>
      <c r="G26" s="66"/>
      <c r="H26" s="66"/>
      <c r="I26" s="66"/>
      <c r="J26" s="66"/>
      <c r="K26" s="66"/>
      <c r="L26" s="66"/>
      <c r="M26" s="66"/>
      <c r="N26" s="66"/>
      <c r="O26" s="67"/>
    </row>
    <row r="28" spans="2:15">
      <c r="B28" s="9" t="s">
        <v>32</v>
      </c>
      <c r="C28" s="64" t="s">
        <v>33</v>
      </c>
      <c r="D28" s="64"/>
      <c r="E28" s="64"/>
      <c r="F28" s="64"/>
      <c r="G28" s="64"/>
      <c r="H28" s="64"/>
      <c r="I28" s="64"/>
      <c r="J28" s="64"/>
      <c r="K28" s="64"/>
      <c r="L28" s="64"/>
      <c r="M28" s="64"/>
      <c r="N28" s="64"/>
      <c r="O28" s="64"/>
    </row>
    <row r="29" spans="2:15">
      <c r="C29" s="1" t="s">
        <v>23</v>
      </c>
      <c r="D29" t="s">
        <v>35</v>
      </c>
    </row>
    <row r="30" spans="2:15" ht="30" customHeight="1">
      <c r="C30" s="11"/>
      <c r="D30" s="65" t="s">
        <v>34</v>
      </c>
      <c r="E30" s="66"/>
      <c r="F30" s="66"/>
      <c r="G30" s="66"/>
      <c r="H30" s="66"/>
      <c r="I30" s="66"/>
      <c r="J30" s="66"/>
      <c r="K30" s="66"/>
      <c r="L30" s="66"/>
      <c r="M30" s="66"/>
      <c r="N30" s="66"/>
      <c r="O30" s="67"/>
    </row>
    <row r="33" spans="2:15">
      <c r="B33" s="63" t="s">
        <v>84</v>
      </c>
      <c r="C33" s="63"/>
      <c r="D33" s="63"/>
      <c r="E33" s="63"/>
      <c r="F33" s="63"/>
      <c r="G33" s="63"/>
      <c r="H33" s="63"/>
      <c r="I33" s="63"/>
      <c r="J33" s="63"/>
      <c r="K33" s="63"/>
      <c r="L33" s="63"/>
      <c r="M33" s="63"/>
      <c r="N33" s="63"/>
      <c r="O33" s="63"/>
    </row>
    <row r="34" spans="2:15">
      <c r="B34" s="63"/>
      <c r="C34" s="63"/>
      <c r="D34" s="63"/>
      <c r="E34" s="63"/>
      <c r="F34" s="63"/>
      <c r="G34" s="63"/>
      <c r="H34" s="63"/>
      <c r="I34" s="63"/>
      <c r="J34" s="63"/>
      <c r="K34" s="63"/>
      <c r="L34" s="63"/>
      <c r="M34" s="63"/>
      <c r="N34" s="63"/>
      <c r="O34" s="63"/>
    </row>
    <row r="35" spans="2:15">
      <c r="B35" s="63"/>
      <c r="C35" s="63"/>
      <c r="D35" s="63"/>
      <c r="E35" s="63"/>
      <c r="F35" s="63"/>
      <c r="G35" s="63"/>
      <c r="H35" s="63"/>
      <c r="I35" s="63"/>
      <c r="J35" s="63"/>
      <c r="K35" s="63"/>
      <c r="L35" s="63"/>
      <c r="M35" s="63"/>
      <c r="N35" s="63"/>
      <c r="O35" s="63"/>
    </row>
  </sheetData>
  <mergeCells count="14">
    <mergeCell ref="B33:O35"/>
    <mergeCell ref="C12:O12"/>
    <mergeCell ref="D10:O10"/>
    <mergeCell ref="B2:O2"/>
    <mergeCell ref="C8:O8"/>
    <mergeCell ref="C28:O28"/>
    <mergeCell ref="D30:O30"/>
    <mergeCell ref="D14:O14"/>
    <mergeCell ref="D18:O18"/>
    <mergeCell ref="D22:O22"/>
    <mergeCell ref="C24:O24"/>
    <mergeCell ref="D26:O26"/>
    <mergeCell ref="C16:O16"/>
    <mergeCell ref="C20:O20"/>
  </mergeCells>
  <phoneticPr fontId="1"/>
  <pageMargins left="0.39370078740157483" right="0.39370078740157483" top="0.39370078740157483" bottom="0.3937007874015748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A1:R31"/>
  <sheetViews>
    <sheetView view="pageBreakPreview" zoomScale="85" zoomScaleNormal="85" zoomScaleSheetLayoutView="85" workbookViewId="0">
      <selection activeCell="S23" sqref="S23"/>
    </sheetView>
  </sheetViews>
  <sheetFormatPr defaultRowHeight="24" customHeight="1"/>
  <cols>
    <col min="1" max="1" width="3.125" customWidth="1"/>
    <col min="2" max="2" width="7.125" bestFit="1" customWidth="1"/>
    <col min="3" max="17" width="9" customWidth="1"/>
  </cols>
  <sheetData>
    <row r="1" spans="1:17" ht="24" customHeight="1">
      <c r="A1" t="s">
        <v>61</v>
      </c>
      <c r="F1" s="62" t="s">
        <v>77</v>
      </c>
      <c r="L1" s="88" t="s">
        <v>16</v>
      </c>
      <c r="M1" s="88"/>
      <c r="N1" s="80" t="s">
        <v>15</v>
      </c>
      <c r="O1" s="80"/>
      <c r="P1" s="80"/>
      <c r="Q1" s="80"/>
    </row>
    <row r="3" spans="1:17" ht="24" customHeight="1">
      <c r="B3" s="83" t="s">
        <v>0</v>
      </c>
      <c r="C3" s="83"/>
      <c r="D3" s="83"/>
      <c r="E3" s="89"/>
      <c r="F3" s="90"/>
      <c r="G3" s="90"/>
      <c r="H3" s="90"/>
      <c r="I3" s="90"/>
      <c r="J3" s="91"/>
      <c r="K3" s="86" t="s">
        <v>43</v>
      </c>
      <c r="L3" s="87"/>
      <c r="M3" s="81" t="s">
        <v>13</v>
      </c>
      <c r="N3" s="81"/>
      <c r="O3" s="81"/>
      <c r="P3" s="81"/>
      <c r="Q3" s="81"/>
    </row>
    <row r="4" spans="1:17" ht="24" customHeight="1">
      <c r="B4" s="83" t="s">
        <v>1</v>
      </c>
      <c r="C4" s="83"/>
      <c r="D4" s="83"/>
      <c r="E4" s="84" t="s">
        <v>38</v>
      </c>
      <c r="F4" s="85"/>
      <c r="G4" s="85"/>
      <c r="H4" s="14" t="s">
        <v>11</v>
      </c>
      <c r="I4" s="7"/>
      <c r="J4" s="12" t="s">
        <v>12</v>
      </c>
      <c r="K4" s="86" t="s">
        <v>42</v>
      </c>
      <c r="L4" s="87"/>
      <c r="M4" s="81" t="s">
        <v>13</v>
      </c>
      <c r="N4" s="81"/>
      <c r="O4" s="81"/>
      <c r="P4" s="81"/>
      <c r="Q4" s="81"/>
    </row>
    <row r="5" spans="1:17" ht="24" customHeight="1">
      <c r="B5" s="82" t="s">
        <v>2</v>
      </c>
      <c r="C5" s="82"/>
      <c r="D5" s="82"/>
      <c r="E5" s="82"/>
      <c r="F5" s="82"/>
      <c r="G5" s="82"/>
      <c r="H5" s="82"/>
      <c r="I5" s="82"/>
      <c r="J5" s="82"/>
      <c r="K5" s="82"/>
      <c r="L5" s="82"/>
      <c r="M5" s="82"/>
      <c r="N5" s="82"/>
      <c r="O5" s="82"/>
      <c r="P5" s="82"/>
      <c r="Q5" s="82"/>
    </row>
    <row r="6" spans="1:17" s="15" customFormat="1" ht="24" customHeight="1">
      <c r="B6" s="96" t="s">
        <v>4</v>
      </c>
      <c r="C6" s="13" t="s">
        <v>39</v>
      </c>
      <c r="D6" s="17">
        <v>4</v>
      </c>
      <c r="E6" s="16">
        <f>IF(D6+1&gt;12,D6+1-12,D6+1)</f>
        <v>5</v>
      </c>
      <c r="F6" s="16">
        <f t="shared" ref="F6:O6" si="0">IF(E6+1&gt;12,E6+1-12,E6+1)</f>
        <v>6</v>
      </c>
      <c r="G6" s="16">
        <f t="shared" si="0"/>
        <v>7</v>
      </c>
      <c r="H6" s="16">
        <f t="shared" si="0"/>
        <v>8</v>
      </c>
      <c r="I6" s="16">
        <f t="shared" si="0"/>
        <v>9</v>
      </c>
      <c r="J6" s="16">
        <f t="shared" si="0"/>
        <v>10</v>
      </c>
      <c r="K6" s="16">
        <f t="shared" si="0"/>
        <v>11</v>
      </c>
      <c r="L6" s="16">
        <f t="shared" si="0"/>
        <v>12</v>
      </c>
      <c r="M6" s="16">
        <f t="shared" si="0"/>
        <v>1</v>
      </c>
      <c r="N6" s="16">
        <f t="shared" si="0"/>
        <v>2</v>
      </c>
      <c r="O6" s="16">
        <f t="shared" si="0"/>
        <v>3</v>
      </c>
      <c r="P6" s="14" t="s">
        <v>41</v>
      </c>
      <c r="Q6" s="13" t="s">
        <v>3</v>
      </c>
    </row>
    <row r="7" spans="1:17" s="15" customFormat="1" ht="24" customHeight="1">
      <c r="B7" s="96"/>
      <c r="C7" s="13" t="s">
        <v>40</v>
      </c>
      <c r="D7" s="4"/>
      <c r="E7" s="4"/>
      <c r="F7" s="4"/>
      <c r="G7" s="4"/>
      <c r="H7" s="4"/>
      <c r="I7" s="4"/>
      <c r="J7" s="4"/>
      <c r="K7" s="4"/>
      <c r="L7" s="4"/>
      <c r="M7" s="4"/>
      <c r="N7" s="4"/>
      <c r="O7" s="4"/>
      <c r="P7" s="20" t="e">
        <f>Q7/$Q$13</f>
        <v>#DIV/0!</v>
      </c>
      <c r="Q7" s="22">
        <f>SUM($D7:$O7)</f>
        <v>0</v>
      </c>
    </row>
    <row r="8" spans="1:17" ht="24" customHeight="1">
      <c r="B8" s="96"/>
      <c r="C8" s="13">
        <v>3</v>
      </c>
      <c r="D8" s="4"/>
      <c r="E8" s="4"/>
      <c r="F8" s="4"/>
      <c r="G8" s="4"/>
      <c r="H8" s="4"/>
      <c r="I8" s="4"/>
      <c r="J8" s="4"/>
      <c r="K8" s="4"/>
      <c r="L8" s="4"/>
      <c r="M8" s="4"/>
      <c r="N8" s="4"/>
      <c r="O8" s="4"/>
      <c r="P8" s="20" t="e">
        <f t="shared" ref="P8:P11" si="1">Q8/$Q$13</f>
        <v>#DIV/0!</v>
      </c>
      <c r="Q8" s="22">
        <f t="shared" ref="Q8:Q11" si="2">SUM($D8:$O8)</f>
        <v>0</v>
      </c>
    </row>
    <row r="9" spans="1:17" ht="24" customHeight="1">
      <c r="B9" s="96"/>
      <c r="C9" s="13">
        <v>4</v>
      </c>
      <c r="D9" s="5"/>
      <c r="E9" s="5"/>
      <c r="F9" s="5"/>
      <c r="G9" s="5"/>
      <c r="H9" s="5"/>
      <c r="I9" s="5"/>
      <c r="J9" s="5"/>
      <c r="K9" s="5"/>
      <c r="L9" s="5"/>
      <c r="M9" s="5"/>
      <c r="N9" s="5"/>
      <c r="O9" s="5"/>
      <c r="P9" s="21" t="e">
        <f t="shared" si="1"/>
        <v>#DIV/0!</v>
      </c>
      <c r="Q9" s="23">
        <f t="shared" si="2"/>
        <v>0</v>
      </c>
    </row>
    <row r="10" spans="1:17" ht="24" customHeight="1">
      <c r="B10" s="96"/>
      <c r="C10" s="13">
        <v>5</v>
      </c>
      <c r="D10" s="5"/>
      <c r="E10" s="5"/>
      <c r="F10" s="5"/>
      <c r="G10" s="5"/>
      <c r="H10" s="5"/>
      <c r="I10" s="5"/>
      <c r="J10" s="5"/>
      <c r="K10" s="5"/>
      <c r="L10" s="5"/>
      <c r="M10" s="5"/>
      <c r="N10" s="5"/>
      <c r="O10" s="5"/>
      <c r="P10" s="21" t="e">
        <f t="shared" si="1"/>
        <v>#DIV/0!</v>
      </c>
      <c r="Q10" s="23">
        <f t="shared" si="2"/>
        <v>0</v>
      </c>
    </row>
    <row r="11" spans="1:17" ht="24" customHeight="1">
      <c r="B11" s="96"/>
      <c r="C11" s="13">
        <v>6</v>
      </c>
      <c r="D11" s="5"/>
      <c r="E11" s="5"/>
      <c r="F11" s="5"/>
      <c r="G11" s="5"/>
      <c r="H11" s="5"/>
      <c r="I11" s="5"/>
      <c r="J11" s="5"/>
      <c r="K11" s="5"/>
      <c r="L11" s="5"/>
      <c r="M11" s="5"/>
      <c r="N11" s="5"/>
      <c r="O11" s="5"/>
      <c r="P11" s="21" t="e">
        <f t="shared" si="1"/>
        <v>#DIV/0!</v>
      </c>
      <c r="Q11" s="23">
        <f t="shared" si="2"/>
        <v>0</v>
      </c>
    </row>
    <row r="12" spans="1:17" ht="24" customHeight="1">
      <c r="B12" s="96"/>
      <c r="C12" s="18" t="s">
        <v>3</v>
      </c>
      <c r="D12" s="8">
        <f>SUM(D7:D11)</f>
        <v>0</v>
      </c>
      <c r="E12" s="8">
        <f t="shared" ref="E12:O12" si="3">SUM(E7:E11)</f>
        <v>0</v>
      </c>
      <c r="F12" s="8">
        <f t="shared" si="3"/>
        <v>0</v>
      </c>
      <c r="G12" s="8">
        <f t="shared" si="3"/>
        <v>0</v>
      </c>
      <c r="H12" s="8">
        <f t="shared" si="3"/>
        <v>0</v>
      </c>
      <c r="I12" s="8">
        <f t="shared" si="3"/>
        <v>0</v>
      </c>
      <c r="J12" s="8">
        <f t="shared" si="3"/>
        <v>0</v>
      </c>
      <c r="K12" s="8">
        <f t="shared" si="3"/>
        <v>0</v>
      </c>
      <c r="L12" s="8">
        <f t="shared" si="3"/>
        <v>0</v>
      </c>
      <c r="M12" s="8">
        <f t="shared" si="3"/>
        <v>0</v>
      </c>
      <c r="N12" s="8">
        <f t="shared" si="3"/>
        <v>0</v>
      </c>
      <c r="O12" s="8">
        <f t="shared" si="3"/>
        <v>0</v>
      </c>
      <c r="P12" s="6" t="s">
        <v>6</v>
      </c>
      <c r="Q12" s="23">
        <f>SUM(Q7:Q11)</f>
        <v>0</v>
      </c>
    </row>
    <row r="13" spans="1:17" ht="24" customHeight="1" thickBot="1">
      <c r="B13" s="99" t="s">
        <v>5</v>
      </c>
      <c r="C13" s="99"/>
      <c r="D13" s="5"/>
      <c r="E13" s="5"/>
      <c r="F13" s="5"/>
      <c r="G13" s="5"/>
      <c r="H13" s="5"/>
      <c r="I13" s="5"/>
      <c r="J13" s="5"/>
      <c r="K13" s="5"/>
      <c r="L13" s="5"/>
      <c r="M13" s="5"/>
      <c r="N13" s="5"/>
      <c r="O13" s="5"/>
      <c r="P13" s="6" t="s">
        <v>7</v>
      </c>
      <c r="Q13" s="24">
        <f>SUM($D$13:$O$13)</f>
        <v>0</v>
      </c>
    </row>
    <row r="14" spans="1:17" ht="24" customHeight="1">
      <c r="B14" s="100" t="s">
        <v>8</v>
      </c>
      <c r="C14" s="101"/>
      <c r="D14" s="101"/>
      <c r="E14" s="101"/>
      <c r="F14" s="101"/>
      <c r="G14" s="101"/>
      <c r="H14" s="101"/>
      <c r="I14" s="101"/>
      <c r="J14" s="101"/>
      <c r="K14" s="101"/>
      <c r="L14" s="101"/>
      <c r="M14" s="101"/>
      <c r="N14" s="101"/>
      <c r="O14" s="104" t="s">
        <v>9</v>
      </c>
      <c r="P14" s="106" t="e">
        <f>ROUNDUP($Q$12/$Q$13,1)</f>
        <v>#DIV/0!</v>
      </c>
      <c r="Q14" s="107"/>
    </row>
    <row r="15" spans="1:17" ht="24" customHeight="1" thickBot="1">
      <c r="B15" s="102"/>
      <c r="C15" s="103"/>
      <c r="D15" s="103"/>
      <c r="E15" s="103"/>
      <c r="F15" s="103"/>
      <c r="G15" s="103"/>
      <c r="H15" s="103"/>
      <c r="I15" s="103"/>
      <c r="J15" s="103"/>
      <c r="K15" s="103"/>
      <c r="L15" s="103"/>
      <c r="M15" s="103"/>
      <c r="N15" s="103"/>
      <c r="O15" s="105"/>
      <c r="P15" s="108"/>
      <c r="Q15" s="109"/>
    </row>
    <row r="16" spans="1:17" ht="24" customHeight="1">
      <c r="B16" s="71" t="s">
        <v>57</v>
      </c>
      <c r="C16" s="72"/>
      <c r="D16" s="72"/>
      <c r="E16" s="72"/>
      <c r="F16" s="72"/>
      <c r="G16" s="72"/>
      <c r="H16" s="110" t="s">
        <v>45</v>
      </c>
      <c r="I16" s="111"/>
      <c r="J16" s="111"/>
      <c r="K16" s="112" t="s">
        <v>50</v>
      </c>
      <c r="L16" s="112"/>
      <c r="M16" s="26">
        <f>0/1</f>
        <v>0</v>
      </c>
      <c r="N16" s="37" t="s">
        <v>55</v>
      </c>
      <c r="O16" s="30">
        <f>IFERROR(Q7/$Q$13,0)</f>
        <v>0</v>
      </c>
      <c r="P16" s="37" t="s">
        <v>56</v>
      </c>
      <c r="Q16" s="31">
        <f>IFERROR(M16*O16,0)</f>
        <v>0</v>
      </c>
    </row>
    <row r="17" spans="2:18" ht="24" customHeight="1">
      <c r="B17" s="74"/>
      <c r="C17" s="75"/>
      <c r="D17" s="75"/>
      <c r="E17" s="75"/>
      <c r="F17" s="75"/>
      <c r="G17" s="75"/>
      <c r="H17" s="113" t="s">
        <v>46</v>
      </c>
      <c r="I17" s="114"/>
      <c r="J17" s="114"/>
      <c r="K17" s="92" t="s">
        <v>51</v>
      </c>
      <c r="L17" s="92"/>
      <c r="M17" s="27">
        <f>1/9</f>
        <v>0.1111111111111111</v>
      </c>
      <c r="N17" s="38" t="s">
        <v>55</v>
      </c>
      <c r="O17" s="32">
        <f t="shared" ref="O17:O20" si="4">IFERROR(Q8/$Q$13,0)</f>
        <v>0</v>
      </c>
      <c r="P17" s="38" t="s">
        <v>56</v>
      </c>
      <c r="Q17" s="33">
        <f t="shared" ref="Q17:Q19" si="5">IFERROR(M17*O17,0)</f>
        <v>0</v>
      </c>
    </row>
    <row r="18" spans="2:18" ht="24" customHeight="1">
      <c r="B18" s="74"/>
      <c r="C18" s="75"/>
      <c r="D18" s="75"/>
      <c r="E18" s="75"/>
      <c r="F18" s="75"/>
      <c r="G18" s="75"/>
      <c r="H18" s="113" t="s">
        <v>47</v>
      </c>
      <c r="I18" s="114"/>
      <c r="J18" s="114"/>
      <c r="K18" s="92" t="s">
        <v>52</v>
      </c>
      <c r="L18" s="92"/>
      <c r="M18" s="27">
        <f>1/6</f>
        <v>0.16666666666666666</v>
      </c>
      <c r="N18" s="38" t="s">
        <v>55</v>
      </c>
      <c r="O18" s="32">
        <f t="shared" si="4"/>
        <v>0</v>
      </c>
      <c r="P18" s="38" t="s">
        <v>56</v>
      </c>
      <c r="Q18" s="33">
        <f t="shared" si="5"/>
        <v>0</v>
      </c>
    </row>
    <row r="19" spans="2:18" ht="24" customHeight="1">
      <c r="B19" s="74"/>
      <c r="C19" s="75"/>
      <c r="D19" s="75"/>
      <c r="E19" s="75"/>
      <c r="F19" s="75"/>
      <c r="G19" s="75"/>
      <c r="H19" s="113" t="s">
        <v>48</v>
      </c>
      <c r="I19" s="114"/>
      <c r="J19" s="114"/>
      <c r="K19" s="92" t="s">
        <v>53</v>
      </c>
      <c r="L19" s="92"/>
      <c r="M19" s="27">
        <f>1/4</f>
        <v>0.25</v>
      </c>
      <c r="N19" s="38" t="s">
        <v>55</v>
      </c>
      <c r="O19" s="32">
        <f t="shared" si="4"/>
        <v>0</v>
      </c>
      <c r="P19" s="38" t="s">
        <v>56</v>
      </c>
      <c r="Q19" s="33">
        <f t="shared" si="5"/>
        <v>0</v>
      </c>
    </row>
    <row r="20" spans="2:18" ht="24" customHeight="1" thickBot="1">
      <c r="B20" s="74"/>
      <c r="C20" s="75"/>
      <c r="D20" s="75"/>
      <c r="E20" s="75"/>
      <c r="F20" s="75"/>
      <c r="G20" s="75"/>
      <c r="H20" s="93" t="s">
        <v>49</v>
      </c>
      <c r="I20" s="94"/>
      <c r="J20" s="94"/>
      <c r="K20" s="95" t="s">
        <v>54</v>
      </c>
      <c r="L20" s="95"/>
      <c r="M20" s="28">
        <f>1/2.5</f>
        <v>0.4</v>
      </c>
      <c r="N20" s="36" t="s">
        <v>55</v>
      </c>
      <c r="O20" s="34">
        <f t="shared" si="4"/>
        <v>0</v>
      </c>
      <c r="P20" s="36" t="s">
        <v>56</v>
      </c>
      <c r="Q20" s="35">
        <f>IFERROR(M20*O20,0)</f>
        <v>0</v>
      </c>
    </row>
    <row r="21" spans="2:18" ht="24" customHeight="1" thickBot="1">
      <c r="B21" s="77"/>
      <c r="C21" s="78"/>
      <c r="D21" s="78"/>
      <c r="E21" s="78"/>
      <c r="F21" s="78"/>
      <c r="G21" s="78"/>
      <c r="H21" s="97" t="s">
        <v>44</v>
      </c>
      <c r="I21" s="98"/>
      <c r="J21" s="98"/>
      <c r="K21" s="98"/>
      <c r="L21" s="98"/>
      <c r="M21" s="98"/>
      <c r="N21" s="98"/>
      <c r="O21" s="98"/>
      <c r="P21" s="98"/>
      <c r="Q21" s="29">
        <f>IF(SUM(Q16:Q20)=0,0.1,ROUNDUP(SUM(Q16:Q20),1))</f>
        <v>0.1</v>
      </c>
    </row>
    <row r="22" spans="2:18" ht="24" customHeight="1">
      <c r="B22" s="71" t="s">
        <v>70</v>
      </c>
      <c r="C22" s="72"/>
      <c r="D22" s="73"/>
      <c r="E22" s="58"/>
      <c r="F22" s="110" t="s">
        <v>62</v>
      </c>
      <c r="G22" s="111"/>
      <c r="H22" s="111"/>
      <c r="I22" s="111"/>
      <c r="J22" s="119"/>
      <c r="K22" s="112" t="s">
        <v>53</v>
      </c>
      <c r="L22" s="112"/>
      <c r="M22" s="26">
        <f>1/4</f>
        <v>0.25</v>
      </c>
      <c r="N22" s="37" t="s">
        <v>55</v>
      </c>
      <c r="O22" s="39" t="e">
        <f>P14</f>
        <v>#DIV/0!</v>
      </c>
      <c r="P22" s="37" t="s">
        <v>56</v>
      </c>
      <c r="Q22" s="40">
        <f>IFERROR(M22*O22,0)</f>
        <v>0</v>
      </c>
      <c r="R22" t="b">
        <v>0</v>
      </c>
    </row>
    <row r="23" spans="2:18" ht="24" customHeight="1">
      <c r="B23" s="74"/>
      <c r="C23" s="75"/>
      <c r="D23" s="76"/>
      <c r="E23" s="59"/>
      <c r="F23" s="113" t="s">
        <v>63</v>
      </c>
      <c r="G23" s="114"/>
      <c r="H23" s="114"/>
      <c r="I23" s="114"/>
      <c r="J23" s="120"/>
      <c r="K23" s="92" t="s">
        <v>68</v>
      </c>
      <c r="L23" s="92"/>
      <c r="M23" s="27">
        <f>1/5</f>
        <v>0.2</v>
      </c>
      <c r="N23" s="38" t="s">
        <v>55</v>
      </c>
      <c r="O23" s="41" t="e">
        <f>P14</f>
        <v>#DIV/0!</v>
      </c>
      <c r="P23" s="38" t="s">
        <v>56</v>
      </c>
      <c r="Q23" s="35">
        <f t="shared" ref="Q23:Q27" si="6">IFERROR(M23*O23,0)</f>
        <v>0</v>
      </c>
      <c r="R23" t="b">
        <v>0</v>
      </c>
    </row>
    <row r="24" spans="2:18" ht="24" customHeight="1">
      <c r="B24" s="74"/>
      <c r="C24" s="75"/>
      <c r="D24" s="76"/>
      <c r="E24" s="60"/>
      <c r="F24" s="113" t="s">
        <v>64</v>
      </c>
      <c r="G24" s="114"/>
      <c r="H24" s="114"/>
      <c r="I24" s="114"/>
      <c r="J24" s="120"/>
      <c r="K24" s="92" t="s">
        <v>52</v>
      </c>
      <c r="L24" s="92"/>
      <c r="M24" s="27">
        <f>1/6</f>
        <v>0.16666666666666666</v>
      </c>
      <c r="N24" s="38" t="s">
        <v>55</v>
      </c>
      <c r="O24" s="41" t="e">
        <f>P14</f>
        <v>#DIV/0!</v>
      </c>
      <c r="P24" s="38" t="s">
        <v>56</v>
      </c>
      <c r="Q24" s="35">
        <f t="shared" si="6"/>
        <v>0</v>
      </c>
      <c r="R24" t="b">
        <v>0</v>
      </c>
    </row>
    <row r="25" spans="2:18" ht="24" customHeight="1">
      <c r="B25" s="74"/>
      <c r="C25" s="75"/>
      <c r="D25" s="76"/>
      <c r="E25" s="60"/>
      <c r="F25" s="113" t="s">
        <v>65</v>
      </c>
      <c r="G25" s="114"/>
      <c r="H25" s="114"/>
      <c r="I25" s="114"/>
      <c r="J25" s="120"/>
      <c r="K25" s="92" t="s">
        <v>69</v>
      </c>
      <c r="L25" s="92"/>
      <c r="M25" s="27">
        <f>1/3</f>
        <v>0.33333333333333331</v>
      </c>
      <c r="N25" s="38" t="s">
        <v>55</v>
      </c>
      <c r="O25" s="41" t="e">
        <f>P14</f>
        <v>#DIV/0!</v>
      </c>
      <c r="P25" s="38" t="s">
        <v>56</v>
      </c>
      <c r="Q25" s="35">
        <f t="shared" si="6"/>
        <v>0</v>
      </c>
      <c r="R25" t="b">
        <v>0</v>
      </c>
    </row>
    <row r="26" spans="2:18" ht="24" customHeight="1">
      <c r="B26" s="74"/>
      <c r="C26" s="75"/>
      <c r="D26" s="76"/>
      <c r="E26" s="60"/>
      <c r="F26" s="113" t="s">
        <v>66</v>
      </c>
      <c r="G26" s="114"/>
      <c r="H26" s="114"/>
      <c r="I26" s="114"/>
      <c r="J26" s="120"/>
      <c r="K26" s="92" t="s">
        <v>53</v>
      </c>
      <c r="L26" s="92"/>
      <c r="M26" s="27">
        <f t="shared" ref="M26" si="7">1/4</f>
        <v>0.25</v>
      </c>
      <c r="N26" s="38" t="s">
        <v>55</v>
      </c>
      <c r="O26" s="42" t="e">
        <f>P14</f>
        <v>#DIV/0!</v>
      </c>
      <c r="P26" s="38" t="s">
        <v>56</v>
      </c>
      <c r="Q26" s="35">
        <f t="shared" si="6"/>
        <v>0</v>
      </c>
      <c r="R26" t="b">
        <v>0</v>
      </c>
    </row>
    <row r="27" spans="2:18" ht="24" customHeight="1" thickBot="1">
      <c r="B27" s="77"/>
      <c r="C27" s="78"/>
      <c r="D27" s="79"/>
      <c r="E27" s="61"/>
      <c r="F27" s="115" t="s">
        <v>67</v>
      </c>
      <c r="G27" s="116"/>
      <c r="H27" s="116"/>
      <c r="I27" s="116"/>
      <c r="J27" s="117"/>
      <c r="K27" s="118" t="s">
        <v>68</v>
      </c>
      <c r="L27" s="118"/>
      <c r="M27" s="43">
        <f>1/5</f>
        <v>0.2</v>
      </c>
      <c r="N27" s="44" t="s">
        <v>55</v>
      </c>
      <c r="O27" s="45" t="e">
        <f>P14</f>
        <v>#DIV/0!</v>
      </c>
      <c r="P27" s="44" t="s">
        <v>56</v>
      </c>
      <c r="Q27" s="46">
        <f t="shared" si="6"/>
        <v>0</v>
      </c>
      <c r="R27" t="b">
        <v>0</v>
      </c>
    </row>
    <row r="28" spans="2:18" ht="21" customHeight="1">
      <c r="B28" s="19" t="s">
        <v>17</v>
      </c>
      <c r="C28" s="64" t="s">
        <v>14</v>
      </c>
      <c r="D28" s="64"/>
      <c r="E28" s="64"/>
      <c r="F28" s="64"/>
      <c r="G28" s="64"/>
      <c r="H28" s="64"/>
      <c r="I28" s="64"/>
      <c r="J28" s="64"/>
      <c r="K28" s="64"/>
      <c r="L28" s="64"/>
      <c r="M28" s="64"/>
      <c r="N28" s="64"/>
      <c r="O28" s="64"/>
      <c r="P28" s="64"/>
      <c r="Q28" s="64"/>
    </row>
    <row r="29" spans="2:18" ht="21" customHeight="1">
      <c r="C29" s="64" t="s">
        <v>10</v>
      </c>
      <c r="D29" s="64"/>
      <c r="E29" s="64"/>
      <c r="F29" s="64"/>
      <c r="G29" s="64"/>
      <c r="H29" s="64"/>
      <c r="I29" s="64"/>
      <c r="J29" s="64"/>
      <c r="K29" s="64"/>
      <c r="L29" s="64"/>
      <c r="M29" s="64"/>
      <c r="N29" s="64"/>
      <c r="O29" s="64"/>
      <c r="P29" s="64"/>
      <c r="Q29" s="64"/>
    </row>
    <row r="30" spans="2:18" ht="21" customHeight="1">
      <c r="C30" s="64" t="s">
        <v>75</v>
      </c>
      <c r="D30" s="64"/>
      <c r="E30" s="64"/>
      <c r="F30" s="64"/>
      <c r="G30" s="64"/>
      <c r="H30" s="64"/>
      <c r="I30" s="64"/>
      <c r="J30" s="64"/>
      <c r="K30" s="64"/>
      <c r="L30" s="64"/>
      <c r="M30" s="64"/>
      <c r="N30" s="64"/>
      <c r="O30" s="64"/>
      <c r="P30" s="64"/>
      <c r="Q30" s="64"/>
    </row>
    <row r="31" spans="2:18" ht="21" customHeight="1">
      <c r="C31" s="64" t="s">
        <v>76</v>
      </c>
      <c r="D31" s="64"/>
      <c r="E31" s="64"/>
      <c r="F31" s="64"/>
      <c r="G31" s="64"/>
      <c r="H31" s="64"/>
      <c r="I31" s="64"/>
      <c r="J31" s="64"/>
      <c r="K31" s="64"/>
      <c r="L31" s="64"/>
      <c r="M31" s="64"/>
      <c r="N31" s="64"/>
      <c r="O31" s="64"/>
      <c r="P31" s="64"/>
      <c r="Q31" s="64"/>
    </row>
  </sheetData>
  <mergeCells count="45">
    <mergeCell ref="C31:Q31"/>
    <mergeCell ref="F27:J27"/>
    <mergeCell ref="K22:L22"/>
    <mergeCell ref="K23:L23"/>
    <mergeCell ref="K24:L24"/>
    <mergeCell ref="K25:L25"/>
    <mergeCell ref="K26:L26"/>
    <mergeCell ref="K27:L27"/>
    <mergeCell ref="F22:J22"/>
    <mergeCell ref="F23:J23"/>
    <mergeCell ref="F24:J24"/>
    <mergeCell ref="F25:J25"/>
    <mergeCell ref="F26:J26"/>
    <mergeCell ref="C29:Q29"/>
    <mergeCell ref="C30:Q30"/>
    <mergeCell ref="C28:Q28"/>
    <mergeCell ref="H21:P21"/>
    <mergeCell ref="B13:C13"/>
    <mergeCell ref="B14:N15"/>
    <mergeCell ref="O14:O15"/>
    <mergeCell ref="P14:Q15"/>
    <mergeCell ref="B16:G21"/>
    <mergeCell ref="H16:J16"/>
    <mergeCell ref="K16:L16"/>
    <mergeCell ref="H17:J17"/>
    <mergeCell ref="K17:L17"/>
    <mergeCell ref="H18:J18"/>
    <mergeCell ref="K18:L18"/>
    <mergeCell ref="H19:J19"/>
    <mergeCell ref="B22:D27"/>
    <mergeCell ref="N1:Q1"/>
    <mergeCell ref="M3:Q3"/>
    <mergeCell ref="M4:Q4"/>
    <mergeCell ref="B5:Q5"/>
    <mergeCell ref="B4:D4"/>
    <mergeCell ref="E4:G4"/>
    <mergeCell ref="K4:L4"/>
    <mergeCell ref="L1:M1"/>
    <mergeCell ref="B3:D3"/>
    <mergeCell ref="E3:J3"/>
    <mergeCell ref="K3:L3"/>
    <mergeCell ref="K19:L19"/>
    <mergeCell ref="H20:J20"/>
    <mergeCell ref="K20:L20"/>
    <mergeCell ref="B6:B12"/>
  </mergeCells>
  <phoneticPr fontId="1"/>
  <conditionalFormatting sqref="F23:Q27">
    <cfRule type="expression" dxfId="11" priority="6">
      <formula>$R$22=TRUE</formula>
    </cfRule>
  </conditionalFormatting>
  <conditionalFormatting sqref="F22:Q22 F24:Q27">
    <cfRule type="expression" dxfId="10" priority="5">
      <formula>$R$23=TRUE</formula>
    </cfRule>
  </conditionalFormatting>
  <conditionalFormatting sqref="F22:Q23 F25:Q27">
    <cfRule type="expression" dxfId="9" priority="4">
      <formula>$R$24=TRUE</formula>
    </cfRule>
  </conditionalFormatting>
  <conditionalFormatting sqref="F22:Q24 F26:Q27">
    <cfRule type="expression" dxfId="8" priority="3">
      <formula>$R$25=TRUE</formula>
    </cfRule>
  </conditionalFormatting>
  <conditionalFormatting sqref="F22:Q25 F27:Q27">
    <cfRule type="expression" dxfId="7" priority="2">
      <formula>$R$26=TRUE</formula>
    </cfRule>
  </conditionalFormatting>
  <conditionalFormatting sqref="F22:Q26">
    <cfRule type="expression" dxfId="6" priority="1">
      <formula>$R$27=TRUE</formula>
    </cfRule>
  </conditionalFormatting>
  <dataValidations count="1">
    <dataValidation type="list" allowBlank="1" showInputMessage="1" showErrorMessage="1" sqref="D6" xr:uid="{00000000-0002-0000-0100-000000000000}">
      <formula1>"4,5,6,7,8,9,10,11,12,1,2,3"</formula1>
    </dataValidation>
  </dataValidations>
  <pageMargins left="1.1811023622047245" right="0.39370078740157483" top="0.74803149606299213" bottom="0.35433070866141736" header="0.31496062992125984" footer="0.31496062992125984"/>
  <pageSetup paperSize="9" scale="71" orientation="landscape" r:id="rId1"/>
  <ignoredErrors>
    <ignoredError sqref="D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4</xdr:col>
                    <xdr:colOff>238125</xdr:colOff>
                    <xdr:row>21</xdr:row>
                    <xdr:rowOff>9525</xdr:rowOff>
                  </from>
                  <to>
                    <xdr:col>4</xdr:col>
                    <xdr:colOff>504825</xdr:colOff>
                    <xdr:row>22</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4</xdr:col>
                    <xdr:colOff>238125</xdr:colOff>
                    <xdr:row>22</xdr:row>
                    <xdr:rowOff>9525</xdr:rowOff>
                  </from>
                  <to>
                    <xdr:col>4</xdr:col>
                    <xdr:colOff>504825</xdr:colOff>
                    <xdr:row>23</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4</xdr:col>
                    <xdr:colOff>238125</xdr:colOff>
                    <xdr:row>23</xdr:row>
                    <xdr:rowOff>9525</xdr:rowOff>
                  </from>
                  <to>
                    <xdr:col>4</xdr:col>
                    <xdr:colOff>504825</xdr:colOff>
                    <xdr:row>24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4</xdr:col>
                    <xdr:colOff>238125</xdr:colOff>
                    <xdr:row>24</xdr:row>
                    <xdr:rowOff>9525</xdr:rowOff>
                  </from>
                  <to>
                    <xdr:col>4</xdr:col>
                    <xdr:colOff>504825</xdr:colOff>
                    <xdr:row>25</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4</xdr:col>
                    <xdr:colOff>238125</xdr:colOff>
                    <xdr:row>25</xdr:row>
                    <xdr:rowOff>9525</xdr:rowOff>
                  </from>
                  <to>
                    <xdr:col>4</xdr:col>
                    <xdr:colOff>504825</xdr:colOff>
                    <xdr:row>26</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4</xdr:col>
                    <xdr:colOff>238125</xdr:colOff>
                    <xdr:row>26</xdr:row>
                    <xdr:rowOff>9525</xdr:rowOff>
                  </from>
                  <to>
                    <xdr:col>4</xdr:col>
                    <xdr:colOff>504825</xdr:colOff>
                    <xdr:row>27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8E20-4676-4276-B4B8-09805814E645}">
  <sheetPr>
    <tabColor theme="9" tint="-0.499984740745262"/>
    <pageSetUpPr fitToPage="1"/>
  </sheetPr>
  <dimension ref="A1:T31"/>
  <sheetViews>
    <sheetView view="pageBreakPreview" zoomScale="85" zoomScaleNormal="85" zoomScaleSheetLayoutView="85" workbookViewId="0">
      <selection activeCell="F34" sqref="F34:G34"/>
    </sheetView>
  </sheetViews>
  <sheetFormatPr defaultRowHeight="24" customHeight="1"/>
  <cols>
    <col min="1" max="1" width="3.125" customWidth="1"/>
    <col min="2" max="2" width="7.125" bestFit="1" customWidth="1"/>
    <col min="3" max="17" width="9" customWidth="1"/>
  </cols>
  <sheetData>
    <row r="1" spans="1:20" ht="24" customHeight="1">
      <c r="A1" t="s">
        <v>61</v>
      </c>
      <c r="L1" s="88" t="s">
        <v>16</v>
      </c>
      <c r="M1" s="88"/>
      <c r="N1" s="121">
        <v>44805</v>
      </c>
      <c r="O1" s="80"/>
      <c r="P1" s="80"/>
      <c r="Q1" s="80"/>
    </row>
    <row r="3" spans="1:20" ht="24" customHeight="1">
      <c r="B3" s="83" t="s">
        <v>0</v>
      </c>
      <c r="C3" s="83"/>
      <c r="D3" s="83"/>
      <c r="E3" s="89" t="s">
        <v>71</v>
      </c>
      <c r="F3" s="90"/>
      <c r="G3" s="90"/>
      <c r="H3" s="90"/>
      <c r="I3" s="90"/>
      <c r="J3" s="91"/>
      <c r="K3" s="86" t="s">
        <v>43</v>
      </c>
      <c r="L3" s="87"/>
      <c r="M3" s="81" t="s">
        <v>73</v>
      </c>
      <c r="N3" s="81"/>
      <c r="O3" s="81"/>
      <c r="P3" s="81"/>
      <c r="Q3" s="81"/>
      <c r="R3" s="122" t="s">
        <v>74</v>
      </c>
      <c r="S3" s="123"/>
      <c r="T3" s="123"/>
    </row>
    <row r="4" spans="1:20" ht="24" customHeight="1">
      <c r="B4" s="83" t="s">
        <v>1</v>
      </c>
      <c r="C4" s="83"/>
      <c r="D4" s="83"/>
      <c r="E4" s="84" t="s">
        <v>38</v>
      </c>
      <c r="F4" s="85"/>
      <c r="G4" s="85"/>
      <c r="H4" s="56" t="s">
        <v>11</v>
      </c>
      <c r="I4" s="7">
        <v>6</v>
      </c>
      <c r="J4" s="12" t="s">
        <v>12</v>
      </c>
      <c r="K4" s="86" t="s">
        <v>42</v>
      </c>
      <c r="L4" s="87"/>
      <c r="M4" s="81" t="s">
        <v>72</v>
      </c>
      <c r="N4" s="81"/>
      <c r="O4" s="81"/>
      <c r="P4" s="81"/>
      <c r="Q4" s="81"/>
      <c r="R4" s="122"/>
      <c r="S4" s="123"/>
      <c r="T4" s="123"/>
    </row>
    <row r="5" spans="1:20" ht="24" customHeight="1">
      <c r="B5" s="82" t="s">
        <v>2</v>
      </c>
      <c r="C5" s="82"/>
      <c r="D5" s="82"/>
      <c r="E5" s="82"/>
      <c r="F5" s="82"/>
      <c r="G5" s="82"/>
      <c r="H5" s="82"/>
      <c r="I5" s="82"/>
      <c r="J5" s="82"/>
      <c r="K5" s="82"/>
      <c r="L5" s="82"/>
      <c r="M5" s="82"/>
      <c r="N5" s="82"/>
      <c r="O5" s="82"/>
      <c r="P5" s="82"/>
      <c r="Q5" s="82"/>
      <c r="R5" s="122"/>
      <c r="S5" s="123"/>
      <c r="T5" s="123"/>
    </row>
    <row r="6" spans="1:20" s="15" customFormat="1" ht="24" customHeight="1">
      <c r="B6" s="96" t="s">
        <v>4</v>
      </c>
      <c r="C6" s="55" t="s">
        <v>39</v>
      </c>
      <c r="D6" s="17">
        <v>4</v>
      </c>
      <c r="E6" s="16">
        <f>IF(D6+1&gt;12,D6+1-12,D6+1)</f>
        <v>5</v>
      </c>
      <c r="F6" s="16">
        <f t="shared" ref="F6:O6" si="0">IF(E6+1&gt;12,E6+1-12,E6+1)</f>
        <v>6</v>
      </c>
      <c r="G6" s="16">
        <f t="shared" si="0"/>
        <v>7</v>
      </c>
      <c r="H6" s="16">
        <f t="shared" si="0"/>
        <v>8</v>
      </c>
      <c r="I6" s="16">
        <f t="shared" si="0"/>
        <v>9</v>
      </c>
      <c r="J6" s="16">
        <f t="shared" si="0"/>
        <v>10</v>
      </c>
      <c r="K6" s="16">
        <f t="shared" si="0"/>
        <v>11</v>
      </c>
      <c r="L6" s="16">
        <f t="shared" si="0"/>
        <v>12</v>
      </c>
      <c r="M6" s="16">
        <f t="shared" si="0"/>
        <v>1</v>
      </c>
      <c r="N6" s="16">
        <f t="shared" si="0"/>
        <v>2</v>
      </c>
      <c r="O6" s="16">
        <f t="shared" si="0"/>
        <v>3</v>
      </c>
      <c r="P6" s="56" t="s">
        <v>41</v>
      </c>
      <c r="Q6" s="55" t="s">
        <v>3</v>
      </c>
      <c r="R6" s="122"/>
      <c r="S6" s="123"/>
      <c r="T6" s="123"/>
    </row>
    <row r="7" spans="1:20" s="15" customFormat="1" ht="24" customHeight="1">
      <c r="B7" s="96"/>
      <c r="C7" s="55" t="s">
        <v>40</v>
      </c>
      <c r="D7" s="4">
        <v>0</v>
      </c>
      <c r="E7" s="4">
        <v>0</v>
      </c>
      <c r="F7" s="4">
        <v>0</v>
      </c>
      <c r="G7" s="4">
        <v>0</v>
      </c>
      <c r="H7" s="4">
        <v>0</v>
      </c>
      <c r="I7" s="4">
        <v>0</v>
      </c>
      <c r="J7" s="4">
        <v>0</v>
      </c>
      <c r="K7" s="4">
        <v>0</v>
      </c>
      <c r="L7" s="4">
        <v>31</v>
      </c>
      <c r="M7" s="4">
        <v>31</v>
      </c>
      <c r="N7" s="4">
        <v>28</v>
      </c>
      <c r="O7" s="4">
        <v>31</v>
      </c>
      <c r="P7" s="20">
        <f>Q7/$Q$13</f>
        <v>0.33150684931506852</v>
      </c>
      <c r="Q7" s="22">
        <f>SUM($D7:$O7)</f>
        <v>121</v>
      </c>
      <c r="R7" s="122"/>
      <c r="S7" s="123"/>
      <c r="T7" s="123"/>
    </row>
    <row r="8" spans="1:20" ht="24" customHeight="1">
      <c r="B8" s="96"/>
      <c r="C8" s="55">
        <v>3</v>
      </c>
      <c r="D8" s="4">
        <v>30</v>
      </c>
      <c r="E8" s="4">
        <v>31</v>
      </c>
      <c r="F8" s="4">
        <v>60</v>
      </c>
      <c r="G8" s="4">
        <v>62</v>
      </c>
      <c r="H8" s="4">
        <v>62</v>
      </c>
      <c r="I8" s="4">
        <v>90</v>
      </c>
      <c r="J8" s="4">
        <v>93</v>
      </c>
      <c r="K8" s="4">
        <v>90</v>
      </c>
      <c r="L8" s="4">
        <v>90</v>
      </c>
      <c r="M8" s="4">
        <v>93</v>
      </c>
      <c r="N8" s="4">
        <v>82</v>
      </c>
      <c r="O8" s="4">
        <v>90</v>
      </c>
      <c r="P8" s="20">
        <f t="shared" ref="P8:P11" si="1">Q8/$Q$13</f>
        <v>2.3917808219178083</v>
      </c>
      <c r="Q8" s="22">
        <f t="shared" ref="Q8:Q11" si="2">SUM($D8:$O8)</f>
        <v>873</v>
      </c>
      <c r="R8" s="122"/>
      <c r="S8" s="123"/>
      <c r="T8" s="123"/>
    </row>
    <row r="9" spans="1:20" ht="24" customHeight="1">
      <c r="B9" s="96"/>
      <c r="C9" s="55">
        <v>4</v>
      </c>
      <c r="D9" s="5">
        <v>30</v>
      </c>
      <c r="E9" s="5">
        <v>31</v>
      </c>
      <c r="F9" s="5">
        <v>30</v>
      </c>
      <c r="G9" s="5">
        <v>62</v>
      </c>
      <c r="H9" s="5">
        <v>62</v>
      </c>
      <c r="I9" s="5">
        <v>60</v>
      </c>
      <c r="J9" s="5">
        <v>62</v>
      </c>
      <c r="K9" s="5">
        <v>60</v>
      </c>
      <c r="L9" s="5">
        <v>59</v>
      </c>
      <c r="M9" s="5">
        <v>60</v>
      </c>
      <c r="N9" s="5">
        <v>55</v>
      </c>
      <c r="O9" s="5">
        <v>60</v>
      </c>
      <c r="P9" s="21">
        <f t="shared" si="1"/>
        <v>1.7287671232876711</v>
      </c>
      <c r="Q9" s="23">
        <f t="shared" si="2"/>
        <v>631</v>
      </c>
      <c r="R9" s="122"/>
      <c r="S9" s="123"/>
      <c r="T9" s="123"/>
    </row>
    <row r="10" spans="1:20" ht="24" customHeight="1">
      <c r="B10" s="96"/>
      <c r="C10" s="55">
        <v>5</v>
      </c>
      <c r="D10" s="5">
        <v>0</v>
      </c>
      <c r="E10" s="5">
        <v>0</v>
      </c>
      <c r="F10" s="5">
        <v>0</v>
      </c>
      <c r="G10" s="5">
        <v>0</v>
      </c>
      <c r="H10" s="5">
        <v>0</v>
      </c>
      <c r="I10" s="5">
        <v>0</v>
      </c>
      <c r="J10" s="5">
        <v>0</v>
      </c>
      <c r="K10" s="5">
        <v>0</v>
      </c>
      <c r="L10" s="5">
        <v>0</v>
      </c>
      <c r="M10" s="5">
        <v>0</v>
      </c>
      <c r="N10" s="5">
        <v>0</v>
      </c>
      <c r="O10" s="5">
        <v>0</v>
      </c>
      <c r="P10" s="21">
        <f t="shared" si="1"/>
        <v>0</v>
      </c>
      <c r="Q10" s="23">
        <f t="shared" si="2"/>
        <v>0</v>
      </c>
      <c r="R10" s="122"/>
      <c r="S10" s="123"/>
      <c r="T10" s="123"/>
    </row>
    <row r="11" spans="1:20" ht="24" customHeight="1">
      <c r="B11" s="96"/>
      <c r="C11" s="55">
        <v>6</v>
      </c>
      <c r="D11" s="5">
        <v>0</v>
      </c>
      <c r="E11" s="5">
        <v>0</v>
      </c>
      <c r="F11" s="5">
        <v>0</v>
      </c>
      <c r="G11" s="5">
        <v>0</v>
      </c>
      <c r="H11" s="5">
        <v>0</v>
      </c>
      <c r="I11" s="5">
        <v>0</v>
      </c>
      <c r="J11" s="5">
        <v>0</v>
      </c>
      <c r="K11" s="5">
        <v>0</v>
      </c>
      <c r="L11" s="5">
        <v>0</v>
      </c>
      <c r="M11" s="5">
        <v>0</v>
      </c>
      <c r="N11" s="5">
        <v>0</v>
      </c>
      <c r="O11" s="5">
        <v>0</v>
      </c>
      <c r="P11" s="21">
        <f t="shared" si="1"/>
        <v>0</v>
      </c>
      <c r="Q11" s="23">
        <f t="shared" si="2"/>
        <v>0</v>
      </c>
      <c r="R11" s="122"/>
      <c r="S11" s="123"/>
      <c r="T11" s="123"/>
    </row>
    <row r="12" spans="1:20" ht="24" customHeight="1">
      <c r="B12" s="96"/>
      <c r="C12" s="18" t="s">
        <v>3</v>
      </c>
      <c r="D12" s="8">
        <f>SUM(D7:D11)</f>
        <v>60</v>
      </c>
      <c r="E12" s="8">
        <f t="shared" ref="E12:O12" si="3">SUM(E7:E11)</f>
        <v>62</v>
      </c>
      <c r="F12" s="8">
        <f t="shared" si="3"/>
        <v>90</v>
      </c>
      <c r="G12" s="8">
        <f t="shared" si="3"/>
        <v>124</v>
      </c>
      <c r="H12" s="8">
        <f t="shared" si="3"/>
        <v>124</v>
      </c>
      <c r="I12" s="8">
        <f t="shared" si="3"/>
        <v>150</v>
      </c>
      <c r="J12" s="8">
        <f t="shared" si="3"/>
        <v>155</v>
      </c>
      <c r="K12" s="8">
        <f t="shared" si="3"/>
        <v>150</v>
      </c>
      <c r="L12" s="8">
        <f t="shared" si="3"/>
        <v>180</v>
      </c>
      <c r="M12" s="8">
        <f t="shared" si="3"/>
        <v>184</v>
      </c>
      <c r="N12" s="8">
        <f t="shared" si="3"/>
        <v>165</v>
      </c>
      <c r="O12" s="8">
        <f t="shared" si="3"/>
        <v>181</v>
      </c>
      <c r="P12" s="6" t="s">
        <v>6</v>
      </c>
      <c r="Q12" s="23">
        <f>SUM(Q7:Q11)</f>
        <v>1625</v>
      </c>
      <c r="R12" s="122"/>
      <c r="S12" s="123"/>
      <c r="T12" s="123"/>
    </row>
    <row r="13" spans="1:20" ht="24" customHeight="1" thickBot="1">
      <c r="B13" s="99" t="s">
        <v>5</v>
      </c>
      <c r="C13" s="99"/>
      <c r="D13" s="5">
        <v>30</v>
      </c>
      <c r="E13" s="5">
        <v>31</v>
      </c>
      <c r="F13" s="5">
        <v>30</v>
      </c>
      <c r="G13" s="5">
        <v>31</v>
      </c>
      <c r="H13" s="5">
        <v>31</v>
      </c>
      <c r="I13" s="5">
        <v>30</v>
      </c>
      <c r="J13" s="5">
        <v>31</v>
      </c>
      <c r="K13" s="5">
        <v>30</v>
      </c>
      <c r="L13" s="5">
        <v>31</v>
      </c>
      <c r="M13" s="5">
        <v>31</v>
      </c>
      <c r="N13" s="5">
        <v>28</v>
      </c>
      <c r="O13" s="5">
        <v>31</v>
      </c>
      <c r="P13" s="6" t="s">
        <v>7</v>
      </c>
      <c r="Q13" s="24">
        <f>SUM($D$13:$O$13)</f>
        <v>365</v>
      </c>
      <c r="R13" s="122"/>
      <c r="S13" s="123"/>
      <c r="T13" s="123"/>
    </row>
    <row r="14" spans="1:20" ht="24" customHeight="1">
      <c r="B14" s="100" t="s">
        <v>8</v>
      </c>
      <c r="C14" s="101"/>
      <c r="D14" s="101"/>
      <c r="E14" s="101"/>
      <c r="F14" s="101"/>
      <c r="G14" s="101"/>
      <c r="H14" s="101"/>
      <c r="I14" s="101"/>
      <c r="J14" s="101"/>
      <c r="K14" s="101"/>
      <c r="L14" s="101"/>
      <c r="M14" s="101"/>
      <c r="N14" s="101"/>
      <c r="O14" s="104" t="s">
        <v>9</v>
      </c>
      <c r="P14" s="106">
        <f>ROUNDUP($Q$12/$Q$13,1)</f>
        <v>4.5</v>
      </c>
      <c r="Q14" s="107"/>
    </row>
    <row r="15" spans="1:20" ht="24" customHeight="1" thickBot="1">
      <c r="B15" s="102"/>
      <c r="C15" s="103"/>
      <c r="D15" s="103"/>
      <c r="E15" s="103"/>
      <c r="F15" s="103"/>
      <c r="G15" s="103"/>
      <c r="H15" s="103"/>
      <c r="I15" s="103"/>
      <c r="J15" s="103"/>
      <c r="K15" s="103"/>
      <c r="L15" s="103"/>
      <c r="M15" s="103"/>
      <c r="N15" s="103"/>
      <c r="O15" s="105"/>
      <c r="P15" s="108"/>
      <c r="Q15" s="109"/>
    </row>
    <row r="16" spans="1:20" ht="24" customHeight="1">
      <c r="B16" s="71" t="s">
        <v>57</v>
      </c>
      <c r="C16" s="72"/>
      <c r="D16" s="72"/>
      <c r="E16" s="72"/>
      <c r="F16" s="72"/>
      <c r="G16" s="72"/>
      <c r="H16" s="110" t="s">
        <v>45</v>
      </c>
      <c r="I16" s="111"/>
      <c r="J16" s="111"/>
      <c r="K16" s="112" t="s">
        <v>50</v>
      </c>
      <c r="L16" s="112"/>
      <c r="M16" s="26">
        <f>0/1</f>
        <v>0</v>
      </c>
      <c r="N16" s="51" t="s">
        <v>55</v>
      </c>
      <c r="O16" s="30">
        <f>IFERROR(Q7/$Q$13,0)</f>
        <v>0.33150684931506852</v>
      </c>
      <c r="P16" s="51" t="s">
        <v>56</v>
      </c>
      <c r="Q16" s="31">
        <f>IFERROR(M16*O16,0)</f>
        <v>0</v>
      </c>
    </row>
    <row r="17" spans="2:18" ht="24" customHeight="1">
      <c r="B17" s="74"/>
      <c r="C17" s="75"/>
      <c r="D17" s="75"/>
      <c r="E17" s="75"/>
      <c r="F17" s="75"/>
      <c r="G17" s="75"/>
      <c r="H17" s="113" t="s">
        <v>46</v>
      </c>
      <c r="I17" s="114"/>
      <c r="J17" s="114"/>
      <c r="K17" s="92" t="s">
        <v>51</v>
      </c>
      <c r="L17" s="92"/>
      <c r="M17" s="27">
        <f>1/9</f>
        <v>0.1111111111111111</v>
      </c>
      <c r="N17" s="52" t="s">
        <v>55</v>
      </c>
      <c r="O17" s="32">
        <f t="shared" ref="O17:O20" si="4">IFERROR(Q8/$Q$13,0)</f>
        <v>2.3917808219178083</v>
      </c>
      <c r="P17" s="52" t="s">
        <v>56</v>
      </c>
      <c r="Q17" s="33">
        <f t="shared" ref="Q17:Q19" si="5">IFERROR(M17*O17,0)</f>
        <v>0.26575342465753427</v>
      </c>
    </row>
    <row r="18" spans="2:18" ht="24" customHeight="1">
      <c r="B18" s="74"/>
      <c r="C18" s="75"/>
      <c r="D18" s="75"/>
      <c r="E18" s="75"/>
      <c r="F18" s="75"/>
      <c r="G18" s="75"/>
      <c r="H18" s="113" t="s">
        <v>47</v>
      </c>
      <c r="I18" s="114"/>
      <c r="J18" s="114"/>
      <c r="K18" s="92" t="s">
        <v>52</v>
      </c>
      <c r="L18" s="92"/>
      <c r="M18" s="27">
        <f>1/6</f>
        <v>0.16666666666666666</v>
      </c>
      <c r="N18" s="52" t="s">
        <v>55</v>
      </c>
      <c r="O18" s="32">
        <f t="shared" si="4"/>
        <v>1.7287671232876711</v>
      </c>
      <c r="P18" s="52" t="s">
        <v>56</v>
      </c>
      <c r="Q18" s="33">
        <f t="shared" si="5"/>
        <v>0.28812785388127848</v>
      </c>
    </row>
    <row r="19" spans="2:18" ht="24" customHeight="1">
      <c r="B19" s="74"/>
      <c r="C19" s="75"/>
      <c r="D19" s="75"/>
      <c r="E19" s="75"/>
      <c r="F19" s="75"/>
      <c r="G19" s="75"/>
      <c r="H19" s="113" t="s">
        <v>48</v>
      </c>
      <c r="I19" s="114"/>
      <c r="J19" s="114"/>
      <c r="K19" s="92" t="s">
        <v>53</v>
      </c>
      <c r="L19" s="92"/>
      <c r="M19" s="27">
        <f>1/4</f>
        <v>0.25</v>
      </c>
      <c r="N19" s="52" t="s">
        <v>55</v>
      </c>
      <c r="O19" s="32">
        <f t="shared" si="4"/>
        <v>0</v>
      </c>
      <c r="P19" s="52" t="s">
        <v>56</v>
      </c>
      <c r="Q19" s="33">
        <f t="shared" si="5"/>
        <v>0</v>
      </c>
    </row>
    <row r="20" spans="2:18" ht="24" customHeight="1" thickBot="1">
      <c r="B20" s="74"/>
      <c r="C20" s="75"/>
      <c r="D20" s="75"/>
      <c r="E20" s="75"/>
      <c r="F20" s="75"/>
      <c r="G20" s="75"/>
      <c r="H20" s="93" t="s">
        <v>49</v>
      </c>
      <c r="I20" s="94"/>
      <c r="J20" s="94"/>
      <c r="K20" s="95" t="s">
        <v>54</v>
      </c>
      <c r="L20" s="95"/>
      <c r="M20" s="28">
        <f>1/2.5</f>
        <v>0.4</v>
      </c>
      <c r="N20" s="54" t="s">
        <v>55</v>
      </c>
      <c r="O20" s="34">
        <f t="shared" si="4"/>
        <v>0</v>
      </c>
      <c r="P20" s="54" t="s">
        <v>56</v>
      </c>
      <c r="Q20" s="35">
        <f>IFERROR(M20*O20,0)</f>
        <v>0</v>
      </c>
    </row>
    <row r="21" spans="2:18" ht="24" customHeight="1" thickBot="1">
      <c r="B21" s="77"/>
      <c r="C21" s="78"/>
      <c r="D21" s="78"/>
      <c r="E21" s="78"/>
      <c r="F21" s="78"/>
      <c r="G21" s="78"/>
      <c r="H21" s="97" t="s">
        <v>44</v>
      </c>
      <c r="I21" s="98"/>
      <c r="J21" s="98"/>
      <c r="K21" s="98"/>
      <c r="L21" s="98"/>
      <c r="M21" s="98"/>
      <c r="N21" s="98"/>
      <c r="O21" s="98"/>
      <c r="P21" s="98"/>
      <c r="Q21" s="29">
        <f>IF(SUM(Q16:Q20)=0,0.1,ROUNDUP(SUM(Q16:Q20),1))</f>
        <v>0.6</v>
      </c>
    </row>
    <row r="22" spans="2:18" ht="24" customHeight="1">
      <c r="B22" s="71" t="s">
        <v>70</v>
      </c>
      <c r="C22" s="72"/>
      <c r="D22" s="73"/>
      <c r="E22" s="47"/>
      <c r="F22" s="110" t="s">
        <v>62</v>
      </c>
      <c r="G22" s="111"/>
      <c r="H22" s="111"/>
      <c r="I22" s="111"/>
      <c r="J22" s="119"/>
      <c r="K22" s="112" t="s">
        <v>53</v>
      </c>
      <c r="L22" s="112"/>
      <c r="M22" s="26">
        <f>1/4</f>
        <v>0.25</v>
      </c>
      <c r="N22" s="51" t="s">
        <v>55</v>
      </c>
      <c r="O22" s="39">
        <f>P14</f>
        <v>4.5</v>
      </c>
      <c r="P22" s="51" t="s">
        <v>56</v>
      </c>
      <c r="Q22" s="40">
        <f>IFERROR(M22*O22,0)</f>
        <v>1.125</v>
      </c>
      <c r="R22" s="57" t="b">
        <v>0</v>
      </c>
    </row>
    <row r="23" spans="2:18" ht="24" customHeight="1">
      <c r="B23" s="74"/>
      <c r="C23" s="75"/>
      <c r="D23" s="76"/>
      <c r="E23" s="49"/>
      <c r="F23" s="113" t="s">
        <v>63</v>
      </c>
      <c r="G23" s="114"/>
      <c r="H23" s="114"/>
      <c r="I23" s="114"/>
      <c r="J23" s="120"/>
      <c r="K23" s="92" t="s">
        <v>68</v>
      </c>
      <c r="L23" s="92"/>
      <c r="M23" s="27">
        <f>1/5</f>
        <v>0.2</v>
      </c>
      <c r="N23" s="52" t="s">
        <v>55</v>
      </c>
      <c r="O23" s="41">
        <f>P14</f>
        <v>4.5</v>
      </c>
      <c r="P23" s="52" t="s">
        <v>56</v>
      </c>
      <c r="Q23" s="35">
        <f t="shared" ref="Q23:Q27" si="6">IFERROR(M23*O23,0)</f>
        <v>0.9</v>
      </c>
      <c r="R23" s="57" t="b">
        <v>0</v>
      </c>
    </row>
    <row r="24" spans="2:18" ht="24" customHeight="1">
      <c r="B24" s="74"/>
      <c r="C24" s="75"/>
      <c r="D24" s="76"/>
      <c r="E24" s="48"/>
      <c r="F24" s="113" t="s">
        <v>64</v>
      </c>
      <c r="G24" s="114"/>
      <c r="H24" s="114"/>
      <c r="I24" s="114"/>
      <c r="J24" s="120"/>
      <c r="K24" s="92" t="s">
        <v>52</v>
      </c>
      <c r="L24" s="92"/>
      <c r="M24" s="27">
        <f>1/6</f>
        <v>0.16666666666666666</v>
      </c>
      <c r="N24" s="52" t="s">
        <v>55</v>
      </c>
      <c r="O24" s="41">
        <f>P14</f>
        <v>4.5</v>
      </c>
      <c r="P24" s="52" t="s">
        <v>56</v>
      </c>
      <c r="Q24" s="35">
        <f t="shared" si="6"/>
        <v>0.75</v>
      </c>
      <c r="R24" s="57" t="b">
        <v>1</v>
      </c>
    </row>
    <row r="25" spans="2:18" ht="24" customHeight="1">
      <c r="B25" s="74"/>
      <c r="C25" s="75"/>
      <c r="D25" s="76"/>
      <c r="E25" s="48"/>
      <c r="F25" s="113" t="s">
        <v>65</v>
      </c>
      <c r="G25" s="114"/>
      <c r="H25" s="114"/>
      <c r="I25" s="114"/>
      <c r="J25" s="120"/>
      <c r="K25" s="92" t="s">
        <v>69</v>
      </c>
      <c r="L25" s="92"/>
      <c r="M25" s="27">
        <f>1/3</f>
        <v>0.33333333333333331</v>
      </c>
      <c r="N25" s="52" t="s">
        <v>55</v>
      </c>
      <c r="O25" s="41">
        <f>P14</f>
        <v>4.5</v>
      </c>
      <c r="P25" s="52" t="s">
        <v>56</v>
      </c>
      <c r="Q25" s="35">
        <f t="shared" si="6"/>
        <v>1.5</v>
      </c>
      <c r="R25" s="57" t="b">
        <v>0</v>
      </c>
    </row>
    <row r="26" spans="2:18" ht="24" customHeight="1">
      <c r="B26" s="74"/>
      <c r="C26" s="75"/>
      <c r="D26" s="76"/>
      <c r="E26" s="48"/>
      <c r="F26" s="113" t="s">
        <v>66</v>
      </c>
      <c r="G26" s="114"/>
      <c r="H26" s="114"/>
      <c r="I26" s="114"/>
      <c r="J26" s="120"/>
      <c r="K26" s="92" t="s">
        <v>53</v>
      </c>
      <c r="L26" s="92"/>
      <c r="M26" s="27">
        <f t="shared" ref="M26" si="7">1/4</f>
        <v>0.25</v>
      </c>
      <c r="N26" s="52" t="s">
        <v>55</v>
      </c>
      <c r="O26" s="42">
        <f>P14</f>
        <v>4.5</v>
      </c>
      <c r="P26" s="52" t="s">
        <v>56</v>
      </c>
      <c r="Q26" s="35">
        <f t="shared" si="6"/>
        <v>1.125</v>
      </c>
      <c r="R26" s="57" t="b">
        <v>0</v>
      </c>
    </row>
    <row r="27" spans="2:18" ht="24" customHeight="1" thickBot="1">
      <c r="B27" s="77"/>
      <c r="C27" s="78"/>
      <c r="D27" s="79"/>
      <c r="E27" s="50"/>
      <c r="F27" s="115" t="s">
        <v>67</v>
      </c>
      <c r="G27" s="116"/>
      <c r="H27" s="116"/>
      <c r="I27" s="116"/>
      <c r="J27" s="117"/>
      <c r="K27" s="118" t="s">
        <v>68</v>
      </c>
      <c r="L27" s="118"/>
      <c r="M27" s="43">
        <f>1/5</f>
        <v>0.2</v>
      </c>
      <c r="N27" s="53" t="s">
        <v>55</v>
      </c>
      <c r="O27" s="45">
        <f>P14</f>
        <v>4.5</v>
      </c>
      <c r="P27" s="53" t="s">
        <v>56</v>
      </c>
      <c r="Q27" s="46">
        <f t="shared" si="6"/>
        <v>0.9</v>
      </c>
      <c r="R27" s="57" t="b">
        <v>0</v>
      </c>
    </row>
    <row r="28" spans="2:18" ht="24" customHeight="1">
      <c r="B28" s="19" t="s">
        <v>17</v>
      </c>
      <c r="C28" s="64" t="s">
        <v>14</v>
      </c>
      <c r="D28" s="64"/>
      <c r="E28" s="64"/>
      <c r="F28" s="64"/>
      <c r="G28" s="64"/>
      <c r="H28" s="64"/>
      <c r="I28" s="64"/>
      <c r="J28" s="64"/>
      <c r="K28" s="64"/>
      <c r="L28" s="64"/>
      <c r="M28" s="64"/>
      <c r="N28" s="64"/>
      <c r="O28" s="64"/>
      <c r="P28" s="64"/>
      <c r="Q28" s="64"/>
    </row>
    <row r="29" spans="2:18" ht="24" customHeight="1">
      <c r="C29" s="64" t="s">
        <v>10</v>
      </c>
      <c r="D29" s="64"/>
      <c r="E29" s="64"/>
      <c r="F29" s="64"/>
      <c r="G29" s="64"/>
      <c r="H29" s="64"/>
      <c r="I29" s="64"/>
      <c r="J29" s="64"/>
      <c r="K29" s="64"/>
      <c r="L29" s="64"/>
      <c r="M29" s="64"/>
      <c r="N29" s="64"/>
      <c r="O29" s="64"/>
      <c r="P29" s="64"/>
      <c r="Q29" s="64"/>
    </row>
    <row r="30" spans="2:18" ht="24" customHeight="1">
      <c r="C30" s="64" t="s">
        <v>75</v>
      </c>
      <c r="D30" s="64"/>
      <c r="E30" s="64"/>
      <c r="F30" s="64"/>
      <c r="G30" s="64"/>
      <c r="H30" s="64"/>
      <c r="I30" s="64"/>
      <c r="J30" s="64"/>
      <c r="K30" s="64"/>
      <c r="L30" s="64"/>
      <c r="M30" s="64"/>
      <c r="N30" s="64"/>
      <c r="O30" s="64"/>
      <c r="P30" s="64"/>
      <c r="Q30" s="64"/>
    </row>
    <row r="31" spans="2:18" ht="24" customHeight="1">
      <c r="C31" s="64" t="s">
        <v>76</v>
      </c>
      <c r="D31" s="64"/>
      <c r="E31" s="64"/>
      <c r="F31" s="64"/>
      <c r="G31" s="64"/>
      <c r="H31" s="64"/>
      <c r="I31" s="64"/>
      <c r="J31" s="64"/>
      <c r="K31" s="64"/>
      <c r="L31" s="64"/>
      <c r="M31" s="64"/>
      <c r="N31" s="64"/>
      <c r="O31" s="64"/>
      <c r="P31" s="64"/>
      <c r="Q31" s="64"/>
    </row>
  </sheetData>
  <mergeCells count="46">
    <mergeCell ref="K16:L16"/>
    <mergeCell ref="H17:J17"/>
    <mergeCell ref="C31:Q31"/>
    <mergeCell ref="C29:Q29"/>
    <mergeCell ref="C30:Q30"/>
    <mergeCell ref="F23:J23"/>
    <mergeCell ref="K23:L23"/>
    <mergeCell ref="F24:J24"/>
    <mergeCell ref="K24:L24"/>
    <mergeCell ref="F25:J25"/>
    <mergeCell ref="K25:L25"/>
    <mergeCell ref="F26:J26"/>
    <mergeCell ref="K17:L17"/>
    <mergeCell ref="H18:J18"/>
    <mergeCell ref="R3:T13"/>
    <mergeCell ref="K26:L26"/>
    <mergeCell ref="F27:J27"/>
    <mergeCell ref="K27:L27"/>
    <mergeCell ref="C28:Q28"/>
    <mergeCell ref="K18:L18"/>
    <mergeCell ref="H19:J19"/>
    <mergeCell ref="K19:L19"/>
    <mergeCell ref="H20:J20"/>
    <mergeCell ref="K20:L20"/>
    <mergeCell ref="H21:P21"/>
    <mergeCell ref="B13:C13"/>
    <mergeCell ref="B14:N15"/>
    <mergeCell ref="B22:D27"/>
    <mergeCell ref="F22:J22"/>
    <mergeCell ref="K22:L22"/>
    <mergeCell ref="B16:G21"/>
    <mergeCell ref="H16:J16"/>
    <mergeCell ref="B6:B12"/>
    <mergeCell ref="L1:M1"/>
    <mergeCell ref="N1:Q1"/>
    <mergeCell ref="B3:D3"/>
    <mergeCell ref="E3:J3"/>
    <mergeCell ref="K3:L3"/>
    <mergeCell ref="M3:Q3"/>
    <mergeCell ref="B4:D4"/>
    <mergeCell ref="E4:G4"/>
    <mergeCell ref="K4:L4"/>
    <mergeCell ref="M4:Q4"/>
    <mergeCell ref="B5:Q5"/>
    <mergeCell ref="O14:O15"/>
    <mergeCell ref="P14:Q15"/>
  </mergeCells>
  <phoneticPr fontId="1"/>
  <conditionalFormatting sqref="F23:Q27">
    <cfRule type="expression" dxfId="5" priority="6">
      <formula>$R$22=TRUE</formula>
    </cfRule>
  </conditionalFormatting>
  <conditionalFormatting sqref="F22:Q22 F24:Q27">
    <cfRule type="expression" dxfId="4" priority="5">
      <formula>$R$23=TRUE</formula>
    </cfRule>
  </conditionalFormatting>
  <conditionalFormatting sqref="F22:Q23 F25:Q27">
    <cfRule type="expression" dxfId="3" priority="4">
      <formula>$R$24=TRUE</formula>
    </cfRule>
  </conditionalFormatting>
  <conditionalFormatting sqref="F22:Q24 F26:Q27">
    <cfRule type="expression" dxfId="2" priority="3">
      <formula>$R$25=TRUE</formula>
    </cfRule>
  </conditionalFormatting>
  <conditionalFormatting sqref="F22:Q25 F27:Q27">
    <cfRule type="expression" dxfId="1" priority="2">
      <formula>$R$26=TRUE</formula>
    </cfRule>
  </conditionalFormatting>
  <conditionalFormatting sqref="F22:Q26">
    <cfRule type="expression" dxfId="0" priority="1">
      <formula>$R$27=TRUE</formula>
    </cfRule>
  </conditionalFormatting>
  <dataValidations count="1">
    <dataValidation type="list" allowBlank="1" showInputMessage="1" showErrorMessage="1" sqref="D6" xr:uid="{50E5CFB7-D609-409B-B201-971D93BA6CE6}">
      <formula1>"4,5,6,7,8,9,10,11,12,1,2,3"</formula1>
    </dataValidation>
  </dataValidations>
  <pageMargins left="1.1811023622047245" right="0.39370078740157483" top="0.74803149606299213" bottom="0.55118110236220474"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238125</xdr:colOff>
                    <xdr:row>21</xdr:row>
                    <xdr:rowOff>9525</xdr:rowOff>
                  </from>
                  <to>
                    <xdr:col>4</xdr:col>
                    <xdr:colOff>504825</xdr:colOff>
                    <xdr:row>22</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238125</xdr:colOff>
                    <xdr:row>22</xdr:row>
                    <xdr:rowOff>9525</xdr:rowOff>
                  </from>
                  <to>
                    <xdr:col>4</xdr:col>
                    <xdr:colOff>504825</xdr:colOff>
                    <xdr:row>23</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238125</xdr:colOff>
                    <xdr:row>23</xdr:row>
                    <xdr:rowOff>9525</xdr:rowOff>
                  </from>
                  <to>
                    <xdr:col>4</xdr:col>
                    <xdr:colOff>504825</xdr:colOff>
                    <xdr:row>24</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238125</xdr:colOff>
                    <xdr:row>24</xdr:row>
                    <xdr:rowOff>9525</xdr:rowOff>
                  </from>
                  <to>
                    <xdr:col>4</xdr:col>
                    <xdr:colOff>504825</xdr:colOff>
                    <xdr:row>25</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238125</xdr:colOff>
                    <xdr:row>25</xdr:row>
                    <xdr:rowOff>9525</xdr:rowOff>
                  </from>
                  <to>
                    <xdr:col>4</xdr:col>
                    <xdr:colOff>504825</xdr:colOff>
                    <xdr:row>26</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238125</xdr:colOff>
                    <xdr:row>26</xdr:row>
                    <xdr:rowOff>9525</xdr:rowOff>
                  </from>
                  <to>
                    <xdr:col>4</xdr:col>
                    <xdr:colOff>504825</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前置き</vt:lpstr>
      <vt:lpstr>算出シート</vt:lpstr>
      <vt:lpstr>記入例</vt:lpstr>
      <vt:lpstr>記入例!Print_Area</vt:lpstr>
      <vt:lpstr>算出シート!Print_Area</vt:lpstr>
      <vt:lpstr>前置き!Print_Area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明泰</cp:lastModifiedBy>
  <cp:lastPrinted>2022-11-15T08:33:04Z</cp:lastPrinted>
  <dcterms:modified xsi:type="dcterms:W3CDTF">2023-11-22T07:41:12Z</dcterms:modified>
</cp:coreProperties>
</file>