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11京町保育所ほか2施設\公告\HP\"/>
    </mc:Choice>
  </mc:AlternateContent>
  <xr:revisionPtr revIDLastSave="0" documentId="13_ncr:1_{63829EC6-B741-4656-B19E-6BDB62B2517B}" xr6:coauthVersionLast="47" xr6:coauthVersionMax="47" xr10:uidLastSave="{00000000-0000-0000-0000-000000000000}"/>
  <bookViews>
    <workbookView xWindow="-120" yWindow="-120" windowWidth="20730" windowHeight="11160" tabRatio="728" activeTab="2" xr2:uid="{00000000-000D-0000-FFFF-FFFF00000000}"/>
  </bookViews>
  <sheets>
    <sheet name="入札金額算定書 (京町)" sheetId="22" r:id="rId1"/>
    <sheet name="入札金額算定書 (鷺山)" sheetId="23" r:id="rId2"/>
    <sheet name="入札金額算定書 (市橋)" sheetId="24" r:id="rId3"/>
  </sheets>
  <definedNames>
    <definedName name="_xlnm.Print_Area" localSheetId="0">'入札金額算定書 (京町)'!$A$1:$L$36</definedName>
    <definedName name="_xlnm.Print_Area" localSheetId="1">'入札金額算定書 (鷺山)'!$A$1:$L$36</definedName>
    <definedName name="_xlnm.Print_Area" localSheetId="2">'入札金額算定書 (市橋)'!$A$1:$L$36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4" l="1"/>
  <c r="G21" i="22"/>
  <c r="G21" i="23"/>
  <c r="J12" i="24"/>
  <c r="J11" i="24"/>
  <c r="J22" i="24"/>
  <c r="J21" i="24"/>
  <c r="J20" i="24"/>
  <c r="J19" i="24"/>
  <c r="J18" i="24"/>
  <c r="J17" i="24"/>
  <c r="J16" i="24"/>
  <c r="J15" i="24"/>
  <c r="J14" i="24"/>
  <c r="J13" i="24"/>
  <c r="G11" i="24"/>
  <c r="J16" i="23"/>
  <c r="J22" i="23"/>
  <c r="J21" i="23"/>
  <c r="J20" i="23"/>
  <c r="J19" i="23"/>
  <c r="J18" i="23"/>
  <c r="J17" i="23"/>
  <c r="J15" i="23"/>
  <c r="J14" i="23"/>
  <c r="J13" i="23"/>
  <c r="J12" i="23"/>
  <c r="J11" i="23"/>
  <c r="G22" i="23"/>
  <c r="G20" i="23"/>
  <c r="G19" i="23"/>
  <c r="G18" i="23"/>
  <c r="G17" i="23"/>
  <c r="G16" i="23"/>
  <c r="G15" i="23"/>
  <c r="G14" i="23"/>
  <c r="G13" i="23"/>
  <c r="G12" i="23"/>
  <c r="G11" i="23"/>
  <c r="J22" i="22"/>
  <c r="J21" i="22"/>
  <c r="J20" i="22"/>
  <c r="J19" i="22"/>
  <c r="J18" i="22"/>
  <c r="J17" i="22"/>
  <c r="J16" i="22"/>
  <c r="J15" i="22"/>
  <c r="J14" i="22"/>
  <c r="J13" i="22"/>
  <c r="J12" i="22"/>
  <c r="J11" i="22"/>
  <c r="G22" i="22"/>
  <c r="G20" i="22"/>
  <c r="G19" i="22"/>
  <c r="G18" i="22"/>
  <c r="G17" i="22"/>
  <c r="G16" i="22"/>
  <c r="G15" i="22"/>
  <c r="G14" i="22"/>
  <c r="G13" i="22"/>
  <c r="G12" i="22"/>
  <c r="G11" i="22"/>
  <c r="K14" i="22" l="1"/>
  <c r="H26" i="24"/>
  <c r="D22" i="24"/>
  <c r="G22" i="24" s="1"/>
  <c r="K22" i="24" s="1"/>
  <c r="D21" i="24"/>
  <c r="D20" i="24"/>
  <c r="G20" i="24" s="1"/>
  <c r="D19" i="24"/>
  <c r="G19" i="24" s="1"/>
  <c r="D18" i="24"/>
  <c r="G18" i="24" s="1"/>
  <c r="D17" i="24"/>
  <c r="G17" i="24" s="1"/>
  <c r="D16" i="24"/>
  <c r="G16" i="24" s="1"/>
  <c r="D15" i="24"/>
  <c r="G15" i="24" s="1"/>
  <c r="D14" i="24"/>
  <c r="G14" i="24" s="1"/>
  <c r="D13" i="24"/>
  <c r="G13" i="24" s="1"/>
  <c r="D12" i="24"/>
  <c r="G12" i="24" s="1"/>
  <c r="H26" i="23"/>
  <c r="D22" i="23"/>
  <c r="D21" i="23"/>
  <c r="D20" i="23"/>
  <c r="D19" i="23"/>
  <c r="D18" i="23"/>
  <c r="D17" i="23"/>
  <c r="D16" i="23"/>
  <c r="D15" i="23"/>
  <c r="K15" i="23" s="1"/>
  <c r="D14" i="23"/>
  <c r="D13" i="23"/>
  <c r="D12" i="23"/>
  <c r="K12" i="23" s="1"/>
  <c r="K11" i="23"/>
  <c r="H26" i="22"/>
  <c r="D22" i="22"/>
  <c r="K22" i="22" s="1"/>
  <c r="D21" i="22"/>
  <c r="D20" i="22"/>
  <c r="D19" i="22"/>
  <c r="D18" i="22"/>
  <c r="D17" i="22"/>
  <c r="D16" i="22"/>
  <c r="D15" i="22"/>
  <c r="D14" i="22"/>
  <c r="D13" i="22"/>
  <c r="D12" i="22"/>
  <c r="K11" i="24" l="1"/>
  <c r="K18" i="22"/>
  <c r="K13" i="22"/>
  <c r="K12" i="22"/>
  <c r="K21" i="24"/>
  <c r="K20" i="24"/>
  <c r="K19" i="24"/>
  <c r="K18" i="24"/>
  <c r="K17" i="24"/>
  <c r="K16" i="24"/>
  <c r="K15" i="24"/>
  <c r="K14" i="24"/>
  <c r="K13" i="24"/>
  <c r="K12" i="24"/>
  <c r="K22" i="23"/>
  <c r="K21" i="23"/>
  <c r="K20" i="23"/>
  <c r="K19" i="23"/>
  <c r="K18" i="23"/>
  <c r="K17" i="23"/>
  <c r="K16" i="23"/>
  <c r="K14" i="23"/>
  <c r="K13" i="23"/>
  <c r="K21" i="22"/>
  <c r="K20" i="22"/>
  <c r="K19" i="22"/>
  <c r="K17" i="22"/>
  <c r="K16" i="22"/>
  <c r="K15" i="22"/>
  <c r="K11" i="22"/>
  <c r="K26" i="22" l="1"/>
  <c r="K26" i="24"/>
  <c r="K26" i="23"/>
  <c r="K28" i="24" l="1"/>
</calcChain>
</file>

<file path=xl/sharedStrings.xml><?xml version="1.0" encoding="utf-8"?>
<sst xmlns="http://schemas.openxmlformats.org/spreadsheetml/2006/main" count="109" uniqueCount="41">
  <si>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</si>
  <si>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</si>
  <si>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</si>
  <si>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</si>
  <si>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</si>
  <si>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</si>
  <si>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</si>
  <si>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</si>
  <si>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</si>
  <si>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</si>
  <si>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</si>
  <si>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</si>
  <si>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</si>
  <si>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</si>
  <si>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</si>
  <si>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</si>
  <si>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</si>
  <si>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</si>
  <si>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</si>
  <si>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</si>
  <si>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</si>
  <si>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</si>
  <si>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</si>
  <si>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</si>
  <si>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</si>
  <si>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</si>
  <si>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</si>
  <si>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電気料金総価
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</si>
  <si>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</si>
  <si>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</si>
  <si>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入札書に記載する金額は、電気料金総価（E①、E②、E③の合計） の額とする。</t>
    </r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</si>
  <si>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</si>
  <si>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</si>
  <si>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様式第5-1</t>
    <rPh sb="0" eb="2">
      <t>ヨウシキ</t>
    </rPh>
    <rPh sb="2" eb="3">
      <t>ダイ</t>
    </rPh>
    <phoneticPr fontId="1"/>
  </si>
  <si>
    <t>様式第5-2</t>
    <rPh sb="0" eb="2">
      <t>ヨウシキ</t>
    </rPh>
    <rPh sb="2" eb="3">
      <t>ダイ</t>
    </rPh>
    <phoneticPr fontId="1"/>
  </si>
  <si>
    <t>様式第5-3</t>
    <rPh sb="0" eb="2">
      <t>ヨウシキ</t>
    </rPh>
    <rPh sb="2" eb="3">
      <t>ダイ</t>
    </rPh>
    <phoneticPr fontId="1"/>
  </si>
  <si>
    <t>京町保育所</t>
    <rPh sb="0" eb="1">
      <t>キョウ</t>
    </rPh>
    <rPh sb="1" eb="2">
      <t>マチ</t>
    </rPh>
    <rPh sb="2" eb="4">
      <t>ホイク</t>
    </rPh>
    <rPh sb="4" eb="5">
      <t>ショ</t>
    </rPh>
    <phoneticPr fontId="1"/>
  </si>
  <si>
    <t>鷺山保育所</t>
    <rPh sb="0" eb="2">
      <t>サギヤマ</t>
    </rPh>
    <rPh sb="2" eb="4">
      <t>ホイク</t>
    </rPh>
    <rPh sb="4" eb="5">
      <t>ショ</t>
    </rPh>
    <phoneticPr fontId="1"/>
  </si>
  <si>
    <t>市橋保育所</t>
    <rPh sb="0" eb="2">
      <t>イチハシ</t>
    </rPh>
    <rPh sb="2" eb="4">
      <t>ホイク</t>
    </rPh>
    <rPh sb="4" eb="5">
      <t>ショ</t>
    </rPh>
    <phoneticPr fontId="1"/>
  </si>
  <si>
    <t>R6</t>
    <phoneticPr fontId="1"/>
  </si>
  <si>
    <t>入札金額記載額
電気料金総価（E①＋E②＋E③）</t>
    <rPh sb="0" eb="4">
      <t>ニュウサツキンガク</t>
    </rPh>
    <rPh sb="4" eb="7">
      <t>キサイガク</t>
    </rPh>
    <rPh sb="8" eb="10">
      <t>デンキ</t>
    </rPh>
    <rPh sb="10" eb="12">
      <t>リョウキン</t>
    </rPh>
    <rPh sb="12" eb="13">
      <t>ソウ</t>
    </rPh>
    <rPh sb="13" eb="14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</si>
</sst>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00;[Red]\-#,##0.0000"/>
    <numFmt numFmtId="177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5" fillId="2" borderId="10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6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0" borderId="6" xfId="11" applyFont="1" applyFill="1" applyBorder="1" applyAlignment="1" applyProtection="1">
      <alignment horizontal="right" wrapText="1"/>
    </xf>
    <xf numFmtId="0" fontId="0" fillId="0" borderId="0" xfId="11" applyFont="1" applyFill="1" applyBorder="1" applyAlignment="1" applyProtection="1">
      <alignment horizontal="right"/>
    </xf>
    <xf numFmtId="0" fontId="3" fillId="2" borderId="0" xfId="7" applyFont="1" applyFill="1" applyAlignment="1" applyProtection="1">
      <alignment vertical="top" wrapText="1"/>
    </xf>
    <xf numFmtId="0" fontId="13" fillId="2" borderId="0" xfId="0" applyFont="1" applyFill="1" applyAlignment="1" applyProtection="1">
      <alignment vertical="center"/>
    </xf>
    <xf numFmtId="0" fontId="13" fillId="2" borderId="0" xfId="11" applyFont="1" applyFill="1" applyAlignment="1" applyProtection="1">
      <alignment vertical="center"/>
    </xf>
    <xf numFmtId="38" fontId="13" fillId="2" borderId="14" xfId="13" applyFont="1" applyFill="1" applyBorder="1" applyAlignment="1" applyProtection="1">
      <alignment horizontal="right"/>
    </xf>
    <xf numFmtId="38" fontId="13" fillId="2" borderId="11" xfId="11" applyNumberFormat="1" applyFont="1" applyFill="1" applyBorder="1" applyAlignment="1" applyProtection="1">
      <alignment horizontal="right" shrinkToFit="1"/>
    </xf>
    <xf numFmtId="38" fontId="13" fillId="2" borderId="17" xfId="13" applyFont="1" applyFill="1" applyBorder="1" applyAlignment="1" applyProtection="1">
      <alignment horizontal="right"/>
    </xf>
    <xf numFmtId="0" fontId="3" fillId="2" borderId="4" xfId="11" applyFont="1" applyFill="1" applyBorder="1" applyAlignment="1" applyProtection="1">
      <alignment horizontal="center" vertical="center"/>
    </xf>
    <xf numFmtId="38" fontId="2" fillId="2" borderId="20" xfId="13" applyFont="1" applyFill="1" applyBorder="1" applyProtection="1"/>
    <xf numFmtId="38" fontId="2" fillId="2" borderId="21" xfId="13" applyFont="1" applyFill="1" applyBorder="1" applyProtection="1"/>
    <xf numFmtId="38" fontId="2" fillId="2" borderId="21" xfId="13" applyFont="1" applyFill="1" applyBorder="1" applyAlignment="1" applyProtection="1">
      <alignment horizontal="center"/>
    </xf>
    <xf numFmtId="38" fontId="2" fillId="2" borderId="22" xfId="13" applyFont="1" applyFill="1" applyBorder="1" applyProtection="1"/>
    <xf numFmtId="38" fontId="2" fillId="2" borderId="7" xfId="13" applyFont="1" applyFill="1" applyBorder="1" applyProtection="1"/>
    <xf numFmtId="38" fontId="13" fillId="2" borderId="16" xfId="11" applyNumberFormat="1" applyFont="1" applyFill="1" applyBorder="1" applyAlignment="1" applyProtection="1">
      <alignment horizontal="right" shrinkToFit="1"/>
    </xf>
    <xf numFmtId="0" fontId="5" fillId="2" borderId="0" xfId="11" applyFont="1" applyFill="1" applyBorder="1" applyAlignment="1" applyProtection="1">
      <alignment horizontal="center"/>
    </xf>
    <xf numFmtId="38" fontId="13" fillId="2" borderId="0" xfId="13" applyFont="1" applyFill="1" applyBorder="1" applyAlignment="1" applyProtection="1">
      <alignment horizontal="right"/>
    </xf>
    <xf numFmtId="176" fontId="13" fillId="0" borderId="0" xfId="13" applyNumberFormat="1" applyFont="1" applyFill="1" applyBorder="1" applyAlignment="1" applyProtection="1">
      <alignment horizontal="right"/>
      <protection locked="0"/>
    </xf>
    <xf numFmtId="38" fontId="13" fillId="2" borderId="0" xfId="13" applyFont="1" applyFill="1" applyBorder="1" applyAlignment="1" applyProtection="1">
      <alignment vertical="center" shrinkToFit="1"/>
    </xf>
    <xf numFmtId="176" fontId="13" fillId="2" borderId="0" xfId="1" applyNumberFormat="1" applyFont="1" applyFill="1" applyBorder="1" applyAlignment="1" applyProtection="1">
      <alignment horizontal="right" shrinkToFit="1"/>
    </xf>
    <xf numFmtId="38" fontId="13" fillId="2" borderId="0" xfId="11" applyNumberFormat="1" applyFont="1" applyFill="1" applyBorder="1" applyAlignment="1" applyProtection="1">
      <alignment horizontal="right" shrinkToFit="1"/>
    </xf>
    <xf numFmtId="0" fontId="3" fillId="2" borderId="1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right"/>
    </xf>
    <xf numFmtId="9" fontId="0" fillId="2" borderId="3" xfId="11" applyNumberFormat="1" applyFont="1" applyFill="1" applyBorder="1" applyProtection="1"/>
    <xf numFmtId="0" fontId="0" fillId="2" borderId="18" xfId="11" applyFont="1" applyFill="1" applyBorder="1" applyAlignment="1" applyProtection="1">
      <alignment horizontal="right"/>
    </xf>
    <xf numFmtId="0" fontId="3" fillId="2" borderId="18" xfId="11" applyFont="1" applyFill="1" applyBorder="1" applyAlignment="1" applyProtection="1">
      <alignment horizontal="right"/>
    </xf>
    <xf numFmtId="38" fontId="13" fillId="2" borderId="10" xfId="13" applyFont="1" applyFill="1" applyBorder="1" applyAlignment="1" applyProtection="1">
      <alignment horizontal="right"/>
    </xf>
    <xf numFmtId="0" fontId="0" fillId="2" borderId="0" xfId="7" applyFont="1" applyFill="1" applyAlignment="1" applyProtection="1">
      <alignment vertical="top" wrapText="1"/>
    </xf>
    <xf numFmtId="0" fontId="16" fillId="2" borderId="10" xfId="11" applyFont="1" applyFill="1" applyBorder="1" applyAlignment="1">
      <alignment horizontal="center" vertical="center" wrapText="1"/>
    </xf>
    <xf numFmtId="0" fontId="19" fillId="2" borderId="0" xfId="0" applyFont="1" applyFill="1" applyAlignment="1" applyProtection="1">
      <alignment vertical="center"/>
    </xf>
    <xf numFmtId="40" fontId="13" fillId="0" borderId="10" xfId="13" applyNumberFormat="1" applyFont="1" applyFill="1" applyBorder="1" applyAlignment="1" applyProtection="1">
      <alignment horizontal="right"/>
      <protection locked="0"/>
    </xf>
    <xf numFmtId="40" fontId="13" fillId="2" borderId="8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0" fontId="3" fillId="2" borderId="5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 wrapText="1"/>
    </xf>
    <xf numFmtId="177" fontId="15" fillId="0" borderId="0" xfId="2" applyNumberFormat="1" applyFont="1" applyFill="1" applyBorder="1" applyAlignment="1" applyProtection="1">
      <alignment horizontal="right" vertical="center"/>
    </xf>
    <xf numFmtId="0" fontId="0" fillId="2" borderId="15" xfId="11" applyFont="1" applyFill="1" applyBorder="1" applyAlignment="1" applyProtection="1">
      <alignment horizontal="center" vertical="center" wrapText="1"/>
    </xf>
    <xf numFmtId="0" fontId="0" fillId="2" borderId="18" xfId="11" applyFont="1" applyFill="1" applyBorder="1" applyAlignment="1" applyProtection="1">
      <alignment horizontal="center" vertical="center" wrapText="1"/>
    </xf>
    <xf numFmtId="0" fontId="0" fillId="0" borderId="1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2" xfId="11" applyFont="1" applyFill="1" applyBorder="1" applyAlignment="1" applyProtection="1">
      <alignment horizontal="center" vertical="center" wrapText="1"/>
    </xf>
    <xf numFmtId="0" fontId="0" fillId="2" borderId="13" xfId="11" applyFont="1" applyFill="1" applyBorder="1" applyAlignment="1" applyProtection="1">
      <alignment horizontal="center" vertical="center" wrapText="1"/>
    </xf>
    <xf numFmtId="0" fontId="0" fillId="0" borderId="1" xfId="11" applyFont="1" applyBorder="1" applyAlignment="1" applyProtection="1">
      <alignment horizontal="center" vertical="top"/>
    </xf>
    <xf numFmtId="0" fontId="0" fillId="0" borderId="3" xfId="11" applyFont="1" applyBorder="1" applyAlignment="1" applyProtection="1">
      <alignment horizontal="center" vertical="top"/>
    </xf>
    <xf numFmtId="0" fontId="0" fillId="0" borderId="7" xfId="11" applyFont="1" applyBorder="1" applyAlignment="1" applyProtection="1">
      <alignment horizontal="center" vertical="top"/>
    </xf>
    <xf numFmtId="38" fontId="13" fillId="2" borderId="23" xfId="13" applyFont="1" applyFill="1" applyBorder="1" applyAlignment="1" applyProtection="1">
      <alignment horizontal="center" vertical="center" shrinkToFit="1"/>
    </xf>
    <xf numFmtId="38" fontId="13" fillId="2" borderId="24" xfId="13" applyFont="1" applyFill="1" applyBorder="1" applyAlignment="1" applyProtection="1">
      <alignment horizontal="center" vertical="center" shrinkToFit="1"/>
    </xf>
    <xf numFmtId="38" fontId="13" fillId="2" borderId="19" xfId="13" applyFont="1" applyFill="1" applyBorder="1" applyAlignment="1" applyProtection="1">
      <alignment horizontal="center" vertical="center" shrinkToFit="1"/>
    </xf>
    <xf numFmtId="38" fontId="3" fillId="2" borderId="6" xfId="13" applyNumberFormat="1" applyFont="1" applyFill="1" applyBorder="1" applyAlignment="1" applyProtection="1">
      <alignment horizontal="center"/>
    </xf>
    <xf numFmtId="38" fontId="3" fillId="2" borderId="0" xfId="13" applyNumberFormat="1" applyFont="1" applyFill="1" applyBorder="1" applyAlignment="1" applyProtection="1">
      <alignment horizontal="center"/>
    </xf>
    <xf numFmtId="0" fontId="0" fillId="0" borderId="0" xfId="11" applyFont="1" applyBorder="1" applyAlignment="1" applyProtection="1">
      <alignment horizontal="center" vertical="top"/>
    </xf>
    <xf numFmtId="0" fontId="12" fillId="2" borderId="0" xfId="7" applyFont="1" applyFill="1" applyAlignment="1" applyProtection="1">
      <alignment horizontal="center"/>
    </xf>
    <xf numFmtId="0" fontId="3" fillId="2" borderId="8" xfId="11" applyFont="1" applyFill="1" applyBorder="1" applyAlignment="1" applyProtection="1">
      <alignment horizontal="center" vertical="center"/>
    </xf>
    <xf numFmtId="0" fontId="3" fillId="2" borderId="9" xfId="11" applyFont="1" applyFill="1" applyBorder="1" applyAlignment="1" applyProtection="1"/>
    <xf numFmtId="0" fontId="3" fillId="2" borderId="8" xfId="11" applyFont="1" applyFill="1" applyBorder="1" applyAlignment="1" applyProtection="1"/>
    <xf numFmtId="0" fontId="3" fillId="2" borderId="10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 wrapText="1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center" wrapText="1"/>
    </xf>
    <xf numFmtId="0" fontId="3" fillId="2" borderId="6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center" vertical="center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/>
    </xf>
    <xf numFmtId="38" fontId="18" fillId="2" borderId="25" xfId="11" applyNumberFormat="1" applyFont="1" applyFill="1" applyBorder="1" applyAlignment="1">
      <alignment horizontal="right" vertical="center"/>
    </xf>
    <xf numFmtId="38" fontId="18" fillId="2" borderId="26" xfId="11" applyNumberFormat="1" applyFont="1" applyFill="1" applyBorder="1" applyAlignment="1">
      <alignment horizontal="right" vertical="center"/>
    </xf>
    <xf numFmtId="0" fontId="17" fillId="2" borderId="27" xfId="11" applyFont="1" applyFill="1" applyBorder="1" applyAlignment="1">
      <alignment horizontal="center" vertical="center" wrapText="1"/>
    </xf>
    <xf numFmtId="0" fontId="17" fillId="2" borderId="29" xfId="11" applyFont="1" applyFill="1" applyBorder="1" applyAlignment="1">
      <alignment horizontal="center" vertical="center"/>
    </xf>
    <xf numFmtId="0" fontId="17" fillId="2" borderId="28" xfId="11" applyFont="1" applyFill="1" applyBorder="1" applyAlignment="1">
      <alignment horizontal="center" vertical="center"/>
    </xf>
    <xf numFmtId="0" fontId="17" fillId="2" borderId="30" xfId="11" applyFont="1" applyFill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8B6A-759A-4574-B579-59D6DEE3F840}">
  <sheetPr>
    <pageSetUpPr fitToPage="1"/>
  </sheetPr>
  <dimension ref="A1:O38"/>
  <sheetViews>
    <sheetView showGridLines="0" showZeros="0" view="pageBreakPreview" topLeftCell="A7" zoomScale="85" zoomScaleNormal="75" zoomScaleSheetLayoutView="85" workbookViewId="0">
      <selection activeCell="E15" sqref="E15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33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75" t="s">
        <v>12</v>
      </c>
      <c r="C3" s="75"/>
      <c r="D3" s="75"/>
      <c r="E3" s="75"/>
      <c r="F3" s="75"/>
      <c r="G3" s="75"/>
      <c r="H3" s="75"/>
      <c r="I3" s="75"/>
      <c r="J3" s="75"/>
      <c r="K3" s="75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36</v>
      </c>
      <c r="C6" s="6"/>
      <c r="D6" s="6"/>
      <c r="E6" s="6"/>
      <c r="O6" s="7"/>
    </row>
    <row r="7" spans="2:15" ht="27" customHeight="1" x14ac:dyDescent="0.15">
      <c r="B7" s="76" t="s">
        <v>0</v>
      </c>
      <c r="C7" s="77"/>
      <c r="D7" s="79" t="s">
        <v>1</v>
      </c>
      <c r="E7" s="79"/>
      <c r="F7" s="79"/>
      <c r="G7" s="80"/>
      <c r="H7" s="81" t="s">
        <v>2</v>
      </c>
      <c r="I7" s="82"/>
      <c r="J7" s="82"/>
      <c r="K7" s="83" t="s">
        <v>18</v>
      </c>
      <c r="L7" s="86"/>
    </row>
    <row r="8" spans="2:15" ht="25.5" customHeight="1" x14ac:dyDescent="0.15">
      <c r="B8" s="78"/>
      <c r="C8" s="77"/>
      <c r="D8" s="88" t="s">
        <v>13</v>
      </c>
      <c r="E8" s="62" t="s">
        <v>14</v>
      </c>
      <c r="F8" s="91" t="s">
        <v>3</v>
      </c>
      <c r="G8" s="64" t="s">
        <v>15</v>
      </c>
      <c r="H8" s="60" t="s">
        <v>16</v>
      </c>
      <c r="I8" s="62" t="s">
        <v>17</v>
      </c>
      <c r="J8" s="64" t="s">
        <v>26</v>
      </c>
      <c r="K8" s="84"/>
      <c r="L8" s="87"/>
    </row>
    <row r="9" spans="2:15" ht="48.75" customHeight="1" x14ac:dyDescent="0.15">
      <c r="B9" s="78"/>
      <c r="C9" s="77"/>
      <c r="D9" s="89"/>
      <c r="E9" s="90"/>
      <c r="F9" s="92"/>
      <c r="G9" s="93"/>
      <c r="H9" s="61"/>
      <c r="I9" s="63"/>
      <c r="J9" s="65"/>
      <c r="K9" s="85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66" t="s">
        <v>39</v>
      </c>
      <c r="C11" s="8">
        <v>1</v>
      </c>
      <c r="D11" s="47">
        <v>100</v>
      </c>
      <c r="E11" s="51"/>
      <c r="F11" s="69" t="s">
        <v>11</v>
      </c>
      <c r="G11" s="52">
        <f>ROUNDDOWN(D11*$E$11*0.85,2)</f>
        <v>0</v>
      </c>
      <c r="H11" s="26">
        <v>11300</v>
      </c>
      <c r="I11" s="51"/>
      <c r="J11" s="53">
        <f t="shared" ref="J11:J22" si="0">ROUNDDOWN(H11*I11,2)</f>
        <v>0</v>
      </c>
      <c r="K11" s="27">
        <f>INT(G11+J11)</f>
        <v>0</v>
      </c>
      <c r="L11" s="72"/>
    </row>
    <row r="12" spans="2:15" ht="20.100000000000001" customHeight="1" x14ac:dyDescent="0.2">
      <c r="B12" s="67"/>
      <c r="C12" s="8">
        <v>2</v>
      </c>
      <c r="D12" s="47">
        <f>$D$11</f>
        <v>100</v>
      </c>
      <c r="E12" s="51"/>
      <c r="F12" s="70"/>
      <c r="G12" s="52">
        <f>ROUNDDOWN(D12*$E$12*0.85,2)</f>
        <v>0</v>
      </c>
      <c r="H12" s="26">
        <v>9700</v>
      </c>
      <c r="I12" s="51"/>
      <c r="J12" s="53">
        <f t="shared" si="0"/>
        <v>0</v>
      </c>
      <c r="K12" s="27">
        <f t="shared" ref="K12:K22" si="1">INT(G12+J12)</f>
        <v>0</v>
      </c>
      <c r="L12" s="72"/>
    </row>
    <row r="13" spans="2:15" ht="20.100000000000001" customHeight="1" x14ac:dyDescent="0.2">
      <c r="B13" s="67"/>
      <c r="C13" s="8">
        <v>3</v>
      </c>
      <c r="D13" s="47">
        <f t="shared" ref="D13:D22" si="2">$D$11</f>
        <v>100</v>
      </c>
      <c r="E13" s="51"/>
      <c r="F13" s="70"/>
      <c r="G13" s="52">
        <f>ROUNDDOWN(D13*$E$13*0.85,2)</f>
        <v>0</v>
      </c>
      <c r="H13" s="26">
        <v>5800</v>
      </c>
      <c r="I13" s="51"/>
      <c r="J13" s="53">
        <f t="shared" si="0"/>
        <v>0</v>
      </c>
      <c r="K13" s="27">
        <f t="shared" si="1"/>
        <v>0</v>
      </c>
      <c r="L13" s="72"/>
    </row>
    <row r="14" spans="2:15" ht="20.100000000000001" customHeight="1" x14ac:dyDescent="0.2">
      <c r="B14" s="67"/>
      <c r="C14" s="8">
        <v>4</v>
      </c>
      <c r="D14" s="47">
        <f t="shared" si="2"/>
        <v>100</v>
      </c>
      <c r="E14" s="51"/>
      <c r="F14" s="70"/>
      <c r="G14" s="52">
        <f>ROUNDDOWN(D14*$E$14*0.85,2)</f>
        <v>0</v>
      </c>
      <c r="H14" s="26">
        <v>4100</v>
      </c>
      <c r="I14" s="51"/>
      <c r="J14" s="53">
        <f t="shared" si="0"/>
        <v>0</v>
      </c>
      <c r="K14" s="27">
        <f t="shared" si="1"/>
        <v>0</v>
      </c>
      <c r="L14" s="72"/>
    </row>
    <row r="15" spans="2:15" ht="20.100000000000001" customHeight="1" x14ac:dyDescent="0.2">
      <c r="B15" s="67"/>
      <c r="C15" s="8">
        <v>5</v>
      </c>
      <c r="D15" s="47">
        <f t="shared" si="2"/>
        <v>100</v>
      </c>
      <c r="E15" s="51"/>
      <c r="F15" s="70"/>
      <c r="G15" s="52">
        <f>ROUNDDOWN(D15*$E$15*0.85,2)</f>
        <v>0</v>
      </c>
      <c r="H15" s="26">
        <v>5000</v>
      </c>
      <c r="I15" s="51"/>
      <c r="J15" s="53">
        <f t="shared" si="0"/>
        <v>0</v>
      </c>
      <c r="K15" s="27">
        <f t="shared" si="1"/>
        <v>0</v>
      </c>
      <c r="L15" s="72"/>
    </row>
    <row r="16" spans="2:15" ht="20.100000000000001" customHeight="1" x14ac:dyDescent="0.2">
      <c r="B16" s="67"/>
      <c r="C16" s="8">
        <v>6</v>
      </c>
      <c r="D16" s="47">
        <f t="shared" si="2"/>
        <v>100</v>
      </c>
      <c r="E16" s="51"/>
      <c r="F16" s="70"/>
      <c r="G16" s="52">
        <f>ROUNDDOWN(D16*$E$16*0.85,2)</f>
        <v>0</v>
      </c>
      <c r="H16" s="28">
        <v>7200</v>
      </c>
      <c r="I16" s="51"/>
      <c r="J16" s="53">
        <f t="shared" si="0"/>
        <v>0</v>
      </c>
      <c r="K16" s="27">
        <f t="shared" si="1"/>
        <v>0</v>
      </c>
      <c r="L16" s="72"/>
    </row>
    <row r="17" spans="1:14" ht="20.100000000000001" customHeight="1" x14ac:dyDescent="0.2">
      <c r="B17" s="67"/>
      <c r="C17" s="8">
        <v>7</v>
      </c>
      <c r="D17" s="47">
        <f t="shared" si="2"/>
        <v>100</v>
      </c>
      <c r="E17" s="51"/>
      <c r="F17" s="70"/>
      <c r="G17" s="52">
        <f>ROUNDDOWN(D17*$E$17*0.85,2)</f>
        <v>0</v>
      </c>
      <c r="H17" s="28">
        <v>11700</v>
      </c>
      <c r="I17" s="51"/>
      <c r="J17" s="53">
        <f t="shared" si="0"/>
        <v>0</v>
      </c>
      <c r="K17" s="27">
        <f t="shared" si="1"/>
        <v>0</v>
      </c>
      <c r="L17" s="72"/>
    </row>
    <row r="18" spans="1:14" ht="20.100000000000001" customHeight="1" x14ac:dyDescent="0.2">
      <c r="B18" s="67"/>
      <c r="C18" s="8">
        <v>8</v>
      </c>
      <c r="D18" s="47">
        <f t="shared" si="2"/>
        <v>100</v>
      </c>
      <c r="E18" s="51"/>
      <c r="F18" s="70"/>
      <c r="G18" s="52">
        <f>ROUNDDOWN(D18*$E$18*0.85,2)</f>
        <v>0</v>
      </c>
      <c r="H18" s="28">
        <v>12000</v>
      </c>
      <c r="I18" s="51"/>
      <c r="J18" s="53">
        <f t="shared" si="0"/>
        <v>0</v>
      </c>
      <c r="K18" s="27">
        <f t="shared" si="1"/>
        <v>0</v>
      </c>
      <c r="L18" s="72"/>
    </row>
    <row r="19" spans="1:14" ht="20.100000000000001" customHeight="1" x14ac:dyDescent="0.2">
      <c r="B19" s="67"/>
      <c r="C19" s="8">
        <v>9</v>
      </c>
      <c r="D19" s="47">
        <f t="shared" si="2"/>
        <v>100</v>
      </c>
      <c r="E19" s="51"/>
      <c r="F19" s="70"/>
      <c r="G19" s="52">
        <f>ROUNDDOWN(D19*$E$19*0.85,2)</f>
        <v>0</v>
      </c>
      <c r="H19" s="28">
        <v>8800</v>
      </c>
      <c r="I19" s="51"/>
      <c r="J19" s="53">
        <f t="shared" si="0"/>
        <v>0</v>
      </c>
      <c r="K19" s="27">
        <f t="shared" si="1"/>
        <v>0</v>
      </c>
      <c r="L19" s="72"/>
    </row>
    <row r="20" spans="1:14" ht="20.100000000000001" customHeight="1" x14ac:dyDescent="0.2">
      <c r="B20" s="67"/>
      <c r="C20" s="8">
        <v>10</v>
      </c>
      <c r="D20" s="47">
        <f t="shared" si="2"/>
        <v>100</v>
      </c>
      <c r="E20" s="51"/>
      <c r="F20" s="70"/>
      <c r="G20" s="52">
        <f>ROUNDDOWN(D20*$E$20*0.85,2)</f>
        <v>0</v>
      </c>
      <c r="H20" s="26">
        <v>4700</v>
      </c>
      <c r="I20" s="51"/>
      <c r="J20" s="53">
        <f t="shared" si="0"/>
        <v>0</v>
      </c>
      <c r="K20" s="27">
        <f t="shared" si="1"/>
        <v>0</v>
      </c>
      <c r="L20" s="72"/>
      <c r="N20" s="9"/>
    </row>
    <row r="21" spans="1:14" ht="20.100000000000001" customHeight="1" x14ac:dyDescent="0.2">
      <c r="B21" s="67"/>
      <c r="C21" s="8">
        <v>11</v>
      </c>
      <c r="D21" s="47">
        <f t="shared" si="2"/>
        <v>100</v>
      </c>
      <c r="E21" s="51"/>
      <c r="F21" s="70"/>
      <c r="G21" s="52">
        <f>ROUNDDOWN(D21*$E$21*0.85,2)</f>
        <v>0</v>
      </c>
      <c r="H21" s="26">
        <v>4600</v>
      </c>
      <c r="I21" s="51"/>
      <c r="J21" s="53">
        <f t="shared" si="0"/>
        <v>0</v>
      </c>
      <c r="K21" s="27">
        <f t="shared" si="1"/>
        <v>0</v>
      </c>
      <c r="L21" s="72"/>
    </row>
    <row r="22" spans="1:14" ht="20.100000000000001" customHeight="1" x14ac:dyDescent="0.2">
      <c r="B22" s="68"/>
      <c r="C22" s="8">
        <v>12</v>
      </c>
      <c r="D22" s="47">
        <f t="shared" si="2"/>
        <v>100</v>
      </c>
      <c r="E22" s="51"/>
      <c r="F22" s="71"/>
      <c r="G22" s="52">
        <f>ROUNDDOWN(D22*$E$22*0.85,2)</f>
        <v>0</v>
      </c>
      <c r="H22" s="26">
        <v>9800</v>
      </c>
      <c r="I22" s="51"/>
      <c r="J22" s="53">
        <f t="shared" si="0"/>
        <v>0</v>
      </c>
      <c r="K22" s="27">
        <f t="shared" si="1"/>
        <v>0</v>
      </c>
      <c r="L22" s="72"/>
    </row>
    <row r="23" spans="1:14" ht="20.100000000000001" hidden="1" customHeight="1" x14ac:dyDescent="0.2">
      <c r="B23" s="74"/>
      <c r="C23" s="36"/>
      <c r="D23" s="37"/>
      <c r="E23" s="38"/>
      <c r="F23" s="39"/>
      <c r="G23" s="40"/>
      <c r="H23" s="37"/>
      <c r="I23" s="38"/>
      <c r="J23" s="40"/>
      <c r="K23" s="41"/>
      <c r="L23" s="73"/>
    </row>
    <row r="24" spans="1:14" ht="20.100000000000001" hidden="1" customHeight="1" x14ac:dyDescent="0.2">
      <c r="B24" s="74"/>
      <c r="C24" s="36"/>
      <c r="D24" s="37"/>
      <c r="E24" s="38"/>
      <c r="F24" s="39"/>
      <c r="G24" s="40"/>
      <c r="H24" s="37"/>
      <c r="I24" s="38"/>
      <c r="J24" s="40"/>
      <c r="K24" s="41"/>
      <c r="L24" s="73"/>
    </row>
    <row r="25" spans="1:14" ht="20.100000000000001" hidden="1" customHeight="1" x14ac:dyDescent="0.2">
      <c r="B25" s="74"/>
      <c r="C25" s="36"/>
      <c r="D25" s="37"/>
      <c r="E25" s="38"/>
      <c r="F25" s="39"/>
      <c r="G25" s="40"/>
      <c r="H25" s="37"/>
      <c r="I25" s="38"/>
      <c r="J25" s="40"/>
      <c r="K25" s="41"/>
      <c r="L25" s="73"/>
    </row>
    <row r="26" spans="1:14" ht="33" customHeight="1" x14ac:dyDescent="0.15">
      <c r="B26" s="54" t="s">
        <v>7</v>
      </c>
      <c r="C26" s="55"/>
      <c r="D26" s="30"/>
      <c r="E26" s="31"/>
      <c r="F26" s="32"/>
      <c r="G26" s="33"/>
      <c r="H26" s="34">
        <f>SUM(H11:H25)</f>
        <v>94700</v>
      </c>
      <c r="I26" s="30"/>
      <c r="J26" s="30"/>
      <c r="K26" s="35">
        <f>SUM(K11:K25)</f>
        <v>0</v>
      </c>
      <c r="L26" s="49" t="s">
        <v>27</v>
      </c>
    </row>
    <row r="27" spans="1:14" ht="20.100000000000001" customHeight="1" x14ac:dyDescent="0.15">
      <c r="B27" s="4"/>
      <c r="L27" s="20"/>
    </row>
    <row r="28" spans="1:14" s="1" customFormat="1" ht="20.100000000000001" customHeight="1" x14ac:dyDescent="0.15">
      <c r="A28" s="3" t="s">
        <v>8</v>
      </c>
      <c r="B28" s="3"/>
      <c r="J28" s="56"/>
      <c r="K28" s="58"/>
    </row>
    <row r="29" spans="1:14" s="1" customFormat="1" ht="20.100000000000001" customHeight="1" x14ac:dyDescent="0.15">
      <c r="B29" s="24" t="s">
        <v>21</v>
      </c>
      <c r="J29" s="57"/>
      <c r="K29" s="59"/>
    </row>
    <row r="30" spans="1:14" s="1" customFormat="1" ht="24" customHeight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48"/>
      <c r="K30" s="23"/>
      <c r="L30" s="10"/>
      <c r="M30" s="11"/>
    </row>
    <row r="31" spans="1:14" ht="24" customHeight="1" x14ac:dyDescent="0.15">
      <c r="B31" s="50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0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0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nd+eI5UA+g2MzeHE8or3xFg0RjN0L+q/grHuwDrrGTcW9ZpSMYN8VeqlDaLrX9CLFzNb4QSV8wKQT6UXkghkzw==" saltValue="SHo+sC1QF1KPJfCCntgDkQ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J28:J29"/>
    <mergeCell ref="K28:K29"/>
    <mergeCell ref="H8:H9"/>
    <mergeCell ref="I8:I9"/>
    <mergeCell ref="J8:J9"/>
    <mergeCell ref="B11:B22"/>
    <mergeCell ref="F11:F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A45D-38CC-4B95-ADCD-BCF5C39AAB9A}">
  <sheetPr>
    <pageSetUpPr fitToPage="1"/>
  </sheetPr>
  <dimension ref="A1:O38"/>
  <sheetViews>
    <sheetView showGridLines="0" showZeros="0" view="pageBreakPreview" topLeftCell="A9" zoomScale="85" zoomScaleNormal="75" zoomScaleSheetLayoutView="85" workbookViewId="0">
      <selection activeCell="E20" sqref="E20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34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75" t="s">
        <v>12</v>
      </c>
      <c r="C3" s="75"/>
      <c r="D3" s="75"/>
      <c r="E3" s="75"/>
      <c r="F3" s="75"/>
      <c r="G3" s="75"/>
      <c r="H3" s="75"/>
      <c r="I3" s="75"/>
      <c r="J3" s="75"/>
      <c r="K3" s="75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37</v>
      </c>
      <c r="C6" s="6"/>
      <c r="D6" s="6"/>
      <c r="E6" s="6"/>
      <c r="O6" s="7"/>
    </row>
    <row r="7" spans="2:15" ht="27" customHeight="1" x14ac:dyDescent="0.15">
      <c r="B7" s="76" t="s">
        <v>0</v>
      </c>
      <c r="C7" s="77"/>
      <c r="D7" s="79" t="s">
        <v>1</v>
      </c>
      <c r="E7" s="79"/>
      <c r="F7" s="79"/>
      <c r="G7" s="80"/>
      <c r="H7" s="81" t="s">
        <v>2</v>
      </c>
      <c r="I7" s="82"/>
      <c r="J7" s="82"/>
      <c r="K7" s="83" t="s">
        <v>18</v>
      </c>
      <c r="L7" s="86"/>
    </row>
    <row r="8" spans="2:15" ht="25.5" customHeight="1" x14ac:dyDescent="0.15">
      <c r="B8" s="78"/>
      <c r="C8" s="77"/>
      <c r="D8" s="88" t="s">
        <v>13</v>
      </c>
      <c r="E8" s="62" t="s">
        <v>14</v>
      </c>
      <c r="F8" s="91" t="s">
        <v>3</v>
      </c>
      <c r="G8" s="64" t="s">
        <v>15</v>
      </c>
      <c r="H8" s="60" t="s">
        <v>16</v>
      </c>
      <c r="I8" s="62" t="s">
        <v>17</v>
      </c>
      <c r="J8" s="64" t="s">
        <v>26</v>
      </c>
      <c r="K8" s="84"/>
      <c r="L8" s="87"/>
    </row>
    <row r="9" spans="2:15" ht="48.75" customHeight="1" x14ac:dyDescent="0.15">
      <c r="B9" s="78"/>
      <c r="C9" s="77"/>
      <c r="D9" s="89"/>
      <c r="E9" s="90"/>
      <c r="F9" s="92"/>
      <c r="G9" s="93"/>
      <c r="H9" s="61"/>
      <c r="I9" s="63"/>
      <c r="J9" s="65"/>
      <c r="K9" s="85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66" t="s">
        <v>39</v>
      </c>
      <c r="C11" s="8">
        <v>1</v>
      </c>
      <c r="D11" s="47">
        <v>35</v>
      </c>
      <c r="E11" s="51"/>
      <c r="F11" s="69" t="s">
        <v>11</v>
      </c>
      <c r="G11" s="52">
        <f>ROUNDDOWN(D11*$E$11*0.85,2)</f>
        <v>0</v>
      </c>
      <c r="H11" s="26">
        <v>7000</v>
      </c>
      <c r="I11" s="51"/>
      <c r="J11" s="53">
        <f t="shared" ref="J11:J22" si="0">ROUNDDOWN(H11*I11,2)</f>
        <v>0</v>
      </c>
      <c r="K11" s="27">
        <f>INT(G11+J11)</f>
        <v>0</v>
      </c>
      <c r="L11" s="72"/>
    </row>
    <row r="12" spans="2:15" ht="20.100000000000001" customHeight="1" x14ac:dyDescent="0.2">
      <c r="B12" s="67"/>
      <c r="C12" s="8">
        <v>2</v>
      </c>
      <c r="D12" s="47">
        <f>$D$11</f>
        <v>35</v>
      </c>
      <c r="E12" s="51"/>
      <c r="F12" s="70"/>
      <c r="G12" s="52">
        <f>ROUNDDOWN(D12*$E$12*0.85,2)</f>
        <v>0</v>
      </c>
      <c r="H12" s="26">
        <v>6300</v>
      </c>
      <c r="I12" s="51"/>
      <c r="J12" s="53">
        <f t="shared" si="0"/>
        <v>0</v>
      </c>
      <c r="K12" s="27">
        <f t="shared" ref="K12:K22" si="1">INT(G12+J12)</f>
        <v>0</v>
      </c>
      <c r="L12" s="72"/>
    </row>
    <row r="13" spans="2:15" ht="20.100000000000001" customHeight="1" x14ac:dyDescent="0.2">
      <c r="B13" s="67"/>
      <c r="C13" s="8">
        <v>3</v>
      </c>
      <c r="D13" s="47">
        <f t="shared" ref="D13:D22" si="2">$D$11</f>
        <v>35</v>
      </c>
      <c r="E13" s="51"/>
      <c r="F13" s="70"/>
      <c r="G13" s="52">
        <f>ROUNDDOWN(D13*$E$13*0.85,2)</f>
        <v>0</v>
      </c>
      <c r="H13" s="26">
        <v>6000</v>
      </c>
      <c r="I13" s="51"/>
      <c r="J13" s="53">
        <f t="shared" si="0"/>
        <v>0</v>
      </c>
      <c r="K13" s="27">
        <f t="shared" si="1"/>
        <v>0</v>
      </c>
      <c r="L13" s="72"/>
    </row>
    <row r="14" spans="2:15" ht="20.100000000000001" customHeight="1" x14ac:dyDescent="0.2">
      <c r="B14" s="67"/>
      <c r="C14" s="8">
        <v>4</v>
      </c>
      <c r="D14" s="47">
        <f t="shared" si="2"/>
        <v>35</v>
      </c>
      <c r="E14" s="51"/>
      <c r="F14" s="70"/>
      <c r="G14" s="52">
        <f>ROUNDDOWN(D14*$E$14*0.85,2)</f>
        <v>0</v>
      </c>
      <c r="H14" s="26">
        <v>5200</v>
      </c>
      <c r="I14" s="51"/>
      <c r="J14" s="53">
        <f t="shared" si="0"/>
        <v>0</v>
      </c>
      <c r="K14" s="27">
        <f t="shared" si="1"/>
        <v>0</v>
      </c>
      <c r="L14" s="72"/>
    </row>
    <row r="15" spans="2:15" ht="20.100000000000001" customHeight="1" x14ac:dyDescent="0.2">
      <c r="B15" s="67"/>
      <c r="C15" s="8">
        <v>5</v>
      </c>
      <c r="D15" s="47">
        <f t="shared" si="2"/>
        <v>35</v>
      </c>
      <c r="E15" s="51"/>
      <c r="F15" s="70"/>
      <c r="G15" s="52">
        <f>ROUNDDOWN(D15*$E$15*0.85,2)</f>
        <v>0</v>
      </c>
      <c r="H15" s="26">
        <v>5600</v>
      </c>
      <c r="I15" s="51"/>
      <c r="J15" s="53">
        <f t="shared" si="0"/>
        <v>0</v>
      </c>
      <c r="K15" s="27">
        <f t="shared" si="1"/>
        <v>0</v>
      </c>
      <c r="L15" s="72"/>
    </row>
    <row r="16" spans="2:15" ht="20.100000000000001" customHeight="1" x14ac:dyDescent="0.2">
      <c r="B16" s="67"/>
      <c r="C16" s="8">
        <v>6</v>
      </c>
      <c r="D16" s="47">
        <f t="shared" si="2"/>
        <v>35</v>
      </c>
      <c r="E16" s="51"/>
      <c r="F16" s="70"/>
      <c r="G16" s="52">
        <f>ROUNDDOWN(D16*$E$16*0.85,2)</f>
        <v>0</v>
      </c>
      <c r="H16" s="28">
        <v>6800</v>
      </c>
      <c r="I16" s="51"/>
      <c r="J16" s="53">
        <f t="shared" si="0"/>
        <v>0</v>
      </c>
      <c r="K16" s="27">
        <f t="shared" si="1"/>
        <v>0</v>
      </c>
      <c r="L16" s="72"/>
    </row>
    <row r="17" spans="1:14" ht="20.100000000000001" customHeight="1" x14ac:dyDescent="0.2">
      <c r="B17" s="67"/>
      <c r="C17" s="8">
        <v>7</v>
      </c>
      <c r="D17" s="47">
        <f t="shared" si="2"/>
        <v>35</v>
      </c>
      <c r="E17" s="51"/>
      <c r="F17" s="70"/>
      <c r="G17" s="52">
        <f>ROUNDDOWN(D17*$E$17*0.85,2)</f>
        <v>0</v>
      </c>
      <c r="H17" s="28">
        <v>7100</v>
      </c>
      <c r="I17" s="51"/>
      <c r="J17" s="53">
        <f t="shared" si="0"/>
        <v>0</v>
      </c>
      <c r="K17" s="27">
        <f t="shared" si="1"/>
        <v>0</v>
      </c>
      <c r="L17" s="72"/>
    </row>
    <row r="18" spans="1:14" ht="20.100000000000001" customHeight="1" x14ac:dyDescent="0.2">
      <c r="B18" s="67"/>
      <c r="C18" s="8">
        <v>8</v>
      </c>
      <c r="D18" s="47">
        <f t="shared" si="2"/>
        <v>35</v>
      </c>
      <c r="E18" s="51"/>
      <c r="F18" s="70"/>
      <c r="G18" s="52">
        <f>ROUNDDOWN(D18*$E$18*0.85,2)</f>
        <v>0</v>
      </c>
      <c r="H18" s="28">
        <v>7300</v>
      </c>
      <c r="I18" s="51"/>
      <c r="J18" s="53">
        <f t="shared" si="0"/>
        <v>0</v>
      </c>
      <c r="K18" s="27">
        <f t="shared" si="1"/>
        <v>0</v>
      </c>
      <c r="L18" s="72"/>
    </row>
    <row r="19" spans="1:14" ht="20.100000000000001" customHeight="1" x14ac:dyDescent="0.2">
      <c r="B19" s="67"/>
      <c r="C19" s="8">
        <v>9</v>
      </c>
      <c r="D19" s="47">
        <f t="shared" si="2"/>
        <v>35</v>
      </c>
      <c r="E19" s="51"/>
      <c r="F19" s="70"/>
      <c r="G19" s="52">
        <f>ROUNDDOWN(D19*$E$19*0.85,2)</f>
        <v>0</v>
      </c>
      <c r="H19" s="28">
        <v>6800</v>
      </c>
      <c r="I19" s="51"/>
      <c r="J19" s="53">
        <f t="shared" si="0"/>
        <v>0</v>
      </c>
      <c r="K19" s="27">
        <f t="shared" si="1"/>
        <v>0</v>
      </c>
      <c r="L19" s="72"/>
    </row>
    <row r="20" spans="1:14" ht="20.100000000000001" customHeight="1" x14ac:dyDescent="0.2">
      <c r="B20" s="67"/>
      <c r="C20" s="8">
        <v>10</v>
      </c>
      <c r="D20" s="47">
        <f t="shared" si="2"/>
        <v>35</v>
      </c>
      <c r="E20" s="51"/>
      <c r="F20" s="70"/>
      <c r="G20" s="52">
        <f>ROUNDDOWN(D20*$E$20*0.85,2)</f>
        <v>0</v>
      </c>
      <c r="H20" s="26">
        <v>5700</v>
      </c>
      <c r="I20" s="51"/>
      <c r="J20" s="53">
        <f t="shared" si="0"/>
        <v>0</v>
      </c>
      <c r="K20" s="27">
        <f t="shared" si="1"/>
        <v>0</v>
      </c>
      <c r="L20" s="72"/>
      <c r="N20" s="9"/>
    </row>
    <row r="21" spans="1:14" ht="20.100000000000001" customHeight="1" x14ac:dyDescent="0.2">
      <c r="B21" s="67"/>
      <c r="C21" s="8">
        <v>11</v>
      </c>
      <c r="D21" s="47">
        <f t="shared" si="2"/>
        <v>35</v>
      </c>
      <c r="E21" s="51"/>
      <c r="F21" s="70"/>
      <c r="G21" s="52">
        <f>ROUNDDOWN(D21*$E$21*0.85,2)</f>
        <v>0</v>
      </c>
      <c r="H21" s="26">
        <v>5500</v>
      </c>
      <c r="I21" s="51"/>
      <c r="J21" s="53">
        <f t="shared" si="0"/>
        <v>0</v>
      </c>
      <c r="K21" s="27">
        <f t="shared" si="1"/>
        <v>0</v>
      </c>
      <c r="L21" s="72"/>
    </row>
    <row r="22" spans="1:14" ht="19.5" customHeight="1" x14ac:dyDescent="0.2">
      <c r="B22" s="68"/>
      <c r="C22" s="8">
        <v>12</v>
      </c>
      <c r="D22" s="47">
        <f t="shared" si="2"/>
        <v>35</v>
      </c>
      <c r="E22" s="51"/>
      <c r="F22" s="71"/>
      <c r="G22" s="52">
        <f>ROUNDDOWN(D22*$E$22*0.85,2)</f>
        <v>0</v>
      </c>
      <c r="H22" s="26">
        <v>6900</v>
      </c>
      <c r="I22" s="51"/>
      <c r="J22" s="53">
        <f t="shared" si="0"/>
        <v>0</v>
      </c>
      <c r="K22" s="27">
        <f t="shared" si="1"/>
        <v>0</v>
      </c>
      <c r="L22" s="72"/>
    </row>
    <row r="23" spans="1:14" ht="20.100000000000001" hidden="1" customHeight="1" x14ac:dyDescent="0.2">
      <c r="B23" s="74"/>
      <c r="C23" s="36"/>
      <c r="D23" s="37"/>
      <c r="E23" s="38"/>
      <c r="F23" s="39"/>
      <c r="G23" s="40"/>
      <c r="H23" s="37"/>
      <c r="I23" s="38"/>
      <c r="J23" s="40"/>
      <c r="K23" s="41"/>
      <c r="L23" s="73"/>
    </row>
    <row r="24" spans="1:14" ht="20.100000000000001" hidden="1" customHeight="1" x14ac:dyDescent="0.2">
      <c r="B24" s="74"/>
      <c r="C24" s="36"/>
      <c r="D24" s="37"/>
      <c r="E24" s="38"/>
      <c r="F24" s="39"/>
      <c r="G24" s="40"/>
      <c r="H24" s="37"/>
      <c r="I24" s="38"/>
      <c r="J24" s="40"/>
      <c r="K24" s="41"/>
      <c r="L24" s="73"/>
    </row>
    <row r="25" spans="1:14" ht="27" hidden="1" customHeight="1" x14ac:dyDescent="0.2">
      <c r="B25" s="74"/>
      <c r="C25" s="36"/>
      <c r="D25" s="37"/>
      <c r="E25" s="38"/>
      <c r="F25" s="39"/>
      <c r="G25" s="40"/>
      <c r="H25" s="37"/>
      <c r="I25" s="38"/>
      <c r="J25" s="40"/>
      <c r="K25" s="41"/>
      <c r="L25" s="73"/>
    </row>
    <row r="26" spans="1:14" ht="33" customHeight="1" x14ac:dyDescent="0.15">
      <c r="B26" s="54" t="s">
        <v>7</v>
      </c>
      <c r="C26" s="55"/>
      <c r="D26" s="30"/>
      <c r="E26" s="31"/>
      <c r="F26" s="32"/>
      <c r="G26" s="33"/>
      <c r="H26" s="34">
        <f>SUM(H11:H25)</f>
        <v>76200</v>
      </c>
      <c r="I26" s="30"/>
      <c r="J26" s="30"/>
      <c r="K26" s="35">
        <f>SUM(K11:K25)</f>
        <v>0</v>
      </c>
      <c r="L26" s="49" t="s">
        <v>28</v>
      </c>
    </row>
    <row r="27" spans="1:14" ht="20.100000000000001" customHeight="1" x14ac:dyDescent="0.15">
      <c r="B27" s="4"/>
      <c r="L27" s="20"/>
    </row>
    <row r="28" spans="1:14" s="1" customFormat="1" ht="20.100000000000001" customHeight="1" x14ac:dyDescent="0.15">
      <c r="A28" s="3" t="s">
        <v>8</v>
      </c>
      <c r="B28" s="3"/>
      <c r="J28" s="56"/>
      <c r="K28" s="58"/>
    </row>
    <row r="29" spans="1:14" s="1" customFormat="1" ht="20.100000000000001" customHeight="1" x14ac:dyDescent="0.15">
      <c r="B29" s="24" t="s">
        <v>21</v>
      </c>
      <c r="J29" s="57"/>
      <c r="K29" s="59"/>
    </row>
    <row r="30" spans="1:14" s="1" customFormat="1" ht="24" customHeight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15">
      <c r="B31" s="50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0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0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9VFAal7cJPlpFJzpB/HveOUMqS49eygT8oo5UjwSLE0r0HiF+syfTA+tWtTZzApLQIbowZB/wF5AYsOJotD7bw==" saltValue="a9622C1kh/iI3728rPDgqg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J28:J29"/>
    <mergeCell ref="K28:K29"/>
    <mergeCell ref="H8:H9"/>
    <mergeCell ref="I8:I9"/>
    <mergeCell ref="J8:J9"/>
    <mergeCell ref="B11:B22"/>
    <mergeCell ref="F11:F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1F12-CEEC-4A20-9EC2-F26A83BB1B2A}">
  <sheetPr>
    <pageSetUpPr fitToPage="1"/>
  </sheetPr>
  <dimension ref="A1:O38"/>
  <sheetViews>
    <sheetView showGridLines="0" showZeros="0" tabSelected="1" view="pageBreakPreview" topLeftCell="A11" zoomScale="85" zoomScaleNormal="75" zoomScaleSheetLayoutView="85" workbookViewId="0">
      <selection activeCell="I22" sqref="I22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35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75" t="s">
        <v>12</v>
      </c>
      <c r="C3" s="75"/>
      <c r="D3" s="75"/>
      <c r="E3" s="75"/>
      <c r="F3" s="75"/>
      <c r="G3" s="75"/>
      <c r="H3" s="75"/>
      <c r="I3" s="75"/>
      <c r="J3" s="75"/>
      <c r="K3" s="75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38</v>
      </c>
      <c r="C6" s="6"/>
      <c r="D6" s="6"/>
      <c r="E6" s="6"/>
      <c r="O6" s="7"/>
    </row>
    <row r="7" spans="2:15" ht="27" customHeight="1" x14ac:dyDescent="0.15">
      <c r="B7" s="76" t="s">
        <v>0</v>
      </c>
      <c r="C7" s="77"/>
      <c r="D7" s="79" t="s">
        <v>1</v>
      </c>
      <c r="E7" s="79"/>
      <c r="F7" s="79"/>
      <c r="G7" s="80"/>
      <c r="H7" s="81" t="s">
        <v>2</v>
      </c>
      <c r="I7" s="82"/>
      <c r="J7" s="82"/>
      <c r="K7" s="83" t="s">
        <v>18</v>
      </c>
      <c r="L7" s="86"/>
    </row>
    <row r="8" spans="2:15" ht="25.5" customHeight="1" x14ac:dyDescent="0.15">
      <c r="B8" s="78"/>
      <c r="C8" s="77"/>
      <c r="D8" s="88" t="s">
        <v>13</v>
      </c>
      <c r="E8" s="62" t="s">
        <v>14</v>
      </c>
      <c r="F8" s="91" t="s">
        <v>3</v>
      </c>
      <c r="G8" s="64" t="s">
        <v>15</v>
      </c>
      <c r="H8" s="60" t="s">
        <v>16</v>
      </c>
      <c r="I8" s="62" t="s">
        <v>17</v>
      </c>
      <c r="J8" s="64" t="s">
        <v>26</v>
      </c>
      <c r="K8" s="84"/>
      <c r="L8" s="87"/>
    </row>
    <row r="9" spans="2:15" ht="48.75" customHeight="1" x14ac:dyDescent="0.15">
      <c r="B9" s="78"/>
      <c r="C9" s="77"/>
      <c r="D9" s="89"/>
      <c r="E9" s="90"/>
      <c r="F9" s="92"/>
      <c r="G9" s="93"/>
      <c r="H9" s="61"/>
      <c r="I9" s="63"/>
      <c r="J9" s="65"/>
      <c r="K9" s="85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66" t="s">
        <v>39</v>
      </c>
      <c r="C11" s="8">
        <v>1</v>
      </c>
      <c r="D11" s="47">
        <v>69</v>
      </c>
      <c r="E11" s="51"/>
      <c r="F11" s="69" t="s">
        <v>11</v>
      </c>
      <c r="G11" s="52">
        <f>ROUNDDOWN(D11*$E$11*0.85,2)</f>
        <v>0</v>
      </c>
      <c r="H11" s="26">
        <v>10200</v>
      </c>
      <c r="I11" s="51"/>
      <c r="J11" s="53">
        <f t="shared" ref="J11:J22" si="0">ROUNDDOWN(H11*I11,2)</f>
        <v>0</v>
      </c>
      <c r="K11" s="27">
        <f>INT(G11+J11)</f>
        <v>0</v>
      </c>
      <c r="L11" s="72"/>
    </row>
    <row r="12" spans="2:15" ht="20.100000000000001" customHeight="1" x14ac:dyDescent="0.2">
      <c r="B12" s="67"/>
      <c r="C12" s="8">
        <v>2</v>
      </c>
      <c r="D12" s="47">
        <f>$D$11</f>
        <v>69</v>
      </c>
      <c r="E12" s="51"/>
      <c r="F12" s="70"/>
      <c r="G12" s="52">
        <f>ROUNDDOWN(D12*$E$12*0.85,2)</f>
        <v>0</v>
      </c>
      <c r="H12" s="26">
        <v>9300</v>
      </c>
      <c r="I12" s="51"/>
      <c r="J12" s="53">
        <f t="shared" si="0"/>
        <v>0</v>
      </c>
      <c r="K12" s="27">
        <f t="shared" ref="K12:K21" si="1">INT(G12+J12)</f>
        <v>0</v>
      </c>
      <c r="L12" s="72"/>
    </row>
    <row r="13" spans="2:15" ht="20.100000000000001" customHeight="1" x14ac:dyDescent="0.2">
      <c r="B13" s="67"/>
      <c r="C13" s="8">
        <v>3</v>
      </c>
      <c r="D13" s="47">
        <f t="shared" ref="D13:D22" si="2">$D$11</f>
        <v>69</v>
      </c>
      <c r="E13" s="51"/>
      <c r="F13" s="70"/>
      <c r="G13" s="52">
        <f>ROUNDDOWN(D13*$E$13*0.85,2)</f>
        <v>0</v>
      </c>
      <c r="H13" s="26">
        <v>6300</v>
      </c>
      <c r="I13" s="51"/>
      <c r="J13" s="53">
        <f t="shared" si="0"/>
        <v>0</v>
      </c>
      <c r="K13" s="27">
        <f t="shared" si="1"/>
        <v>0</v>
      </c>
      <c r="L13" s="72"/>
    </row>
    <row r="14" spans="2:15" ht="20.100000000000001" customHeight="1" x14ac:dyDescent="0.2">
      <c r="B14" s="67"/>
      <c r="C14" s="8">
        <v>4</v>
      </c>
      <c r="D14" s="47">
        <f t="shared" si="2"/>
        <v>69</v>
      </c>
      <c r="E14" s="51"/>
      <c r="F14" s="70"/>
      <c r="G14" s="52">
        <f>ROUNDDOWN(D14*$E$14*0.85,2)</f>
        <v>0</v>
      </c>
      <c r="H14" s="26">
        <v>4800</v>
      </c>
      <c r="I14" s="51"/>
      <c r="J14" s="53">
        <f t="shared" si="0"/>
        <v>0</v>
      </c>
      <c r="K14" s="27">
        <f t="shared" si="1"/>
        <v>0</v>
      </c>
      <c r="L14" s="72"/>
    </row>
    <row r="15" spans="2:15" ht="20.100000000000001" customHeight="1" x14ac:dyDescent="0.2">
      <c r="B15" s="67"/>
      <c r="C15" s="8">
        <v>5</v>
      </c>
      <c r="D15" s="47">
        <f t="shared" si="2"/>
        <v>69</v>
      </c>
      <c r="E15" s="51"/>
      <c r="F15" s="70"/>
      <c r="G15" s="52">
        <f>ROUNDDOWN(D15*$E$15*0.85,2)</f>
        <v>0</v>
      </c>
      <c r="H15" s="26">
        <v>5600</v>
      </c>
      <c r="I15" s="51"/>
      <c r="J15" s="53">
        <f t="shared" si="0"/>
        <v>0</v>
      </c>
      <c r="K15" s="27">
        <f t="shared" si="1"/>
        <v>0</v>
      </c>
      <c r="L15" s="72"/>
    </row>
    <row r="16" spans="2:15" ht="20.100000000000001" customHeight="1" x14ac:dyDescent="0.2">
      <c r="B16" s="67"/>
      <c r="C16" s="8">
        <v>6</v>
      </c>
      <c r="D16" s="47">
        <f t="shared" si="2"/>
        <v>69</v>
      </c>
      <c r="E16" s="51"/>
      <c r="F16" s="70"/>
      <c r="G16" s="52">
        <f>ROUNDDOWN(D16*$E$16*0.85,2)</f>
        <v>0</v>
      </c>
      <c r="H16" s="28">
        <v>8100</v>
      </c>
      <c r="I16" s="51"/>
      <c r="J16" s="53">
        <f t="shared" si="0"/>
        <v>0</v>
      </c>
      <c r="K16" s="27">
        <f t="shared" si="1"/>
        <v>0</v>
      </c>
      <c r="L16" s="72"/>
    </row>
    <row r="17" spans="1:14" ht="20.100000000000001" customHeight="1" x14ac:dyDescent="0.2">
      <c r="B17" s="67"/>
      <c r="C17" s="8">
        <v>7</v>
      </c>
      <c r="D17" s="47">
        <f t="shared" si="2"/>
        <v>69</v>
      </c>
      <c r="E17" s="51"/>
      <c r="F17" s="70"/>
      <c r="G17" s="52">
        <f>ROUNDDOWN(D17*$E$17*0.85,2)</f>
        <v>0</v>
      </c>
      <c r="H17" s="28">
        <v>11300</v>
      </c>
      <c r="I17" s="51"/>
      <c r="J17" s="53">
        <f t="shared" si="0"/>
        <v>0</v>
      </c>
      <c r="K17" s="27">
        <f t="shared" si="1"/>
        <v>0</v>
      </c>
      <c r="L17" s="72"/>
    </row>
    <row r="18" spans="1:14" ht="20.100000000000001" customHeight="1" x14ac:dyDescent="0.2">
      <c r="B18" s="67"/>
      <c r="C18" s="8">
        <v>8</v>
      </c>
      <c r="D18" s="47">
        <f t="shared" si="2"/>
        <v>69</v>
      </c>
      <c r="E18" s="51"/>
      <c r="F18" s="70"/>
      <c r="G18" s="52">
        <f>ROUNDDOWN(D18*$E$18*0.85,2)</f>
        <v>0</v>
      </c>
      <c r="H18" s="28">
        <v>12300</v>
      </c>
      <c r="I18" s="51"/>
      <c r="J18" s="53">
        <f t="shared" si="0"/>
        <v>0</v>
      </c>
      <c r="K18" s="27">
        <f t="shared" si="1"/>
        <v>0</v>
      </c>
      <c r="L18" s="72"/>
    </row>
    <row r="19" spans="1:14" ht="20.100000000000001" customHeight="1" x14ac:dyDescent="0.2">
      <c r="B19" s="67"/>
      <c r="C19" s="8">
        <v>9</v>
      </c>
      <c r="D19" s="47">
        <f t="shared" si="2"/>
        <v>69</v>
      </c>
      <c r="E19" s="51"/>
      <c r="F19" s="70"/>
      <c r="G19" s="52">
        <f>ROUNDDOWN(D19*$E$19*0.85,2)</f>
        <v>0</v>
      </c>
      <c r="H19" s="28">
        <v>9500</v>
      </c>
      <c r="I19" s="51"/>
      <c r="J19" s="53">
        <f t="shared" si="0"/>
        <v>0</v>
      </c>
      <c r="K19" s="27">
        <f t="shared" si="1"/>
        <v>0</v>
      </c>
      <c r="L19" s="72"/>
    </row>
    <row r="20" spans="1:14" ht="20.100000000000001" customHeight="1" x14ac:dyDescent="0.2">
      <c r="B20" s="67"/>
      <c r="C20" s="8">
        <v>10</v>
      </c>
      <c r="D20" s="47">
        <f t="shared" si="2"/>
        <v>69</v>
      </c>
      <c r="E20" s="51"/>
      <c r="F20" s="70"/>
      <c r="G20" s="52">
        <f>ROUNDDOWN(D20*$E$20*0.85,2)</f>
        <v>0</v>
      </c>
      <c r="H20" s="26">
        <v>5000</v>
      </c>
      <c r="I20" s="51"/>
      <c r="J20" s="53">
        <f t="shared" si="0"/>
        <v>0</v>
      </c>
      <c r="K20" s="27">
        <f t="shared" si="1"/>
        <v>0</v>
      </c>
      <c r="L20" s="72"/>
      <c r="N20" s="9"/>
    </row>
    <row r="21" spans="1:14" ht="20.100000000000001" customHeight="1" x14ac:dyDescent="0.2">
      <c r="B21" s="67"/>
      <c r="C21" s="8">
        <v>11</v>
      </c>
      <c r="D21" s="47">
        <f t="shared" si="2"/>
        <v>69</v>
      </c>
      <c r="E21" s="51"/>
      <c r="F21" s="70"/>
      <c r="G21" s="52">
        <f>ROUNDDOWN(D21*$E$21*0.85,2)</f>
        <v>0</v>
      </c>
      <c r="H21" s="26">
        <v>5000</v>
      </c>
      <c r="I21" s="51"/>
      <c r="J21" s="53">
        <f t="shared" si="0"/>
        <v>0</v>
      </c>
      <c r="K21" s="27">
        <f t="shared" si="1"/>
        <v>0</v>
      </c>
      <c r="L21" s="72"/>
    </row>
    <row r="22" spans="1:14" ht="20.100000000000001" customHeight="1" x14ac:dyDescent="0.2">
      <c r="B22" s="68"/>
      <c r="C22" s="8">
        <v>12</v>
      </c>
      <c r="D22" s="47">
        <f t="shared" si="2"/>
        <v>69</v>
      </c>
      <c r="E22" s="51"/>
      <c r="F22" s="71"/>
      <c r="G22" s="52">
        <f>ROUNDDOWN(D22*$E$22*0.85,2)</f>
        <v>0</v>
      </c>
      <c r="H22" s="26">
        <v>9600</v>
      </c>
      <c r="I22" s="51"/>
      <c r="J22" s="53">
        <f t="shared" si="0"/>
        <v>0</v>
      </c>
      <c r="K22" s="27">
        <f>INT(G22+J22)</f>
        <v>0</v>
      </c>
      <c r="L22" s="72"/>
    </row>
    <row r="23" spans="1:14" ht="20.100000000000001" hidden="1" customHeight="1" x14ac:dyDescent="0.2">
      <c r="B23" s="74"/>
      <c r="C23" s="36"/>
      <c r="D23" s="37"/>
      <c r="E23" s="38"/>
      <c r="F23" s="39"/>
      <c r="G23" s="40"/>
      <c r="H23" s="37"/>
      <c r="I23" s="38"/>
      <c r="J23" s="40"/>
      <c r="K23" s="41"/>
      <c r="L23" s="73"/>
    </row>
    <row r="24" spans="1:14" ht="20.100000000000001" hidden="1" customHeight="1" x14ac:dyDescent="0.2">
      <c r="B24" s="74"/>
      <c r="C24" s="36"/>
      <c r="D24" s="37"/>
      <c r="E24" s="38"/>
      <c r="F24" s="39"/>
      <c r="G24" s="40"/>
      <c r="H24" s="37"/>
      <c r="I24" s="38"/>
      <c r="J24" s="40"/>
      <c r="K24" s="41"/>
      <c r="L24" s="73"/>
    </row>
    <row r="25" spans="1:14" ht="20.100000000000001" hidden="1" customHeight="1" x14ac:dyDescent="0.2">
      <c r="B25" s="74"/>
      <c r="C25" s="36"/>
      <c r="D25" s="37"/>
      <c r="E25" s="38"/>
      <c r="F25" s="39"/>
      <c r="G25" s="40"/>
      <c r="H25" s="37"/>
      <c r="I25" s="38"/>
      <c r="J25" s="40"/>
      <c r="K25" s="41"/>
      <c r="L25" s="73"/>
    </row>
    <row r="26" spans="1:14" ht="33" customHeight="1" x14ac:dyDescent="0.15">
      <c r="B26" s="54" t="s">
        <v>7</v>
      </c>
      <c r="C26" s="55"/>
      <c r="D26" s="30"/>
      <c r="E26" s="31"/>
      <c r="F26" s="32"/>
      <c r="G26" s="33"/>
      <c r="H26" s="34">
        <f>SUM(H11:H25)</f>
        <v>97000</v>
      </c>
      <c r="I26" s="30"/>
      <c r="J26" s="30"/>
      <c r="K26" s="35">
        <f>SUM(K11:K25)</f>
        <v>0</v>
      </c>
      <c r="L26" s="49" t="s">
        <v>29</v>
      </c>
    </row>
    <row r="27" spans="1:14" ht="20.100000000000001" customHeight="1" thickBot="1" x14ac:dyDescent="0.2">
      <c r="B27" s="4"/>
      <c r="L27" s="20"/>
    </row>
    <row r="28" spans="1:14" s="1" customFormat="1" ht="20.100000000000001" customHeight="1" thickTop="1" x14ac:dyDescent="0.15">
      <c r="A28" s="3" t="s">
        <v>8</v>
      </c>
      <c r="B28" s="3"/>
      <c r="I28" s="96" t="s">
        <v>40</v>
      </c>
      <c r="J28" s="97"/>
      <c r="K28" s="94">
        <f>SUM('入札金額算定書 (京町)'!K26,'入札金額算定書 (鷺山)'!K26,K26)</f>
        <v>0</v>
      </c>
    </row>
    <row r="29" spans="1:14" s="1" customFormat="1" ht="20.100000000000001" customHeight="1" thickBot="1" x14ac:dyDescent="0.2">
      <c r="B29" s="24" t="s">
        <v>21</v>
      </c>
      <c r="I29" s="98"/>
      <c r="J29" s="99"/>
      <c r="K29" s="95"/>
    </row>
    <row r="30" spans="1:14" s="1" customFormat="1" ht="24" customHeight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15">
      <c r="B31" s="50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0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0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39kAjPOkE6iRklnicGmr6xCqbvEr3avTNWgaCn6ns7ZdIt1/OXHKa/XnLjviG5DWyJxO1hFE94v0A6OZ4O5tMg==" saltValue="AiBzjKL95xI0T+CLHQI6XQ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K28:K29"/>
    <mergeCell ref="H8:H9"/>
    <mergeCell ref="I8:I9"/>
    <mergeCell ref="J8:J9"/>
    <mergeCell ref="B11:B22"/>
    <mergeCell ref="F11:F22"/>
    <mergeCell ref="I28:J2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入札金額算定書 (京町)</vt:lpstr>
      <vt:lpstr>入札金額算定書 (鷺山)</vt:lpstr>
      <vt:lpstr>入札金額算定書 (市橋)</vt:lpstr>
      <vt:lpstr>'入札金額算定書 (京町)'!Print_Area</vt:lpstr>
      <vt:lpstr>'入札金額算定書 (鷺山)'!Print_Area</vt:lpstr>
      <vt:lpstr>'入札金額算定書 (市橋)'!Print_Area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2023-09-04T09:49:54Z</cp:lastPrinted>
  <dcterms:created xsi:type="dcterms:W3CDTF">2003-05-07T07:33:15Z</dcterms:created>
  <dcterms:modified xsi:type="dcterms:W3CDTF">2023-09-07T06:37:25Z</dcterms:modified>
</cp:coreProperties>
</file>