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8.21防災・健康ステーション\公告\HP\"/>
    </mc:Choice>
  </mc:AlternateContent>
  <xr:revisionPtr revIDLastSave="0" documentId="13_ncr:1_{A7A368D2-7FE3-40D6-9D50-FEB1470B5C65}" xr6:coauthVersionLast="47" xr6:coauthVersionMax="47" xr10:uidLastSave="{00000000-0000-0000-0000-000000000000}"/>
  <bookViews>
    <workbookView xWindow="-120" yWindow="-120" windowWidth="20730" windowHeight="11160" tabRatio="728" activeTab="1" xr2:uid="{00000000-000D-0000-FFFF-FFFF00000000}"/>
  </bookViews>
  <sheets>
    <sheet name="長良川防災・健康ステーション" sheetId="21" r:id="rId1"/>
    <sheet name="雄総排水ポンプ場" sheetId="22" r:id="rId2"/>
  </sheets>
  <definedNames>
    <definedName name="_xlnm.Print_Area" localSheetId="0">長良川防災・健康ステーション!$B$1:$M$33</definedName>
    <definedName name="_xlnm.Print_Area" localSheetId="1">雄総排水ポンプ場!$A$1:$M$33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2" l="1"/>
  <c r="G22" i="22"/>
  <c r="G11" i="22"/>
  <c r="G12" i="22"/>
  <c r="G13" i="22"/>
  <c r="G14" i="22"/>
  <c r="G15" i="22"/>
  <c r="G16" i="22"/>
  <c r="G17" i="22"/>
  <c r="G18" i="22"/>
  <c r="G19" i="22"/>
  <c r="G20" i="22"/>
  <c r="G21" i="22"/>
  <c r="G12" i="21"/>
  <c r="G13" i="21"/>
  <c r="G14" i="21"/>
  <c r="G15" i="21"/>
  <c r="G16" i="21"/>
  <c r="G17" i="21"/>
  <c r="G18" i="21"/>
  <c r="G19" i="21"/>
  <c r="G20" i="21"/>
  <c r="G21" i="21"/>
  <c r="G22" i="21"/>
  <c r="G11" i="21"/>
  <c r="J12" i="22"/>
  <c r="J13" i="22"/>
  <c r="J14" i="22"/>
  <c r="J15" i="22"/>
  <c r="J16" i="22"/>
  <c r="J17" i="22"/>
  <c r="J18" i="22"/>
  <c r="J19" i="22"/>
  <c r="J20" i="22"/>
  <c r="J21" i="22"/>
  <c r="J22" i="22"/>
  <c r="J11" i="22"/>
  <c r="J12" i="21"/>
  <c r="J13" i="21"/>
  <c r="J14" i="21"/>
  <c r="J15" i="21"/>
  <c r="J16" i="21"/>
  <c r="J17" i="21"/>
  <c r="J18" i="21"/>
  <c r="J19" i="21"/>
  <c r="J20" i="21"/>
  <c r="J21" i="21"/>
  <c r="J22" i="21"/>
  <c r="J11" i="21"/>
  <c r="H23" i="22"/>
  <c r="K21" i="22"/>
  <c r="K17" i="22"/>
  <c r="K13" i="22"/>
  <c r="K11" i="22" l="1"/>
  <c r="K19" i="22"/>
  <c r="K22" i="22"/>
  <c r="K20" i="22"/>
  <c r="K18" i="22"/>
  <c r="K16" i="22"/>
  <c r="K14" i="22"/>
  <c r="K15" i="22"/>
  <c r="K17" i="21"/>
  <c r="K19" i="21"/>
  <c r="K21" i="21"/>
  <c r="K12" i="21"/>
  <c r="K14" i="21"/>
  <c r="K16" i="21"/>
  <c r="K18" i="21"/>
  <c r="K20" i="21"/>
  <c r="K22" i="21"/>
  <c r="K11" i="21"/>
  <c r="K13" i="21"/>
  <c r="K15" i="21"/>
  <c r="H23" i="21"/>
  <c r="K23" i="22" l="1"/>
  <c r="K23" i="21"/>
  <c r="K25" i="22" l="1"/>
</calcChain>
</file>

<file path=xl/sharedStrings.xml><?xml version="1.0" encoding="utf-8"?>
<sst xmlns="http://schemas.openxmlformats.org/spreadsheetml/2006/main" count="73" uniqueCount="38">
  <si>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</si>
  <si>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</si>
  <si>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</si>
  <si>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</si>
  <si>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</si>
  <si>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</si>
  <si>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</si>
  <si>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</si>
  <si>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</si>
  <si>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</si>
  <si>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</si>
  <si>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</si>
  <si>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</si>
  <si>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</si>
  <si>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</si>
  <si>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</si>
  <si>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</si>
  <si>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</si>
  <si>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</si>
  <si>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</si>
  <si>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</si>
  <si>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</si>
  <si>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</si>
  <si>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</si>
  <si>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</si>
  <si>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　　記入上の注意点等</t>
    <phoneticPr fontId="1"/>
  </si>
  <si>
    <t>R6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</si>
  <si>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</si>
  <si>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×0.85</t>
    <phoneticPr fontId="1"/>
  </si>
  <si>
    <t>R5</t>
    <phoneticPr fontId="1"/>
  </si>
  <si>
    <t>入札金額算定書(長良川防災・健康ステーション）</t>
    <rPh sb="0" eb="2">
      <t>ニュウサツ</t>
    </rPh>
    <rPh sb="2" eb="4">
      <t>キンガク</t>
    </rPh>
    <rPh sb="4" eb="6">
      <t>サンテイ</t>
    </rPh>
    <rPh sb="6" eb="7">
      <t>ショ</t>
    </rPh>
    <rPh sb="8" eb="13">
      <t>ナガラガワボウサイ</t>
    </rPh>
    <rPh sb="14" eb="16">
      <t>ケンコウ</t>
    </rPh>
    <phoneticPr fontId="1"/>
  </si>
  <si>
    <t>入札金額算定書（雄総排水ポンプ場）</t>
    <rPh sb="0" eb="2">
      <t>ニュウサツ</t>
    </rPh>
    <rPh sb="2" eb="4">
      <t>キンガク</t>
    </rPh>
    <rPh sb="4" eb="6">
      <t>サンテイ</t>
    </rPh>
    <rPh sb="6" eb="7">
      <t>ショ</t>
    </rPh>
    <rPh sb="8" eb="10">
      <t>オブサ</t>
    </rPh>
    <rPh sb="10" eb="12">
      <t>ハイスイ</t>
    </rPh>
    <rPh sb="15" eb="16">
      <t>ジョウ</t>
    </rPh>
    <phoneticPr fontId="1"/>
  </si>
  <si>
    <t>様式5-1</t>
    <rPh sb="0" eb="2">
      <t>ヨウシキ</t>
    </rPh>
    <phoneticPr fontId="1"/>
  </si>
  <si>
    <t>様式5-2</t>
    <rPh sb="0" eb="2">
      <t>ヨウシキ</t>
    </rPh>
    <phoneticPr fontId="1"/>
  </si>
  <si>
    <t>電気料金総価E①</t>
    <rPh sb="0" eb="4">
      <t>デンキリョウキン</t>
    </rPh>
    <rPh sb="4" eb="5">
      <t>ソウ</t>
    </rPh>
    <rPh sb="5" eb="6">
      <t>アタイ</t>
    </rPh>
    <phoneticPr fontId="1"/>
  </si>
  <si>
    <t>電気料金総価E②</t>
    <rPh sb="0" eb="4">
      <t>デンキリョウキン</t>
    </rPh>
    <rPh sb="4" eb="5">
      <t>ソウ</t>
    </rPh>
    <rPh sb="5" eb="6">
      <t>アタイ</t>
    </rPh>
    <phoneticPr fontId="1"/>
  </si>
  <si>
    <r>
      <t xml:space="preserve">入札書記載額
</t>
    </r>
    <r>
      <rPr>
        <sz val="9"/>
        <rFont val="ＭＳ Ｐゴシック"/>
        <family val="3"/>
        <charset val="128"/>
      </rPr>
      <t>（電気料金総価E①＋②）</t>
    </r>
    <rPh sb="0" eb="3">
      <t>ニュウサツショ</t>
    </rPh>
    <rPh sb="3" eb="5">
      <t>キサイ</t>
    </rPh>
    <rPh sb="5" eb="6">
      <t>ガク</t>
    </rPh>
    <rPh sb="8" eb="12">
      <t>デンキリョウキン</t>
    </rPh>
    <rPh sb="12" eb="13">
      <t>ソウ</t>
    </rPh>
    <rPh sb="13" eb="14">
      <t>アタイ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</si>
  <si>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入札書に記載する金額は、電気料金総価（E①、E②の合計）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33" eb="3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</si>
</sst>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3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28" xfId="13" applyFont="1" applyFill="1" applyBorder="1" applyProtection="1"/>
    <xf numFmtId="38" fontId="3" fillId="2" borderId="31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38" fontId="11" fillId="2" borderId="9" xfId="13" applyFont="1" applyFill="1" applyBorder="1" applyAlignment="1" applyProtection="1">
      <alignment horizontal="right"/>
    </xf>
    <xf numFmtId="38" fontId="11" fillId="2" borderId="15" xfId="13" applyFont="1" applyFill="1" applyBorder="1" applyAlignment="1" applyProtection="1">
      <alignment horizontal="right"/>
    </xf>
    <xf numFmtId="38" fontId="11" fillId="2" borderId="30" xfId="13" applyFont="1" applyFill="1" applyBorder="1" applyAlignment="1" applyProtection="1">
      <alignment horizontal="right"/>
    </xf>
    <xf numFmtId="0" fontId="13" fillId="2" borderId="0" xfId="11" applyFont="1" applyFill="1" applyProtection="1"/>
    <xf numFmtId="38" fontId="3" fillId="2" borderId="22" xfId="13" applyFont="1" applyFill="1" applyBorder="1" applyProtection="1"/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6" fillId="2" borderId="0" xfId="7" applyFont="1" applyFill="1" applyAlignment="1" applyProtection="1">
      <alignment vertical="top" wrapText="1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5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0" fontId="0" fillId="2" borderId="0" xfId="2" applyFont="1" applyFill="1" applyProtection="1"/>
    <xf numFmtId="0" fontId="3" fillId="2" borderId="0" xfId="11" applyFont="1" applyFill="1" applyAlignment="1" applyProtection="1">
      <alignment horizontal="right"/>
    </xf>
    <xf numFmtId="9" fontId="3" fillId="2" borderId="0" xfId="11" applyNumberFormat="1" applyFont="1" applyFill="1" applyAlignment="1" applyProtection="1">
      <alignment horizontal="left"/>
    </xf>
    <xf numFmtId="0" fontId="16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0" fillId="2" borderId="3" xfId="11" applyFont="1" applyFill="1" applyBorder="1" applyAlignment="1" applyProtection="1">
      <alignment horizontal="center" vertical="center"/>
    </xf>
    <xf numFmtId="0" fontId="0" fillId="2" borderId="34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/>
    </xf>
    <xf numFmtId="0" fontId="6" fillId="2" borderId="37" xfId="7" applyFont="1" applyFill="1" applyBorder="1" applyAlignment="1" applyProtection="1">
      <alignment vertical="top" wrapText="1"/>
    </xf>
    <xf numFmtId="0" fontId="0" fillId="2" borderId="8" xfId="11" applyFont="1" applyFill="1" applyBorder="1" applyAlignment="1" applyProtection="1">
      <alignment horizontal="center" vertical="center"/>
    </xf>
    <xf numFmtId="0" fontId="5" fillId="2" borderId="8" xfId="11" applyFont="1" applyFill="1" applyBorder="1" applyAlignment="1" applyProtection="1">
      <alignment horizontal="center"/>
    </xf>
    <xf numFmtId="38" fontId="3" fillId="2" borderId="42" xfId="13" applyFont="1" applyFill="1" applyBorder="1" applyProtection="1"/>
    <xf numFmtId="38" fontId="11" fillId="2" borderId="16" xfId="11" applyNumberFormat="1" applyFont="1" applyFill="1" applyBorder="1" applyAlignment="1" applyProtection="1">
      <alignment horizontal="right" shrinkToFit="1"/>
    </xf>
    <xf numFmtId="38" fontId="11" fillId="2" borderId="40" xfId="11" applyNumberFormat="1" applyFont="1" applyFill="1" applyBorder="1" applyAlignment="1" applyProtection="1">
      <alignment horizontal="right" shrinkToFit="1"/>
    </xf>
    <xf numFmtId="38" fontId="11" fillId="2" borderId="43" xfId="11" applyNumberFormat="1" applyFont="1" applyFill="1" applyBorder="1" applyAlignment="1" applyProtection="1">
      <alignment horizontal="right" shrinkToFit="1"/>
    </xf>
    <xf numFmtId="40" fontId="11" fillId="0" borderId="32" xfId="13" applyNumberFormat="1" applyFont="1" applyFill="1" applyBorder="1" applyAlignment="1" applyProtection="1">
      <alignment horizontal="right"/>
      <protection locked="0"/>
    </xf>
    <xf numFmtId="40" fontId="11" fillId="0" borderId="29" xfId="13" applyNumberFormat="1" applyFont="1" applyFill="1" applyBorder="1" applyAlignment="1" applyProtection="1">
      <alignment horizontal="right"/>
      <protection locked="0"/>
    </xf>
    <xf numFmtId="40" fontId="11" fillId="0" borderId="33" xfId="13" applyNumberFormat="1" applyFont="1" applyFill="1" applyBorder="1" applyAlignment="1" applyProtection="1">
      <alignment horizontal="right"/>
      <protection locked="0"/>
    </xf>
    <xf numFmtId="40" fontId="11" fillId="2" borderId="2" xfId="1" applyNumberFormat="1" applyFont="1" applyFill="1" applyBorder="1" applyAlignment="1" applyProtection="1">
      <alignment horizontal="right" shrinkToFit="1"/>
    </xf>
    <xf numFmtId="40" fontId="11" fillId="2" borderId="9" xfId="1" applyNumberFormat="1" applyFont="1" applyFill="1" applyBorder="1" applyAlignment="1" applyProtection="1">
      <alignment horizontal="right" shrinkToFit="1"/>
    </xf>
    <xf numFmtId="38" fontId="9" fillId="2" borderId="5" xfId="13" applyFont="1" applyFill="1" applyBorder="1" applyAlignment="1" applyProtection="1">
      <alignment horizontal="center" vertical="center" shrinkToFit="1"/>
    </xf>
    <xf numFmtId="38" fontId="9" fillId="2" borderId="26" xfId="13" applyFont="1" applyFill="1" applyBorder="1" applyAlignment="1" applyProtection="1">
      <alignment horizontal="center" vertical="center" shrinkToFit="1"/>
    </xf>
    <xf numFmtId="38" fontId="9" fillId="2" borderId="27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38" fontId="0" fillId="0" borderId="40" xfId="13" applyFont="1" applyFill="1" applyBorder="1" applyAlignment="1" applyProtection="1">
      <alignment horizontal="center" vertical="center"/>
    </xf>
    <xf numFmtId="38" fontId="0" fillId="0" borderId="41" xfId="13" applyFont="1" applyFill="1" applyBorder="1" applyAlignment="1" applyProtection="1">
      <alignment horizontal="center" vertic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 wrapText="1"/>
    </xf>
    <xf numFmtId="0" fontId="3" fillId="2" borderId="35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  <xf numFmtId="0" fontId="0" fillId="2" borderId="44" xfId="2" applyFont="1" applyFill="1" applyBorder="1" applyAlignment="1" applyProtection="1">
      <alignment horizontal="center" vertical="center" wrapText="1"/>
    </xf>
    <xf numFmtId="0" fontId="3" fillId="2" borderId="38" xfId="2" applyFont="1" applyFill="1" applyBorder="1" applyAlignment="1" applyProtection="1">
      <alignment horizontal="center" vertical="center"/>
    </xf>
    <xf numFmtId="0" fontId="3" fillId="2" borderId="45" xfId="2" applyFont="1" applyFill="1" applyBorder="1" applyAlignment="1" applyProtection="1">
      <alignment horizontal="center" vertical="center"/>
    </xf>
    <xf numFmtId="0" fontId="3" fillId="2" borderId="39" xfId="2" applyFont="1" applyFill="1" applyBorder="1" applyAlignment="1" applyProtection="1">
      <alignment horizontal="center" vertical="center"/>
    </xf>
    <xf numFmtId="0" fontId="3" fillId="2" borderId="6" xfId="11" applyFont="1" applyFill="1" applyBorder="1" applyAlignment="1" applyProtection="1">
      <alignment horizontal="center" vertical="center"/>
    </xf>
    <xf numFmtId="0" fontId="3" fillId="2" borderId="36" xfId="11" applyFont="1" applyFill="1" applyBorder="1" applyAlignment="1" applyProtection="1">
      <alignment horizontal="center" vertical="center"/>
    </xf>
    <xf numFmtId="38" fontId="3" fillId="0" borderId="24" xfId="2" applyNumberFormat="1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Zeros="0" view="pageBreakPreview" topLeftCell="B9" zoomScaleNormal="75" zoomScaleSheetLayoutView="100" workbookViewId="0">
      <selection activeCell="I19" sqref="I19"/>
    </sheetView>
  </sheetViews>
  <sheetFormatPr defaultColWidth="9" defaultRowHeight="13.5"/>
  <cols>
    <col min="1" max="1" width="7.25" style="4" customWidth="1"/>
    <col min="2" max="2" width="4.75" style="4" customWidth="1"/>
    <col min="3" max="3" width="6.375" style="4" customWidth="1"/>
    <col min="4" max="6" width="15.125" style="4" customWidth="1"/>
    <col min="7" max="7" width="18.75" style="4" customWidth="1"/>
    <col min="8" max="9" width="15.125" style="4" customWidth="1"/>
    <col min="10" max="11" width="18.75" style="4" customWidth="1"/>
    <col min="12" max="12" width="11.625" style="4" customWidth="1"/>
    <col min="13" max="13" width="8" style="4" customWidth="1"/>
    <col min="14" max="14" width="3.5" style="4" customWidth="1"/>
    <col min="15" max="15" width="10" style="4" customWidth="1"/>
    <col min="16" max="16" width="9" style="4"/>
    <col min="17" max="18" width="10.625" style="4" customWidth="1"/>
    <col min="19" max="16384" width="9" style="4"/>
  </cols>
  <sheetData>
    <row r="1" spans="2:13" ht="14.25">
      <c r="B1" s="3" t="s">
        <v>32</v>
      </c>
    </row>
    <row r="2" spans="2:13" ht="17.25">
      <c r="B2" s="2"/>
      <c r="C2" s="5"/>
      <c r="D2" s="5"/>
      <c r="E2" s="5"/>
    </row>
    <row r="3" spans="2:13" ht="21">
      <c r="B3" s="101" t="s">
        <v>30</v>
      </c>
      <c r="C3" s="101"/>
      <c r="D3" s="101"/>
      <c r="E3" s="101"/>
      <c r="F3" s="101"/>
      <c r="G3" s="101"/>
      <c r="H3" s="101"/>
      <c r="I3" s="101"/>
      <c r="J3" s="101"/>
      <c r="K3" s="101"/>
      <c r="L3" s="18"/>
      <c r="M3" s="18"/>
    </row>
    <row r="4" spans="2:13" ht="17.25" customHeight="1">
      <c r="B4" s="2"/>
      <c r="C4" s="5"/>
      <c r="D4" s="5"/>
      <c r="E4" s="5"/>
      <c r="K4" s="19"/>
      <c r="L4" s="16"/>
      <c r="M4" s="15"/>
    </row>
    <row r="5" spans="2:13" ht="17.25">
      <c r="B5" s="2"/>
      <c r="C5" s="5"/>
      <c r="D5" s="5"/>
      <c r="E5" s="5"/>
      <c r="K5" s="17"/>
      <c r="L5" s="16"/>
      <c r="M5" s="15"/>
    </row>
    <row r="6" spans="2:13" ht="17.25">
      <c r="B6" s="2"/>
      <c r="C6" s="5"/>
      <c r="D6" s="5"/>
      <c r="E6" s="5"/>
    </row>
    <row r="7" spans="2:13" ht="27" customHeight="1">
      <c r="B7" s="91" t="s">
        <v>0</v>
      </c>
      <c r="C7" s="92"/>
      <c r="D7" s="94" t="s">
        <v>1</v>
      </c>
      <c r="E7" s="94"/>
      <c r="F7" s="94"/>
      <c r="G7" s="95"/>
      <c r="H7" s="99" t="s">
        <v>2</v>
      </c>
      <c r="I7" s="100"/>
      <c r="J7" s="100"/>
      <c r="K7" s="96" t="s">
        <v>17</v>
      </c>
      <c r="L7" s="78"/>
    </row>
    <row r="8" spans="2:13" ht="25.5" customHeight="1">
      <c r="B8" s="93"/>
      <c r="C8" s="92"/>
      <c r="D8" s="79" t="s">
        <v>11</v>
      </c>
      <c r="E8" s="81" t="s">
        <v>12</v>
      </c>
      <c r="F8" s="83" t="s">
        <v>3</v>
      </c>
      <c r="G8" s="85" t="s">
        <v>13</v>
      </c>
      <c r="H8" s="87" t="s">
        <v>14</v>
      </c>
      <c r="I8" s="81" t="s">
        <v>15</v>
      </c>
      <c r="J8" s="85" t="s">
        <v>16</v>
      </c>
      <c r="K8" s="97"/>
      <c r="L8" s="78"/>
    </row>
    <row r="9" spans="2:13" ht="48.75" customHeight="1">
      <c r="B9" s="93"/>
      <c r="C9" s="92"/>
      <c r="D9" s="80"/>
      <c r="E9" s="82"/>
      <c r="F9" s="84"/>
      <c r="G9" s="86"/>
      <c r="H9" s="88"/>
      <c r="I9" s="89"/>
      <c r="J9" s="90"/>
      <c r="K9" s="98"/>
      <c r="L9" s="27"/>
    </row>
    <row r="10" spans="2:13" ht="30" customHeight="1" thickBot="1">
      <c r="B10" s="24" t="s">
        <v>4</v>
      </c>
      <c r="C10" s="25" t="s">
        <v>5</v>
      </c>
      <c r="D10" s="6" t="s">
        <v>9</v>
      </c>
      <c r="E10" s="28" t="s">
        <v>18</v>
      </c>
      <c r="F10" s="29"/>
      <c r="G10" s="6" t="s">
        <v>6</v>
      </c>
      <c r="H10" s="7" t="s">
        <v>10</v>
      </c>
      <c r="I10" s="30" t="s">
        <v>19</v>
      </c>
      <c r="J10" s="6" t="s">
        <v>6</v>
      </c>
      <c r="K10" s="7" t="s">
        <v>6</v>
      </c>
      <c r="L10" s="20"/>
    </row>
    <row r="11" spans="2:13" ht="20.100000000000001" customHeight="1">
      <c r="B11" s="53" t="s">
        <v>29</v>
      </c>
      <c r="C11" s="8">
        <v>12</v>
      </c>
      <c r="D11" s="31">
        <v>45</v>
      </c>
      <c r="E11" s="61"/>
      <c r="F11" s="66" t="s">
        <v>28</v>
      </c>
      <c r="G11" s="65">
        <f>ROUNDDOWN(D11*$E11*0.85,2)</f>
        <v>0</v>
      </c>
      <c r="H11" s="32">
        <v>4154</v>
      </c>
      <c r="I11" s="61"/>
      <c r="J11" s="64">
        <f>ROUNDDOWN(H11*I11,2)</f>
        <v>0</v>
      </c>
      <c r="K11" s="12">
        <f t="shared" ref="K11:K22" si="0">INT(G11+J11)</f>
        <v>0</v>
      </c>
      <c r="L11" s="69"/>
    </row>
    <row r="12" spans="2:13" ht="20.100000000000001" customHeight="1">
      <c r="B12" s="51"/>
      <c r="C12" s="8">
        <v>1</v>
      </c>
      <c r="D12" s="31">
        <v>45</v>
      </c>
      <c r="E12" s="62"/>
      <c r="F12" s="67"/>
      <c r="G12" s="65">
        <f t="shared" ref="G12:G22" si="1">ROUNDDOWN(D12*$E12*0.85,2)</f>
        <v>0</v>
      </c>
      <c r="H12" s="32">
        <v>6941</v>
      </c>
      <c r="I12" s="62"/>
      <c r="J12" s="64">
        <f t="shared" ref="J12:J22" si="2">ROUNDDOWN(H12*I12,2)</f>
        <v>0</v>
      </c>
      <c r="K12" s="12">
        <f t="shared" si="0"/>
        <v>0</v>
      </c>
      <c r="L12" s="69"/>
    </row>
    <row r="13" spans="2:13" ht="20.100000000000001" customHeight="1">
      <c r="B13" s="51"/>
      <c r="C13" s="8">
        <v>2</v>
      </c>
      <c r="D13" s="31">
        <v>45</v>
      </c>
      <c r="E13" s="62"/>
      <c r="F13" s="67"/>
      <c r="G13" s="65">
        <f t="shared" si="1"/>
        <v>0</v>
      </c>
      <c r="H13" s="32">
        <v>8504</v>
      </c>
      <c r="I13" s="62"/>
      <c r="J13" s="64">
        <f t="shared" si="2"/>
        <v>0</v>
      </c>
      <c r="K13" s="12">
        <f t="shared" si="0"/>
        <v>0</v>
      </c>
      <c r="L13" s="69"/>
    </row>
    <row r="14" spans="2:13" ht="20.100000000000001" customHeight="1">
      <c r="B14" s="51"/>
      <c r="C14" s="8">
        <v>3</v>
      </c>
      <c r="D14" s="31">
        <v>45</v>
      </c>
      <c r="E14" s="62"/>
      <c r="F14" s="67"/>
      <c r="G14" s="65">
        <f t="shared" si="1"/>
        <v>0</v>
      </c>
      <c r="H14" s="32">
        <v>6595</v>
      </c>
      <c r="I14" s="62"/>
      <c r="J14" s="64">
        <f t="shared" si="2"/>
        <v>0</v>
      </c>
      <c r="K14" s="12">
        <f t="shared" si="0"/>
        <v>0</v>
      </c>
      <c r="L14" s="69"/>
    </row>
    <row r="15" spans="2:13" ht="20.100000000000001" customHeight="1">
      <c r="B15" s="51"/>
      <c r="C15" s="8">
        <v>4</v>
      </c>
      <c r="D15" s="31">
        <v>45</v>
      </c>
      <c r="E15" s="62"/>
      <c r="F15" s="67"/>
      <c r="G15" s="65">
        <f t="shared" si="1"/>
        <v>0</v>
      </c>
      <c r="H15" s="32">
        <v>4213</v>
      </c>
      <c r="I15" s="62"/>
      <c r="J15" s="64">
        <f t="shared" si="2"/>
        <v>0</v>
      </c>
      <c r="K15" s="12">
        <f t="shared" si="0"/>
        <v>0</v>
      </c>
      <c r="L15" s="69"/>
    </row>
    <row r="16" spans="2:13" ht="20.100000000000001" customHeight="1">
      <c r="B16" s="51"/>
      <c r="C16" s="8">
        <v>5</v>
      </c>
      <c r="D16" s="31">
        <v>45</v>
      </c>
      <c r="E16" s="62"/>
      <c r="F16" s="67"/>
      <c r="G16" s="65">
        <f t="shared" si="1"/>
        <v>0</v>
      </c>
      <c r="H16" s="33">
        <v>2746</v>
      </c>
      <c r="I16" s="62"/>
      <c r="J16" s="64">
        <f t="shared" si="2"/>
        <v>0</v>
      </c>
      <c r="K16" s="12">
        <f t="shared" si="0"/>
        <v>0</v>
      </c>
      <c r="L16" s="69"/>
    </row>
    <row r="17" spans="1:14" ht="20.100000000000001" customHeight="1">
      <c r="B17" s="51"/>
      <c r="C17" s="8">
        <v>6</v>
      </c>
      <c r="D17" s="31">
        <v>45</v>
      </c>
      <c r="E17" s="62"/>
      <c r="F17" s="67"/>
      <c r="G17" s="65">
        <f t="shared" si="1"/>
        <v>0</v>
      </c>
      <c r="H17" s="33">
        <v>2448</v>
      </c>
      <c r="I17" s="62"/>
      <c r="J17" s="64">
        <f t="shared" si="2"/>
        <v>0</v>
      </c>
      <c r="K17" s="12">
        <f t="shared" si="0"/>
        <v>0</v>
      </c>
      <c r="L17" s="69"/>
    </row>
    <row r="18" spans="1:14" ht="20.100000000000001" customHeight="1">
      <c r="B18" s="51" t="s">
        <v>26</v>
      </c>
      <c r="C18" s="8">
        <v>7</v>
      </c>
      <c r="D18" s="31">
        <v>45</v>
      </c>
      <c r="E18" s="62"/>
      <c r="F18" s="67"/>
      <c r="G18" s="65">
        <f t="shared" si="1"/>
        <v>0</v>
      </c>
      <c r="H18" s="33">
        <v>2886</v>
      </c>
      <c r="I18" s="62"/>
      <c r="J18" s="64">
        <f t="shared" si="2"/>
        <v>0</v>
      </c>
      <c r="K18" s="12">
        <f t="shared" si="0"/>
        <v>0</v>
      </c>
      <c r="L18" s="69"/>
    </row>
    <row r="19" spans="1:14" ht="20.100000000000001" customHeight="1">
      <c r="B19" s="51"/>
      <c r="C19" s="8">
        <v>8</v>
      </c>
      <c r="D19" s="31">
        <v>45</v>
      </c>
      <c r="E19" s="62"/>
      <c r="F19" s="67"/>
      <c r="G19" s="65">
        <f t="shared" si="1"/>
        <v>0</v>
      </c>
      <c r="H19" s="33">
        <v>4553</v>
      </c>
      <c r="I19" s="62"/>
      <c r="J19" s="64">
        <f t="shared" si="2"/>
        <v>0</v>
      </c>
      <c r="K19" s="12">
        <f t="shared" si="0"/>
        <v>0</v>
      </c>
      <c r="L19" s="69"/>
    </row>
    <row r="20" spans="1:14" ht="20.100000000000001" customHeight="1">
      <c r="B20" s="51"/>
      <c r="C20" s="8">
        <v>9</v>
      </c>
      <c r="D20" s="31">
        <v>45</v>
      </c>
      <c r="E20" s="62"/>
      <c r="F20" s="67"/>
      <c r="G20" s="65">
        <f t="shared" si="1"/>
        <v>0</v>
      </c>
      <c r="H20" s="32">
        <v>4977</v>
      </c>
      <c r="I20" s="62"/>
      <c r="J20" s="64">
        <f t="shared" si="2"/>
        <v>0</v>
      </c>
      <c r="K20" s="12">
        <f t="shared" si="0"/>
        <v>0</v>
      </c>
      <c r="L20" s="69"/>
      <c r="N20" s="34"/>
    </row>
    <row r="21" spans="1:14" ht="20.100000000000001" customHeight="1">
      <c r="B21" s="51"/>
      <c r="C21" s="8">
        <v>10</v>
      </c>
      <c r="D21" s="31">
        <v>45</v>
      </c>
      <c r="E21" s="62"/>
      <c r="F21" s="67"/>
      <c r="G21" s="65">
        <f t="shared" si="1"/>
        <v>0</v>
      </c>
      <c r="H21" s="32">
        <v>3561</v>
      </c>
      <c r="I21" s="62"/>
      <c r="J21" s="64">
        <f t="shared" si="2"/>
        <v>0</v>
      </c>
      <c r="K21" s="12">
        <f t="shared" si="0"/>
        <v>0</v>
      </c>
      <c r="L21" s="69"/>
    </row>
    <row r="22" spans="1:14" ht="20.100000000000001" customHeight="1" thickBot="1">
      <c r="B22" s="52"/>
      <c r="C22" s="8">
        <v>11</v>
      </c>
      <c r="D22" s="31">
        <v>45</v>
      </c>
      <c r="E22" s="63"/>
      <c r="F22" s="68"/>
      <c r="G22" s="65">
        <f t="shared" si="1"/>
        <v>0</v>
      </c>
      <c r="H22" s="32">
        <v>3302</v>
      </c>
      <c r="I22" s="63"/>
      <c r="J22" s="64">
        <f t="shared" si="2"/>
        <v>0</v>
      </c>
      <c r="K22" s="58">
        <f t="shared" si="0"/>
        <v>0</v>
      </c>
      <c r="L22" s="69"/>
    </row>
    <row r="23" spans="1:14" ht="20.100000000000001" customHeight="1" thickTop="1" thickBot="1">
      <c r="B23" s="74" t="s">
        <v>7</v>
      </c>
      <c r="C23" s="75"/>
      <c r="D23" s="11"/>
      <c r="E23" s="22"/>
      <c r="F23" s="9"/>
      <c r="G23" s="10"/>
      <c r="H23" s="35">
        <f>SUM(H11:H22)</f>
        <v>54880</v>
      </c>
      <c r="I23" s="23"/>
      <c r="J23" s="57"/>
      <c r="K23" s="59">
        <f>SUM(K11:K22)</f>
        <v>0</v>
      </c>
      <c r="L23" s="76" t="s">
        <v>34</v>
      </c>
      <c r="M23" s="77"/>
    </row>
    <row r="24" spans="1:14" ht="20.100000000000001" customHeight="1">
      <c r="B24" s="3"/>
      <c r="L24" s="21"/>
    </row>
    <row r="25" spans="1:14" s="1" customFormat="1" ht="20.100000000000001" customHeight="1">
      <c r="A25" s="1" t="s">
        <v>8</v>
      </c>
      <c r="J25" s="72"/>
      <c r="K25" s="70"/>
    </row>
    <row r="26" spans="1:14" s="1" customFormat="1" ht="20.100000000000001" customHeight="1">
      <c r="A26" s="44" t="s">
        <v>25</v>
      </c>
      <c r="J26" s="73"/>
      <c r="K26" s="71"/>
    </row>
    <row r="27" spans="1:14" ht="18" customHeight="1">
      <c r="A27" s="39"/>
      <c r="B27" s="40" t="s">
        <v>20</v>
      </c>
      <c r="C27" s="41"/>
      <c r="D27" s="41"/>
      <c r="E27" s="41"/>
      <c r="F27" s="41"/>
      <c r="G27" s="41"/>
      <c r="H27" s="41"/>
      <c r="I27" s="41"/>
      <c r="J27" s="41"/>
      <c r="K27" s="41"/>
      <c r="L27" s="45"/>
      <c r="M27" s="46"/>
    </row>
    <row r="28" spans="1:14" ht="18" customHeight="1">
      <c r="A28" s="39"/>
      <c r="B28" s="40" t="s">
        <v>21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18" customHeight="1">
      <c r="A29" s="39"/>
      <c r="B29" s="47" t="s">
        <v>27</v>
      </c>
      <c r="C29" s="41"/>
      <c r="D29" s="41"/>
      <c r="E29" s="41"/>
      <c r="F29" s="48"/>
      <c r="G29" s="41"/>
      <c r="H29" s="41"/>
      <c r="I29" s="41"/>
      <c r="J29" s="41"/>
      <c r="K29" s="41"/>
    </row>
    <row r="30" spans="1:14" ht="18" customHeight="1">
      <c r="A30" s="39"/>
      <c r="B30" s="40" t="s">
        <v>22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4" ht="18" customHeight="1">
      <c r="A31" s="39"/>
      <c r="B31" s="47" t="s">
        <v>37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4" ht="18" customHeight="1">
      <c r="A32" s="39"/>
      <c r="B32" s="42" t="s">
        <v>23</v>
      </c>
    </row>
    <row r="33" spans="1:13" ht="18" customHeight="1">
      <c r="A33" s="43"/>
      <c r="B33" s="42" t="s">
        <v>24</v>
      </c>
    </row>
    <row r="34" spans="1:13" s="1" customFormat="1" ht="33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3"/>
      <c r="M34" s="14"/>
    </row>
    <row r="35" spans="1:13" ht="33" customHeight="1"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3" ht="33" customHeight="1"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3" ht="25.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3" ht="25.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3" ht="20.100000000000001" customHeight="1">
      <c r="B39" s="36"/>
    </row>
    <row r="40" spans="1:13" ht="20.100000000000001" customHeight="1"/>
    <row r="41" spans="1:13" ht="20.100000000000001" customHeight="1"/>
    <row r="42" spans="1:13" ht="20.100000000000001" customHeight="1"/>
  </sheetData>
  <sheetProtection algorithmName="SHA-512" hashValue="IhODnM87mMaHL3R5TGYpJXKE2kULh0lijKWlNOao7gvamM9+7tCibMePWvO21BlGPwhy33aDOYeYPY8Ljsubhw==" saltValue="c6dMXRvwDPmcpGmkZeI6pg==" spinCount="100000" sheet="1" selectLockedCells="1"/>
  <mergeCells count="19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L23:M2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4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82BC-6997-457A-9CA3-79F94429BA42}">
  <sheetPr>
    <pageSetUpPr fitToPage="1"/>
  </sheetPr>
  <dimension ref="A1:N42"/>
  <sheetViews>
    <sheetView showGridLines="0" showZeros="0" tabSelected="1" view="pageBreakPreview" topLeftCell="B9" zoomScaleNormal="75" zoomScaleSheetLayoutView="100" workbookViewId="0">
      <selection activeCell="I17" sqref="I17"/>
    </sheetView>
  </sheetViews>
  <sheetFormatPr defaultColWidth="9" defaultRowHeight="13.5"/>
  <cols>
    <col min="1" max="1" width="7.25" style="4" customWidth="1"/>
    <col min="2" max="2" width="4.75" style="4" customWidth="1"/>
    <col min="3" max="3" width="6.375" style="4" customWidth="1"/>
    <col min="4" max="6" width="15.125" style="4" customWidth="1"/>
    <col min="7" max="7" width="18.75" style="4" customWidth="1"/>
    <col min="8" max="9" width="15.125" style="4" customWidth="1"/>
    <col min="10" max="11" width="18.75" style="4" customWidth="1"/>
    <col min="12" max="12" width="11.625" style="4" customWidth="1"/>
    <col min="13" max="13" width="7.875" style="4" customWidth="1"/>
    <col min="14" max="14" width="3.5" style="4" customWidth="1"/>
    <col min="15" max="15" width="10" style="4" customWidth="1"/>
    <col min="16" max="16" width="9" style="4"/>
    <col min="17" max="18" width="10.625" style="4" customWidth="1"/>
    <col min="19" max="16384" width="9" style="4"/>
  </cols>
  <sheetData>
    <row r="1" spans="2:13" ht="14.25">
      <c r="B1" s="3" t="s">
        <v>33</v>
      </c>
    </row>
    <row r="2" spans="2:13" ht="17.25">
      <c r="B2" s="2"/>
      <c r="C2" s="5"/>
      <c r="D2" s="5"/>
      <c r="E2" s="5"/>
    </row>
    <row r="3" spans="2:13" ht="21">
      <c r="B3" s="101" t="s">
        <v>31</v>
      </c>
      <c r="C3" s="101"/>
      <c r="D3" s="101"/>
      <c r="E3" s="101"/>
      <c r="F3" s="101"/>
      <c r="G3" s="101"/>
      <c r="H3" s="101"/>
      <c r="I3" s="101"/>
      <c r="J3" s="101"/>
      <c r="K3" s="101"/>
      <c r="L3" s="18"/>
      <c r="M3" s="18"/>
    </row>
    <row r="4" spans="2:13" ht="17.25" customHeight="1">
      <c r="B4" s="2"/>
      <c r="C4" s="5"/>
      <c r="D4" s="5"/>
      <c r="E4" s="5"/>
      <c r="K4" s="19"/>
      <c r="L4" s="16"/>
      <c r="M4" s="15"/>
    </row>
    <row r="5" spans="2:13" ht="17.25">
      <c r="B5" s="2"/>
      <c r="C5" s="5"/>
      <c r="D5" s="5"/>
      <c r="E5" s="5"/>
      <c r="K5" s="17"/>
      <c r="L5" s="16"/>
      <c r="M5" s="15"/>
    </row>
    <row r="6" spans="2:13" ht="17.25">
      <c r="B6" s="2"/>
      <c r="C6" s="5"/>
      <c r="D6" s="5"/>
      <c r="E6" s="5"/>
    </row>
    <row r="7" spans="2:13" ht="27" customHeight="1">
      <c r="B7" s="91" t="s">
        <v>0</v>
      </c>
      <c r="C7" s="92"/>
      <c r="D7" s="94" t="s">
        <v>1</v>
      </c>
      <c r="E7" s="94"/>
      <c r="F7" s="94"/>
      <c r="G7" s="95"/>
      <c r="H7" s="99" t="s">
        <v>2</v>
      </c>
      <c r="I7" s="100"/>
      <c r="J7" s="100"/>
      <c r="K7" s="96" t="s">
        <v>17</v>
      </c>
      <c r="L7" s="78"/>
    </row>
    <row r="8" spans="2:13" ht="25.5" customHeight="1">
      <c r="B8" s="93"/>
      <c r="C8" s="92"/>
      <c r="D8" s="79" t="s">
        <v>11</v>
      </c>
      <c r="E8" s="81" t="s">
        <v>12</v>
      </c>
      <c r="F8" s="83" t="s">
        <v>3</v>
      </c>
      <c r="G8" s="85" t="s">
        <v>13</v>
      </c>
      <c r="H8" s="87" t="s">
        <v>14</v>
      </c>
      <c r="I8" s="81" t="s">
        <v>15</v>
      </c>
      <c r="J8" s="85" t="s">
        <v>16</v>
      </c>
      <c r="K8" s="97"/>
      <c r="L8" s="78"/>
    </row>
    <row r="9" spans="2:13" ht="48.75" customHeight="1">
      <c r="B9" s="93"/>
      <c r="C9" s="92"/>
      <c r="D9" s="80"/>
      <c r="E9" s="82"/>
      <c r="F9" s="84"/>
      <c r="G9" s="86"/>
      <c r="H9" s="88"/>
      <c r="I9" s="89"/>
      <c r="J9" s="90"/>
      <c r="K9" s="98"/>
      <c r="L9" s="27"/>
    </row>
    <row r="10" spans="2:13" ht="30" customHeight="1" thickBot="1">
      <c r="B10" s="49" t="s">
        <v>4</v>
      </c>
      <c r="C10" s="50" t="s">
        <v>5</v>
      </c>
      <c r="D10" s="6" t="s">
        <v>9</v>
      </c>
      <c r="E10" s="28" t="s">
        <v>18</v>
      </c>
      <c r="F10" s="29"/>
      <c r="G10" s="6" t="s">
        <v>6</v>
      </c>
      <c r="H10" s="7" t="s">
        <v>10</v>
      </c>
      <c r="I10" s="30" t="s">
        <v>19</v>
      </c>
      <c r="J10" s="6" t="s">
        <v>6</v>
      </c>
      <c r="K10" s="7" t="s">
        <v>6</v>
      </c>
      <c r="L10" s="20"/>
    </row>
    <row r="11" spans="2:13" ht="20.100000000000001" customHeight="1">
      <c r="B11" s="53" t="s">
        <v>29</v>
      </c>
      <c r="C11" s="8">
        <v>12</v>
      </c>
      <c r="D11" s="31">
        <v>16</v>
      </c>
      <c r="E11" s="61"/>
      <c r="F11" s="66" t="s">
        <v>28</v>
      </c>
      <c r="G11" s="65">
        <f>ROUNDDOWN(D11*$E11*0.85,2)</f>
        <v>0</v>
      </c>
      <c r="H11" s="32">
        <v>2329</v>
      </c>
      <c r="I11" s="61"/>
      <c r="J11" s="64">
        <f>ROUNDDOWN(H11*I11,2)</f>
        <v>0</v>
      </c>
      <c r="K11" s="12">
        <f t="shared" ref="K11:K22" si="0">INT(G11+J11)</f>
        <v>0</v>
      </c>
      <c r="L11" s="69"/>
    </row>
    <row r="12" spans="2:13" ht="20.100000000000001" customHeight="1">
      <c r="B12" s="51"/>
      <c r="C12" s="56">
        <v>1</v>
      </c>
      <c r="D12" s="31">
        <v>16</v>
      </c>
      <c r="E12" s="62"/>
      <c r="F12" s="67"/>
      <c r="G12" s="65">
        <f>ROUNDDOWN(D12*$E12*0.85,2)</f>
        <v>0</v>
      </c>
      <c r="H12" s="32">
        <v>2561</v>
      </c>
      <c r="I12" s="62"/>
      <c r="J12" s="64">
        <f t="shared" ref="J12:J22" si="1">ROUNDDOWN(H12*I12,2)</f>
        <v>0</v>
      </c>
      <c r="K12" s="12">
        <f>INT(G12+J12)</f>
        <v>0</v>
      </c>
      <c r="L12" s="69"/>
    </row>
    <row r="13" spans="2:13" ht="20.100000000000001" customHeight="1">
      <c r="B13" s="51"/>
      <c r="C13" s="8">
        <v>2</v>
      </c>
      <c r="D13" s="31">
        <v>16</v>
      </c>
      <c r="E13" s="62"/>
      <c r="F13" s="67"/>
      <c r="G13" s="65">
        <f t="shared" ref="G13:G21" si="2">ROUNDDOWN(D13*$E13*0.85,2)</f>
        <v>0</v>
      </c>
      <c r="H13" s="32">
        <v>2570</v>
      </c>
      <c r="I13" s="62"/>
      <c r="J13" s="64">
        <f t="shared" si="1"/>
        <v>0</v>
      </c>
      <c r="K13" s="12">
        <f t="shared" si="0"/>
        <v>0</v>
      </c>
      <c r="L13" s="69"/>
    </row>
    <row r="14" spans="2:13" ht="20.100000000000001" customHeight="1">
      <c r="B14" s="51"/>
      <c r="C14" s="8">
        <v>3</v>
      </c>
      <c r="D14" s="31">
        <v>16</v>
      </c>
      <c r="E14" s="62"/>
      <c r="F14" s="67"/>
      <c r="G14" s="65">
        <f t="shared" si="2"/>
        <v>0</v>
      </c>
      <c r="H14" s="32">
        <v>2252</v>
      </c>
      <c r="I14" s="62"/>
      <c r="J14" s="64">
        <f t="shared" si="1"/>
        <v>0</v>
      </c>
      <c r="K14" s="12">
        <f t="shared" si="0"/>
        <v>0</v>
      </c>
      <c r="L14" s="69"/>
    </row>
    <row r="15" spans="2:13" ht="20.100000000000001" customHeight="1">
      <c r="B15" s="51"/>
      <c r="C15" s="8">
        <v>4</v>
      </c>
      <c r="D15" s="31">
        <v>16</v>
      </c>
      <c r="E15" s="62"/>
      <c r="F15" s="67"/>
      <c r="G15" s="65">
        <f t="shared" si="2"/>
        <v>0</v>
      </c>
      <c r="H15" s="32">
        <v>2669</v>
      </c>
      <c r="I15" s="62"/>
      <c r="J15" s="64">
        <f t="shared" si="1"/>
        <v>0</v>
      </c>
      <c r="K15" s="12">
        <f t="shared" si="0"/>
        <v>0</v>
      </c>
      <c r="L15" s="69"/>
    </row>
    <row r="16" spans="2:13" ht="20.100000000000001" customHeight="1">
      <c r="B16" s="51"/>
      <c r="C16" s="8">
        <v>5</v>
      </c>
      <c r="D16" s="31">
        <v>16</v>
      </c>
      <c r="E16" s="62"/>
      <c r="F16" s="67"/>
      <c r="G16" s="65">
        <f t="shared" si="2"/>
        <v>0</v>
      </c>
      <c r="H16" s="33">
        <v>2448</v>
      </c>
      <c r="I16" s="62"/>
      <c r="J16" s="64">
        <f t="shared" si="1"/>
        <v>0</v>
      </c>
      <c r="K16" s="12">
        <f t="shared" si="0"/>
        <v>0</v>
      </c>
      <c r="L16" s="69"/>
    </row>
    <row r="17" spans="1:14" ht="20.100000000000001" customHeight="1">
      <c r="B17" s="51" t="s">
        <v>26</v>
      </c>
      <c r="C17" s="8">
        <v>6</v>
      </c>
      <c r="D17" s="31">
        <v>16</v>
      </c>
      <c r="E17" s="62"/>
      <c r="F17" s="67"/>
      <c r="G17" s="65">
        <f t="shared" si="2"/>
        <v>0</v>
      </c>
      <c r="H17" s="33">
        <v>2480</v>
      </c>
      <c r="I17" s="62"/>
      <c r="J17" s="64">
        <f t="shared" si="1"/>
        <v>0</v>
      </c>
      <c r="K17" s="12">
        <f t="shared" si="0"/>
        <v>0</v>
      </c>
      <c r="L17" s="69"/>
    </row>
    <row r="18" spans="1:14" ht="20.100000000000001" customHeight="1">
      <c r="B18" s="51"/>
      <c r="C18" s="8">
        <v>7</v>
      </c>
      <c r="D18" s="31">
        <v>16</v>
      </c>
      <c r="E18" s="62"/>
      <c r="F18" s="67"/>
      <c r="G18" s="65">
        <f t="shared" si="2"/>
        <v>0</v>
      </c>
      <c r="H18" s="33">
        <v>2775</v>
      </c>
      <c r="I18" s="62"/>
      <c r="J18" s="64">
        <f t="shared" si="1"/>
        <v>0</v>
      </c>
      <c r="K18" s="12">
        <f t="shared" si="0"/>
        <v>0</v>
      </c>
      <c r="L18" s="69"/>
    </row>
    <row r="19" spans="1:14" ht="20.100000000000001" customHeight="1">
      <c r="B19" s="51"/>
      <c r="C19" s="8">
        <v>8</v>
      </c>
      <c r="D19" s="31">
        <v>16</v>
      </c>
      <c r="E19" s="62"/>
      <c r="F19" s="67"/>
      <c r="G19" s="65">
        <f t="shared" si="2"/>
        <v>0</v>
      </c>
      <c r="H19" s="33">
        <v>3132</v>
      </c>
      <c r="I19" s="62"/>
      <c r="J19" s="64">
        <f t="shared" si="1"/>
        <v>0</v>
      </c>
      <c r="K19" s="12">
        <f t="shared" si="0"/>
        <v>0</v>
      </c>
      <c r="L19" s="69"/>
    </row>
    <row r="20" spans="1:14" ht="20.100000000000001" customHeight="1">
      <c r="B20" s="51"/>
      <c r="C20" s="8">
        <v>9</v>
      </c>
      <c r="D20" s="31">
        <v>16</v>
      </c>
      <c r="E20" s="62"/>
      <c r="F20" s="67"/>
      <c r="G20" s="65">
        <f t="shared" si="2"/>
        <v>0</v>
      </c>
      <c r="H20" s="32">
        <v>3087</v>
      </c>
      <c r="I20" s="62"/>
      <c r="J20" s="64">
        <f t="shared" si="1"/>
        <v>0</v>
      </c>
      <c r="K20" s="12">
        <f t="shared" si="0"/>
        <v>0</v>
      </c>
      <c r="L20" s="69"/>
      <c r="N20" s="34"/>
    </row>
    <row r="21" spans="1:14" ht="20.100000000000001" customHeight="1">
      <c r="B21" s="51"/>
      <c r="C21" s="8">
        <v>10</v>
      </c>
      <c r="D21" s="31">
        <v>16</v>
      </c>
      <c r="E21" s="62"/>
      <c r="F21" s="67"/>
      <c r="G21" s="65">
        <f t="shared" si="2"/>
        <v>0</v>
      </c>
      <c r="H21" s="32">
        <v>2516</v>
      </c>
      <c r="I21" s="62"/>
      <c r="J21" s="64">
        <f t="shared" si="1"/>
        <v>0</v>
      </c>
      <c r="K21" s="12">
        <f t="shared" si="0"/>
        <v>0</v>
      </c>
      <c r="L21" s="69"/>
    </row>
    <row r="22" spans="1:14" ht="20.100000000000001" customHeight="1" thickBot="1">
      <c r="B22" s="55"/>
      <c r="C22" s="8">
        <v>11</v>
      </c>
      <c r="D22" s="31">
        <v>16</v>
      </c>
      <c r="E22" s="63"/>
      <c r="F22" s="68"/>
      <c r="G22" s="65">
        <f>ROUNDDOWN(D22*$E22*0.85,2)</f>
        <v>0</v>
      </c>
      <c r="H22" s="32">
        <v>2346</v>
      </c>
      <c r="I22" s="63"/>
      <c r="J22" s="64">
        <f t="shared" si="1"/>
        <v>0</v>
      </c>
      <c r="K22" s="58">
        <f t="shared" si="0"/>
        <v>0</v>
      </c>
      <c r="L22" s="69"/>
    </row>
    <row r="23" spans="1:14" ht="20.100000000000001" customHeight="1" thickTop="1" thickBot="1">
      <c r="B23" s="106" t="s">
        <v>7</v>
      </c>
      <c r="C23" s="107"/>
      <c r="D23" s="11"/>
      <c r="E23" s="22"/>
      <c r="F23" s="9"/>
      <c r="G23" s="10"/>
      <c r="H23" s="35">
        <f>SUM(H11:H22)</f>
        <v>31165</v>
      </c>
      <c r="I23" s="23"/>
      <c r="J23" s="57"/>
      <c r="K23" s="60">
        <f>SUM(K11:K22)</f>
        <v>0</v>
      </c>
      <c r="L23" s="76" t="s">
        <v>35</v>
      </c>
      <c r="M23" s="77"/>
    </row>
    <row r="24" spans="1:14" ht="20.100000000000001" customHeight="1" thickBot="1">
      <c r="B24" s="3"/>
      <c r="L24" s="21"/>
    </row>
    <row r="25" spans="1:14" s="1" customFormat="1" ht="20.100000000000001" customHeight="1">
      <c r="A25" s="1" t="s">
        <v>8</v>
      </c>
      <c r="J25" s="72"/>
      <c r="K25" s="108">
        <f>K23+長良川防災・健康ステーション!K23</f>
        <v>0</v>
      </c>
      <c r="L25" s="102" t="s">
        <v>36</v>
      </c>
      <c r="M25" s="103"/>
    </row>
    <row r="26" spans="1:14" s="1" customFormat="1" ht="20.100000000000001" customHeight="1" thickBot="1">
      <c r="A26" s="44" t="s">
        <v>25</v>
      </c>
      <c r="J26" s="73"/>
      <c r="K26" s="109"/>
      <c r="L26" s="104"/>
      <c r="M26" s="105"/>
    </row>
    <row r="27" spans="1:14" ht="18" customHeight="1">
      <c r="A27" s="39"/>
      <c r="B27" s="40" t="s">
        <v>20</v>
      </c>
      <c r="C27" s="41"/>
      <c r="D27" s="41"/>
      <c r="E27" s="41"/>
      <c r="F27" s="41"/>
      <c r="G27" s="41"/>
      <c r="H27" s="41"/>
      <c r="I27" s="41"/>
      <c r="J27" s="41"/>
      <c r="K27" s="41"/>
      <c r="L27" s="45"/>
      <c r="M27" s="46"/>
    </row>
    <row r="28" spans="1:14" ht="18" customHeight="1">
      <c r="A28" s="39"/>
      <c r="B28" s="40" t="s">
        <v>21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18" customHeight="1">
      <c r="A29" s="39"/>
      <c r="B29" s="47" t="s">
        <v>27</v>
      </c>
      <c r="C29" s="41"/>
      <c r="D29" s="41"/>
      <c r="E29" s="41"/>
      <c r="F29" s="48"/>
      <c r="G29" s="41"/>
      <c r="H29" s="41"/>
      <c r="I29" s="41"/>
      <c r="J29" s="41"/>
      <c r="K29" s="41"/>
    </row>
    <row r="30" spans="1:14" ht="18" customHeight="1">
      <c r="A30" s="39"/>
      <c r="B30" s="47" t="s">
        <v>22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4" ht="18" customHeight="1">
      <c r="A31" s="39"/>
      <c r="B31" s="47" t="s">
        <v>37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4" ht="18" customHeight="1">
      <c r="A32" s="39"/>
      <c r="B32" s="42" t="s">
        <v>23</v>
      </c>
    </row>
    <row r="33" spans="1:13" ht="18" customHeight="1">
      <c r="A33" s="43"/>
      <c r="B33" s="42" t="s">
        <v>24</v>
      </c>
    </row>
    <row r="34" spans="1:13" s="1" customFormat="1" ht="33" customHeight="1">
      <c r="B34" s="38"/>
      <c r="C34" s="38"/>
      <c r="D34" s="38"/>
      <c r="E34" s="54"/>
      <c r="F34" s="38"/>
      <c r="G34" s="38"/>
      <c r="H34" s="38"/>
      <c r="I34" s="38"/>
      <c r="J34" s="38"/>
      <c r="K34" s="38"/>
      <c r="L34" s="13"/>
      <c r="M34" s="14"/>
    </row>
    <row r="35" spans="1:13" ht="33" customHeight="1"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3" ht="33" customHeight="1"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3" ht="25.5" customHeight="1"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3" ht="25.5" customHeight="1"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3" ht="20.100000000000001" customHeight="1">
      <c r="B39" s="36"/>
    </row>
    <row r="40" spans="1:13" ht="20.100000000000001" customHeight="1"/>
    <row r="41" spans="1:13" ht="20.100000000000001" customHeight="1"/>
    <row r="42" spans="1:13" ht="20.100000000000001" customHeight="1"/>
  </sheetData>
  <sheetProtection algorithmName="SHA-512" hashValue="FbCHd2EkMJjAuR2fMcY38oSwh1I3r9BqWlFZkNDc5ZXcWHnzCl5QxthZG/RDvZpF0WAIvwIkSJHBJilttBFL7Q==" saltValue="myh42qoG++Rx/X/0UR7hGw==" spinCount="100000" sheet="1" selectLockedCells="1"/>
  <mergeCells count="20">
    <mergeCell ref="L23:M23"/>
    <mergeCell ref="L25:M26"/>
    <mergeCell ref="L11:L22"/>
    <mergeCell ref="L7:L8"/>
    <mergeCell ref="B23:C23"/>
    <mergeCell ref="J25:J26"/>
    <mergeCell ref="K25:K26"/>
    <mergeCell ref="H8:H9"/>
    <mergeCell ref="F11:F22"/>
    <mergeCell ref="B3:K3"/>
    <mergeCell ref="B7:C9"/>
    <mergeCell ref="D7:G7"/>
    <mergeCell ref="H7:J7"/>
    <mergeCell ref="K7:K9"/>
    <mergeCell ref="D8:D9"/>
    <mergeCell ref="E8:E9"/>
    <mergeCell ref="F8:F9"/>
    <mergeCell ref="G8:G9"/>
    <mergeCell ref="I8:I9"/>
    <mergeCell ref="J8:J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長良川防災・健康ステーション</vt:lpstr>
      <vt:lpstr>雄総排水ポンプ場</vt:lpstr>
      <vt:lpstr>長良川防災・健康ステーション!Print_Area</vt:lpstr>
      <vt:lpstr>雄総排水ポンプ場!Print_Area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2023-08-07T05:11:25Z</cp:lastPrinted>
  <dcterms:created xsi:type="dcterms:W3CDTF">2003-05-07T07:33:15Z</dcterms:created>
  <dcterms:modified xsi:type="dcterms:W3CDTF">2023-08-22T23:55:42Z</dcterms:modified>
</cp:coreProperties>
</file>