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R5年度\8.17岐阜駅北口駅前広場\公告\HP\"/>
    </mc:Choice>
  </mc:AlternateContent>
  <xr:revisionPtr revIDLastSave="0" documentId="13_ncr:1_{F94322FB-7887-4718-A281-FC69073E57F0}" xr6:coauthVersionLast="47" xr6:coauthVersionMax="47" xr10:uidLastSave="{00000000-0000-0000-0000-000000000000}"/>
  <bookViews>
    <workbookView xWindow="-120" yWindow="-120" windowWidth="20730" windowHeight="11160" tabRatio="860" xr2:uid="{00000000-000D-0000-FFFF-FFFF00000000}"/>
  </bookViews>
  <sheets>
    <sheet name="入札金額算定書1(北口)" sheetId="10" r:id="rId1"/>
    <sheet name="入札金額算定書 2(南口)" sheetId="11" r:id="rId2"/>
  </sheets>
  <definedNames>
    <definedName name="_xlnm.Print_Area" localSheetId="1">'入札金額算定書 2(南口)'!$A$1:$N$27</definedName>
    <definedName name="_xlnm.Print_Area" localSheetId="0">'入札金額算定書1(北口)'!$A$1:$S$27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0" l="1"/>
  <c r="D19" i="10"/>
  <c r="P20" i="10"/>
  <c r="P19" i="10"/>
  <c r="P18" i="10"/>
  <c r="P17" i="10"/>
  <c r="P16" i="10"/>
  <c r="P15" i="10"/>
  <c r="P14" i="10"/>
  <c r="P13" i="10"/>
  <c r="P12" i="10"/>
  <c r="P11" i="10"/>
  <c r="P10" i="10"/>
  <c r="P9" i="10"/>
  <c r="M20" i="10"/>
  <c r="Q20" i="10" s="1"/>
  <c r="M19" i="10"/>
  <c r="Q19" i="10" s="1"/>
  <c r="M18" i="10"/>
  <c r="M17" i="10"/>
  <c r="M16" i="10"/>
  <c r="M15" i="10"/>
  <c r="Q15" i="10" s="1"/>
  <c r="M14" i="10"/>
  <c r="Q14" i="10" s="1"/>
  <c r="M13" i="10"/>
  <c r="Q13" i="10" s="1"/>
  <c r="M12" i="10"/>
  <c r="Q12" i="10" s="1"/>
  <c r="M11" i="10"/>
  <c r="Q11" i="10" s="1"/>
  <c r="M10" i="10"/>
  <c r="Q10" i="10" s="1"/>
  <c r="M9" i="10"/>
  <c r="Q9" i="10" s="1"/>
  <c r="J18" i="10"/>
  <c r="J17" i="10"/>
  <c r="J16" i="10"/>
  <c r="G9" i="10"/>
  <c r="J20" i="11"/>
  <c r="J19" i="11"/>
  <c r="J18" i="11"/>
  <c r="J17" i="11"/>
  <c r="J16" i="11"/>
  <c r="J15" i="11"/>
  <c r="J14" i="11"/>
  <c r="J13" i="11"/>
  <c r="J12" i="11"/>
  <c r="J11" i="11"/>
  <c r="J10" i="11"/>
  <c r="J9" i="11"/>
  <c r="K9" i="11" s="1"/>
  <c r="G9" i="11"/>
  <c r="L9" i="11" s="1"/>
  <c r="R9" i="10" l="1"/>
  <c r="Q16" i="10"/>
  <c r="Q17" i="10"/>
  <c r="Q18" i="10"/>
  <c r="K20" i="11"/>
  <c r="K19" i="11"/>
  <c r="K18" i="11"/>
  <c r="K17" i="11"/>
  <c r="K16" i="11"/>
  <c r="K15" i="11"/>
  <c r="K14" i="11"/>
  <c r="K13" i="11"/>
  <c r="K12" i="11"/>
  <c r="K11" i="11"/>
  <c r="K10" i="11"/>
  <c r="H21" i="11"/>
  <c r="K21" i="10" l="1"/>
  <c r="D10" i="11"/>
  <c r="D11" i="11" l="1"/>
  <c r="G11" i="11" s="1"/>
  <c r="L11" i="11" s="1"/>
  <c r="G10" i="11"/>
  <c r="L10" i="11" s="1"/>
  <c r="D12" i="11"/>
  <c r="G12" i="11" s="1"/>
  <c r="L12" i="11" s="1"/>
  <c r="D13" i="11" l="1"/>
  <c r="G13" i="11" s="1"/>
  <c r="L13" i="11" s="1"/>
  <c r="D14" i="11" l="1"/>
  <c r="G14" i="11" s="1"/>
  <c r="L14" i="11" s="1"/>
  <c r="N21" i="10"/>
  <c r="H21" i="10"/>
  <c r="D10" i="10"/>
  <c r="G10" i="10" s="1"/>
  <c r="R10" i="10" s="1"/>
  <c r="D15" i="11" l="1"/>
  <c r="G15" i="11" s="1"/>
  <c r="L15" i="11" s="1"/>
  <c r="D11" i="10"/>
  <c r="G11" i="10" s="1"/>
  <c r="R11" i="10" s="1"/>
  <c r="D16" i="11" l="1"/>
  <c r="G16" i="11" s="1"/>
  <c r="L16" i="11" s="1"/>
  <c r="D12" i="10"/>
  <c r="R12" i="10" s="1"/>
  <c r="D17" i="11" l="1"/>
  <c r="G17" i="11" s="1"/>
  <c r="L17" i="11" s="1"/>
  <c r="D13" i="10"/>
  <c r="G13" i="10" s="1"/>
  <c r="R13" i="10" s="1"/>
  <c r="D18" i="11" l="1"/>
  <c r="G18" i="11" s="1"/>
  <c r="L18" i="11" s="1"/>
  <c r="D14" i="10"/>
  <c r="G14" i="10" s="1"/>
  <c r="R14" i="10" s="1"/>
  <c r="D19" i="11" l="1"/>
  <c r="G19" i="11" s="1"/>
  <c r="L19" i="11" s="1"/>
  <c r="D15" i="10"/>
  <c r="G15" i="10" s="1"/>
  <c r="R15" i="10" s="1"/>
  <c r="D20" i="11" l="1"/>
  <c r="G20" i="11" s="1"/>
  <c r="L20" i="11" s="1"/>
  <c r="L21" i="11" s="1"/>
  <c r="D16" i="10"/>
  <c r="G16" i="10" s="1"/>
  <c r="R16" i="10" s="1"/>
  <c r="D17" i="10" l="1"/>
  <c r="G17" i="10" s="1"/>
  <c r="R17" i="10" s="1"/>
  <c r="D18" i="10" l="1"/>
  <c r="G18" i="10" s="1"/>
  <c r="R18" i="10" s="1"/>
  <c r="G19" i="10" l="1"/>
  <c r="R19" i="10" s="1"/>
  <c r="D20" i="10" l="1"/>
  <c r="G20" i="10" s="1"/>
  <c r="R20" i="10" s="1"/>
  <c r="R21" i="10" l="1"/>
  <c r="M23" i="11" s="1"/>
</calcChain>
</file>

<file path=xl/sharedStrings.xml><?xml version="1.0" encoding="utf-8"?>
<sst xmlns="http://schemas.openxmlformats.org/spreadsheetml/2006/main" count="75" uniqueCount="47">
  <si>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</si>
  <si>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</si>
  <si>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</si>
  <si>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</si>
  <si>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</si>
  <si>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</si>
  <si>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合計</t>
    <rPh sb="0" eb="2">
      <t>ゴウケイ</t>
    </rPh>
    <phoneticPr fontId="1"/>
  </si>
  <si>
    <t xml:space="preserve"> </t>
    <phoneticPr fontId="1"/>
  </si>
  <si>
    <t>（kＷ）</t>
    <phoneticPr fontId="1"/>
  </si>
  <si>
    <t>（kWh）</t>
    <phoneticPr fontId="1"/>
  </si>
  <si>
    <t>単価
①</t>
    <rPh sb="0" eb="2">
      <t>タンカ</t>
    </rPh>
    <phoneticPr fontId="1"/>
  </si>
  <si>
    <t>契約電力
A</t>
    <rPh sb="0" eb="2">
      <t>ケイヤク</t>
    </rPh>
    <rPh sb="2" eb="4">
      <t>デンリョク</t>
    </rPh>
    <phoneticPr fontId="1"/>
  </si>
  <si>
    <t>小計
B
（A×①×力率割引）</t>
    <rPh sb="0" eb="1">
      <t>ショウ</t>
    </rPh>
    <rPh sb="10" eb="14">
      <t>リキリツワリヒ</t>
    </rPh>
    <phoneticPr fontId="1"/>
  </si>
  <si>
    <t>力率
割引</t>
    <rPh sb="0" eb="1">
      <t>リキ</t>
    </rPh>
    <rPh sb="1" eb="2">
      <t>リツ</t>
    </rPh>
    <rPh sb="3" eb="5">
      <t>ワリビキ</t>
    </rPh>
    <phoneticPr fontId="1"/>
  </si>
  <si>
    <t>予定使用
電力量
C</t>
    <rPh sb="0" eb="2">
      <t>ヨテイ</t>
    </rPh>
    <rPh sb="2" eb="4">
      <t>シヨウ</t>
    </rPh>
    <rPh sb="5" eb="8">
      <t>デンリョクリョウ</t>
    </rPh>
    <phoneticPr fontId="1"/>
  </si>
  <si>
    <t>単価
②</t>
    <rPh sb="0" eb="2">
      <t>タンカ</t>
    </rPh>
    <phoneticPr fontId="1"/>
  </si>
  <si>
    <t>計
c</t>
    <rPh sb="0" eb="1">
      <t>ケイ</t>
    </rPh>
    <phoneticPr fontId="1"/>
  </si>
  <si>
    <t>予定使用
電力量
D</t>
    <rPh sb="0" eb="2">
      <t>ヨテイ</t>
    </rPh>
    <rPh sb="2" eb="4">
      <t>シヨウ</t>
    </rPh>
    <rPh sb="5" eb="8">
      <t>デンリョクリョウ</t>
    </rPh>
    <phoneticPr fontId="1"/>
  </si>
  <si>
    <t>計
d</t>
    <rPh sb="0" eb="1">
      <t>ケイ</t>
    </rPh>
    <phoneticPr fontId="1"/>
  </si>
  <si>
    <t>様式第5-1</t>
    <rPh sb="0" eb="2">
      <t>ヨウシキ</t>
    </rPh>
    <rPh sb="2" eb="3">
      <t>ダイ</t>
    </rPh>
    <phoneticPr fontId="1"/>
  </si>
  <si>
    <t>岐阜駅北口駅前広場</t>
    <rPh sb="0" eb="3">
      <t>ギフエキ</t>
    </rPh>
    <rPh sb="3" eb="5">
      <t>キタグチ</t>
    </rPh>
    <rPh sb="5" eb="7">
      <t>エキマエ</t>
    </rPh>
    <rPh sb="7" eb="9">
      <t>ヒロバ</t>
    </rPh>
    <phoneticPr fontId="1"/>
  </si>
  <si>
    <t>様式第5-2</t>
    <rPh sb="0" eb="2">
      <t>ヨウシキ</t>
    </rPh>
    <rPh sb="2" eb="3">
      <t>ダイ</t>
    </rPh>
    <phoneticPr fontId="1"/>
  </si>
  <si>
    <t>岐阜駅南口駅前広場</t>
    <rPh sb="0" eb="3">
      <t>ギフエキ</t>
    </rPh>
    <rPh sb="3" eb="5">
      <t>ミナミグチ</t>
    </rPh>
    <rPh sb="5" eb="7">
      <t>エキマエ</t>
    </rPh>
    <rPh sb="7" eb="9">
      <t>ヒロバ</t>
    </rPh>
    <phoneticPr fontId="1"/>
  </si>
  <si>
    <t>重負荷</t>
    <rPh sb="0" eb="1">
      <t>ジュウ</t>
    </rPh>
    <rPh sb="1" eb="3">
      <t>フカ</t>
    </rPh>
    <phoneticPr fontId="1"/>
  </si>
  <si>
    <t>予定使用
電力量
E</t>
    <rPh sb="0" eb="2">
      <t>ヨテイ</t>
    </rPh>
    <rPh sb="2" eb="4">
      <t>シヨウ</t>
    </rPh>
    <rPh sb="5" eb="8">
      <t>デンリョクリョウ</t>
    </rPh>
    <phoneticPr fontId="1"/>
  </si>
  <si>
    <t>計
e</t>
    <rPh sb="0" eb="1">
      <t>ケイ</t>
    </rPh>
    <phoneticPr fontId="1"/>
  </si>
  <si>
    <t>小計
F
（c+d+e）</t>
    <rPh sb="0" eb="1">
      <t>ショウ</t>
    </rPh>
    <phoneticPr fontId="1"/>
  </si>
  <si>
    <t>月毎の
電気料金合計
G
（B＋F）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</si>
  <si>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昼間</t>
    <rPh sb="0" eb="2">
      <t>ヒルマ</t>
    </rPh>
    <phoneticPr fontId="1"/>
  </si>
  <si>
    <t>夜間</t>
    <rPh sb="0" eb="2">
      <t>ヤカン</t>
    </rPh>
    <phoneticPr fontId="1"/>
  </si>
  <si>
    <t>契約電力
H</t>
    <rPh sb="0" eb="2">
      <t>ケイヤク</t>
    </rPh>
    <rPh sb="2" eb="4">
      <t>デンリョク</t>
    </rPh>
    <phoneticPr fontId="1"/>
  </si>
  <si>
    <t>小計
I
（H×①×力率割引）</t>
    <rPh sb="0" eb="1">
      <t>ショウ</t>
    </rPh>
    <rPh sb="10" eb="14">
      <t>リキリツワリヒ</t>
    </rPh>
    <phoneticPr fontId="1"/>
  </si>
  <si>
    <t>予定使用
電力量
J</t>
    <rPh sb="0" eb="2">
      <t>ヨテイ</t>
    </rPh>
    <rPh sb="2" eb="4">
      <t>シヨウ</t>
    </rPh>
    <rPh sb="5" eb="8">
      <t>デンリョクリョウ</t>
    </rPh>
    <phoneticPr fontId="1"/>
  </si>
  <si>
    <t>計
j</t>
    <rPh sb="0" eb="1">
      <t>ケイ</t>
    </rPh>
    <phoneticPr fontId="1"/>
  </si>
  <si>
    <t>小計
K
（i）</t>
    <rPh sb="0" eb="1">
      <t>ショウ</t>
    </rPh>
    <phoneticPr fontId="1"/>
  </si>
  <si>
    <t>月毎の
電気料金合計
L
（I＋K）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</si>
  <si>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R5</t>
    <phoneticPr fontId="1"/>
  </si>
  <si>
    <t>×0.85</t>
  </si>
  <si>
    <t>×0.85　</t>
    <phoneticPr fontId="1"/>
  </si>
  <si>
    <t>電気料金総価①</t>
    <rPh sb="0" eb="2">
      <t>デンキ</t>
    </rPh>
    <rPh sb="2" eb="4">
      <t>リョウキン</t>
    </rPh>
    <rPh sb="4" eb="5">
      <t>ソウ</t>
    </rPh>
    <rPh sb="5" eb="6">
      <t>アタイ</t>
    </rPh>
    <phoneticPr fontId="1"/>
  </si>
  <si>
    <t>電気料金総価②</t>
    <rPh sb="0" eb="2">
      <t>デンキ</t>
    </rPh>
    <rPh sb="2" eb="4">
      <t>リョウキン</t>
    </rPh>
    <rPh sb="4" eb="5">
      <t>ソウ</t>
    </rPh>
    <rPh sb="5" eb="6">
      <t>アタイ</t>
    </rPh>
    <phoneticPr fontId="1"/>
  </si>
  <si>
    <t>入札金額算定書記載額</t>
    <rPh sb="0" eb="2">
      <t>ニュウサツ</t>
    </rPh>
    <rPh sb="2" eb="4">
      <t>キンガク</t>
    </rPh>
    <rPh sb="4" eb="6">
      <t>サンテイ</t>
    </rPh>
    <rPh sb="6" eb="7">
      <t>ショ</t>
    </rPh>
    <rPh sb="7" eb="9">
      <t>キサイ</t>
    </rPh>
    <rPh sb="9" eb="10">
      <t>ガク</t>
    </rPh>
    <phoneticPr fontId="1"/>
  </si>
  <si>
    <t>（電気料金総価①+②）</t>
    <rPh sb="1" eb="3">
      <t>デンキ</t>
    </rPh>
    <rPh sb="3" eb="5">
      <t>リョウキン</t>
    </rPh>
    <rPh sb="5" eb="6">
      <t>ソウ</t>
    </rPh>
    <rPh sb="6" eb="7">
      <t>カ</t>
    </rPh>
    <phoneticPr fontId="1"/>
  </si>
  <si>
    <t>入札金額算定書</t>
    <rPh sb="0" eb="1">
      <t>ニュウ</t>
    </rPh>
    <rPh sb="1" eb="2">
      <t>サツ</t>
    </rPh>
    <rPh sb="2" eb="3">
      <t>キン</t>
    </rPh>
    <rPh sb="3" eb="4">
      <t>ガク</t>
    </rPh>
    <rPh sb="4" eb="5">
      <t>サン</t>
    </rPh>
    <rPh sb="5" eb="6">
      <t>サダム</t>
    </rPh>
    <rPh sb="6" eb="7">
      <t>ショ</t>
    </rPh>
    <phoneticPr fontId="1"/>
  </si>
  <si>
    <r>
      <t>記入上の注意点等
　</t>
    </r>
    <r>
      <rPr>
        <sz val="12"/>
        <rFont val="ＭＳ Ｐゴシック"/>
        <family val="3"/>
        <charset val="128"/>
      </rPr>
      <t>1　入札金額算定書は入札書に添付し、入札書に使用する印鑑で割印を行うこと。
　2</t>
    </r>
    <r>
      <rPr>
        <b/>
        <sz val="12"/>
        <rFont val="ＭＳ Ｐゴシック"/>
        <family val="3"/>
        <charset val="128"/>
      </rPr>
      <t>　基本料金単価①、電力量料金単価②</t>
    </r>
    <r>
      <rPr>
        <sz val="12"/>
        <rFont val="ＭＳ Ｐゴシック"/>
        <family val="3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ゴシック"/>
        <family val="3"/>
        <charset val="128"/>
      </rPr>
      <t>とし、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ゴシック"/>
        <family val="3"/>
        <charset val="128"/>
      </rPr>
      <t>。
　3　</t>
    </r>
    <r>
      <rPr>
        <b/>
        <sz val="12"/>
        <rFont val="ＭＳ Ｐゴシック"/>
        <family val="3"/>
        <charset val="128"/>
      </rPr>
      <t>基本料金及び電力量料金の小計の端数</t>
    </r>
    <r>
      <rPr>
        <sz val="12"/>
        <rFont val="ＭＳ Ｐゴシック"/>
        <family val="3"/>
        <charset val="128"/>
      </rPr>
      <t>は、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ゴシック"/>
        <family val="3"/>
        <charset val="128"/>
      </rPr>
      <t>。
　4　</t>
    </r>
    <r>
      <rPr>
        <b/>
        <sz val="12"/>
        <rFont val="ＭＳ Ｐゴシック"/>
        <family val="3"/>
        <charset val="128"/>
      </rPr>
      <t>月毎の電気料金合計Ｌ</t>
    </r>
    <r>
      <rPr>
        <sz val="12"/>
        <rFont val="ＭＳ Ｐゴシック"/>
        <family val="3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ゴシック"/>
        <family val="3"/>
        <charset val="128"/>
      </rPr>
      <t>。
　5　</t>
    </r>
    <r>
      <rPr>
        <b/>
        <sz val="12"/>
        <rFont val="ＭＳ Ｐゴシック"/>
        <family val="3"/>
        <charset val="128"/>
      </rPr>
      <t>入札書に記載する金額は、電気料金総価（①と②の合計）の額</t>
    </r>
    <r>
      <rPr>
        <sz val="12"/>
        <rFont val="ＭＳ Ｐゴシック"/>
        <family val="3"/>
        <charset val="128"/>
      </rPr>
      <t>とする。
　6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ゴシック"/>
        <family val="3"/>
        <charset val="128"/>
      </rPr>
      <t>。
　7　仕様書の注意点を踏まえた記載であれば、入札参加者の需要内容に合わせた様式も可とする。</t>
    </r>
    <rPh sb="83" eb="84">
      <t>キ</t>
    </rPh>
    <rPh sb="85" eb="86">
      <t>ス</t>
    </rPh>
    <rPh sb="93" eb="95">
      <t>キホン</t>
    </rPh>
    <rPh sb="95" eb="97">
      <t>リョウキン</t>
    </rPh>
    <rPh sb="97" eb="98">
      <t>オヨ</t>
    </rPh>
    <rPh sb="99" eb="101">
      <t>デンリョク</t>
    </rPh>
    <rPh sb="101" eb="102">
      <t>リョウ</t>
    </rPh>
    <rPh sb="102" eb="104">
      <t>リョウキン</t>
    </rPh>
    <rPh sb="105" eb="107">
      <t>ショウケイ</t>
    </rPh>
    <rPh sb="108" eb="109">
      <t>ハシ</t>
    </rPh>
    <rPh sb="109" eb="110">
      <t>スウ</t>
    </rPh>
    <rPh sb="112" eb="115">
      <t>ショウスウテン</t>
    </rPh>
    <rPh sb="115" eb="116">
      <t>ダイ</t>
    </rPh>
    <rPh sb="117" eb="118">
      <t>イ</t>
    </rPh>
    <rPh sb="119" eb="120">
      <t>キ</t>
    </rPh>
    <rPh sb="121" eb="122">
      <t>ス</t>
    </rPh>
    <rPh sb="141" eb="142">
      <t>エン</t>
    </rPh>
    <rPh sb="142" eb="144">
      <t>ミマン</t>
    </rPh>
    <rPh sb="145" eb="146">
      <t>ハシ</t>
    </rPh>
    <rPh sb="146" eb="147">
      <t>スウ</t>
    </rPh>
    <phoneticPr fontId="1"/>
  </si>
  <si>
    <r>
      <t>記入上の注意点等
　1　入札金額算定書は入札書に添付し、入札書に使用する印鑑で割印を行うこと。
　2　</t>
    </r>
    <r>
      <rPr>
        <b/>
        <sz val="11"/>
        <color theme="1"/>
        <rFont val="ＭＳ Ｐゴシック"/>
        <family val="3"/>
        <charset val="128"/>
      </rPr>
      <t>基本料金単価①、電力量料金単価②</t>
    </r>
    <r>
      <rPr>
        <sz val="11"/>
        <color theme="1"/>
        <rFont val="ＭＳ Ｐゴシック"/>
        <family val="3"/>
        <charset val="128"/>
      </rPr>
      <t>は</t>
    </r>
    <r>
      <rPr>
        <b/>
        <sz val="11"/>
        <color theme="1"/>
        <rFont val="ＭＳ Ｐゴシック"/>
        <family val="3"/>
        <charset val="128"/>
      </rPr>
      <t>税込単価</t>
    </r>
    <r>
      <rPr>
        <sz val="11"/>
        <color theme="1"/>
        <rFont val="ＭＳ Ｐゴシック"/>
        <family val="3"/>
        <charset val="128"/>
      </rPr>
      <t>とし、</t>
    </r>
    <r>
      <rPr>
        <b/>
        <sz val="11"/>
        <color theme="1"/>
        <rFont val="ＭＳ Ｐゴシック"/>
        <family val="3"/>
        <charset val="128"/>
      </rPr>
      <t>小数点第3位を切り捨てる</t>
    </r>
    <r>
      <rPr>
        <sz val="11"/>
        <color theme="1"/>
        <rFont val="ＭＳ Ｐゴシック"/>
        <family val="3"/>
        <charset val="128"/>
      </rPr>
      <t>。
　3　</t>
    </r>
    <r>
      <rPr>
        <b/>
        <sz val="11"/>
        <color theme="1"/>
        <rFont val="ＭＳ Ｐゴシック"/>
        <family val="3"/>
        <charset val="128"/>
      </rPr>
      <t>基本料金及び電力量料金の小計の端数</t>
    </r>
    <r>
      <rPr>
        <sz val="11"/>
        <color theme="1"/>
        <rFont val="ＭＳ Ｐゴシック"/>
        <family val="3"/>
        <charset val="128"/>
      </rPr>
      <t>は、</t>
    </r>
    <r>
      <rPr>
        <b/>
        <sz val="11"/>
        <color theme="1"/>
        <rFont val="ＭＳ Ｐゴシック"/>
        <family val="3"/>
        <charset val="128"/>
      </rPr>
      <t>小数点第3位を切り捨てる</t>
    </r>
    <r>
      <rPr>
        <sz val="11"/>
        <color theme="1"/>
        <rFont val="ＭＳ Ｐゴシック"/>
        <family val="3"/>
        <charset val="128"/>
      </rPr>
      <t>。
　4　</t>
    </r>
    <r>
      <rPr>
        <b/>
        <sz val="11"/>
        <color theme="1"/>
        <rFont val="ＭＳ Ｐゴシック"/>
        <family val="3"/>
        <charset val="128"/>
      </rPr>
      <t>月毎の電気料金合計G</t>
    </r>
    <r>
      <rPr>
        <sz val="11"/>
        <color theme="1"/>
        <rFont val="ＭＳ Ｐゴシック"/>
        <family val="3"/>
        <charset val="128"/>
      </rPr>
      <t>の</t>
    </r>
    <r>
      <rPr>
        <b/>
        <sz val="11"/>
        <color theme="1"/>
        <rFont val="ＭＳ Ｐゴシック"/>
        <family val="3"/>
        <charset val="128"/>
      </rPr>
      <t>1円未満の端数は切り捨てる</t>
    </r>
    <r>
      <rPr>
        <sz val="11"/>
        <color theme="1"/>
        <rFont val="ＭＳ Ｐゴシック"/>
        <family val="3"/>
        <charset val="128"/>
      </rPr>
      <t>。
　5　</t>
    </r>
    <r>
      <rPr>
        <b/>
        <sz val="11"/>
        <color theme="1"/>
        <rFont val="ＭＳ Ｐゴシック"/>
        <family val="3"/>
        <charset val="128"/>
      </rPr>
      <t>入札書に記載する金額は、電気料金総価（①と②の合計）の額</t>
    </r>
    <r>
      <rPr>
        <sz val="11"/>
        <color theme="1"/>
        <rFont val="ＭＳ Ｐゴシック"/>
        <family val="3"/>
        <charset val="128"/>
      </rPr>
      <t>とする。
　6　電力量料金単価には、</t>
    </r>
    <r>
      <rPr>
        <b/>
        <sz val="11"/>
        <color theme="1"/>
        <rFont val="ＭＳ Ｐゴシック"/>
        <family val="3"/>
        <charset val="128"/>
      </rPr>
      <t>燃料費調整単価及び再生可能エネルギー発電促進賦課金単価を含まない</t>
    </r>
    <r>
      <rPr>
        <sz val="11"/>
        <color theme="1"/>
        <rFont val="ＭＳ Ｐゴシック"/>
        <family val="3"/>
        <charset val="128"/>
      </rPr>
      <t>。
　7　仕様書の注意点を踏まえた記載であれば、入札参加者の需要内容に合わせた様式も可とする。</t>
    </r>
    <phoneticPr fontId="1"/>
  </si>
  <si>
    <t>R6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</si>
</sst>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.000;[Red]\-#,##0.000"/>
    <numFmt numFmtId="177" formatCode="#,##0.0000;[Red]\-#,##0.0000"/>
    <numFmt numFmtId="178" formatCode="#,##0&quot;円&quot;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4">
    <xf numFmtId="0" fontId="0" fillId="0" borderId="0">
      <alignment vertical="center"/>
    </xf>
    <xf numFmtId="0" fontId="4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8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3" fillId="2" borderId="0" xfId="1" applyFont="1" applyFill="1" applyProtection="1"/>
    <xf numFmtId="0" fontId="5" fillId="2" borderId="0" xfId="6" applyFont="1" applyFill="1" applyAlignment="1" applyProtection="1">
      <alignment horizontal="left"/>
    </xf>
    <xf numFmtId="0" fontId="0" fillId="2" borderId="0" xfId="1" applyFont="1" applyFill="1" applyProtection="1"/>
    <xf numFmtId="0" fontId="2" fillId="2" borderId="0" xfId="10" applyFont="1" applyFill="1" applyProtection="1"/>
    <xf numFmtId="0" fontId="3" fillId="2" borderId="0" xfId="10" applyFont="1" applyFill="1" applyProtection="1"/>
    <xf numFmtId="0" fontId="5" fillId="2" borderId="0" xfId="10" applyFont="1" applyFill="1" applyAlignment="1" applyProtection="1">
      <alignment horizontal="left"/>
    </xf>
    <xf numFmtId="0" fontId="0" fillId="2" borderId="0" xfId="10" applyFont="1" applyFill="1" applyProtection="1"/>
    <xf numFmtId="0" fontId="3" fillId="2" borderId="13" xfId="10" applyFont="1" applyFill="1" applyBorder="1" applyAlignment="1" applyProtection="1">
      <alignment horizontal="center" vertical="center"/>
    </xf>
    <xf numFmtId="0" fontId="3" fillId="2" borderId="9" xfId="10" applyFont="1" applyFill="1" applyBorder="1" applyAlignment="1" applyProtection="1">
      <alignment horizontal="center" vertical="center"/>
    </xf>
    <xf numFmtId="0" fontId="3" fillId="2" borderId="11" xfId="10" applyFont="1" applyFill="1" applyBorder="1" applyAlignment="1" applyProtection="1">
      <alignment horizontal="center" vertical="center"/>
    </xf>
    <xf numFmtId="0" fontId="3" fillId="2" borderId="6" xfId="10" applyFont="1" applyFill="1" applyBorder="1" applyAlignment="1" applyProtection="1">
      <alignment horizontal="right"/>
    </xf>
    <xf numFmtId="0" fontId="3" fillId="2" borderId="15" xfId="10" applyFont="1" applyFill="1" applyBorder="1" applyAlignment="1" applyProtection="1">
      <alignment horizontal="right"/>
    </xf>
    <xf numFmtId="0" fontId="3" fillId="2" borderId="3" xfId="10" applyFont="1" applyFill="1" applyBorder="1" applyAlignment="1" applyProtection="1">
      <alignment horizontal="right"/>
    </xf>
    <xf numFmtId="0" fontId="5" fillId="2" borderId="11" xfId="10" applyFont="1" applyFill="1" applyBorder="1" applyAlignment="1" applyProtection="1">
      <alignment horizontal="center"/>
    </xf>
    <xf numFmtId="38" fontId="3" fillId="2" borderId="9" xfId="12" applyFont="1" applyFill="1" applyBorder="1" applyAlignment="1" applyProtection="1">
      <alignment horizontal="right"/>
    </xf>
    <xf numFmtId="0" fontId="7" fillId="2" borderId="0" xfId="10" applyFont="1" applyFill="1" applyProtection="1"/>
    <xf numFmtId="38" fontId="3" fillId="2" borderId="4" xfId="12" applyFont="1" applyFill="1" applyBorder="1" applyAlignment="1" applyProtection="1">
      <alignment horizontal="right"/>
    </xf>
    <xf numFmtId="0" fontId="3" fillId="2" borderId="2" xfId="10" applyFont="1" applyFill="1" applyBorder="1" applyAlignment="1" applyProtection="1">
      <alignment horizontal="center" vertical="center"/>
    </xf>
    <xf numFmtId="0" fontId="3" fillId="0" borderId="2" xfId="10" applyFont="1" applyBorder="1" applyAlignment="1" applyProtection="1">
      <alignment horizontal="center" vertical="center"/>
    </xf>
    <xf numFmtId="0" fontId="0" fillId="0" borderId="1" xfId="10" applyFont="1" applyBorder="1" applyAlignment="1" applyProtection="1">
      <alignment horizontal="center" vertical="center"/>
    </xf>
    <xf numFmtId="0" fontId="0" fillId="2" borderId="2" xfId="10" applyFont="1" applyFill="1" applyBorder="1" applyAlignment="1" applyProtection="1">
      <alignment horizontal="center" vertical="center"/>
    </xf>
    <xf numFmtId="0" fontId="3" fillId="2" borderId="18" xfId="10" applyFont="1" applyFill="1" applyBorder="1" applyAlignment="1" applyProtection="1">
      <alignment horizontal="center" vertical="center"/>
    </xf>
    <xf numFmtId="0" fontId="3" fillId="2" borderId="19" xfId="10" applyFont="1" applyFill="1" applyBorder="1" applyAlignment="1" applyProtection="1"/>
    <xf numFmtId="38" fontId="3" fillId="2" borderId="20" xfId="12" applyFont="1" applyFill="1" applyBorder="1" applyAlignment="1" applyProtection="1">
      <alignment horizontal="center"/>
    </xf>
    <xf numFmtId="38" fontId="3" fillId="2" borderId="21" xfId="12" applyFont="1" applyFill="1" applyBorder="1" applyProtection="1"/>
    <xf numFmtId="38" fontId="3" fillId="2" borderId="22" xfId="12" applyFont="1" applyFill="1" applyBorder="1" applyProtection="1"/>
    <xf numFmtId="38" fontId="3" fillId="2" borderId="23" xfId="12" applyFont="1" applyFill="1" applyBorder="1" applyProtection="1"/>
    <xf numFmtId="9" fontId="0" fillId="2" borderId="8" xfId="10" applyNumberFormat="1" applyFont="1" applyFill="1" applyBorder="1" applyProtection="1"/>
    <xf numFmtId="38" fontId="9" fillId="2" borderId="12" xfId="10" applyNumberFormat="1" applyFont="1" applyFill="1" applyBorder="1" applyAlignment="1" applyProtection="1">
      <alignment horizontal="right" shrinkToFit="1"/>
    </xf>
    <xf numFmtId="38" fontId="9" fillId="2" borderId="9" xfId="13" applyFont="1" applyFill="1" applyBorder="1" applyAlignment="1" applyProtection="1">
      <alignment horizontal="right" shrinkToFit="1"/>
    </xf>
    <xf numFmtId="176" fontId="9" fillId="2" borderId="9" xfId="13" applyNumberFormat="1" applyFont="1" applyFill="1" applyBorder="1" applyAlignment="1" applyProtection="1">
      <alignment horizontal="right" shrinkToFit="1"/>
    </xf>
    <xf numFmtId="0" fontId="3" fillId="2" borderId="2" xfId="10" applyFont="1" applyFill="1" applyBorder="1" applyAlignment="1" applyProtection="1">
      <alignment horizontal="center" vertical="center"/>
    </xf>
    <xf numFmtId="0" fontId="3" fillId="2" borderId="11" xfId="10" applyFont="1" applyFill="1" applyBorder="1" applyAlignment="1" applyProtection="1">
      <alignment horizontal="center" vertical="center"/>
    </xf>
    <xf numFmtId="0" fontId="3" fillId="2" borderId="9" xfId="10" applyFont="1" applyFill="1" applyBorder="1" applyAlignment="1" applyProtection="1">
      <alignment horizontal="center" vertical="center"/>
    </xf>
    <xf numFmtId="0" fontId="0" fillId="2" borderId="17" xfId="10" applyFont="1" applyFill="1" applyBorder="1" applyAlignment="1" applyProtection="1">
      <alignment horizontal="center" vertical="center" wrapText="1"/>
    </xf>
    <xf numFmtId="0" fontId="0" fillId="2" borderId="5" xfId="10" applyFont="1" applyFill="1" applyBorder="1" applyAlignment="1" applyProtection="1">
      <alignment horizontal="center" vertical="center" wrapText="1"/>
    </xf>
    <xf numFmtId="0" fontId="0" fillId="2" borderId="1" xfId="10" applyFont="1" applyFill="1" applyBorder="1" applyAlignment="1" applyProtection="1">
      <alignment horizontal="center" vertical="center" wrapText="1"/>
    </xf>
    <xf numFmtId="0" fontId="3" fillId="2" borderId="25" xfId="10" applyFont="1" applyFill="1" applyBorder="1" applyAlignment="1" applyProtection="1">
      <alignment horizontal="right"/>
    </xf>
    <xf numFmtId="0" fontId="3" fillId="2" borderId="8" xfId="10" applyFont="1" applyFill="1" applyBorder="1" applyAlignment="1" applyProtection="1">
      <alignment horizontal="right"/>
    </xf>
    <xf numFmtId="0" fontId="11" fillId="2" borderId="0" xfId="10" applyFont="1" applyFill="1" applyProtection="1"/>
    <xf numFmtId="0" fontId="9" fillId="2" borderId="0" xfId="6" applyFont="1" applyFill="1" applyAlignment="1" applyProtection="1">
      <alignment horizontal="left" vertical="top" wrapText="1"/>
    </xf>
    <xf numFmtId="0" fontId="3" fillId="2" borderId="7" xfId="10" applyFont="1" applyFill="1" applyBorder="1" applyAlignment="1" applyProtection="1">
      <alignment horizontal="right"/>
    </xf>
    <xf numFmtId="38" fontId="3" fillId="2" borderId="39" xfId="12" applyFont="1" applyFill="1" applyBorder="1" applyProtection="1"/>
    <xf numFmtId="38" fontId="9" fillId="2" borderId="33" xfId="12" applyFont="1" applyFill="1" applyBorder="1" applyAlignment="1" applyProtection="1">
      <alignment horizontal="right"/>
    </xf>
    <xf numFmtId="38" fontId="9" fillId="2" borderId="10" xfId="13" applyFont="1" applyFill="1" applyBorder="1" applyAlignment="1" applyProtection="1">
      <alignment horizontal="right" shrinkToFit="1"/>
    </xf>
    <xf numFmtId="38" fontId="9" fillId="2" borderId="28" xfId="12" applyFont="1" applyFill="1" applyBorder="1" applyAlignment="1" applyProtection="1">
      <alignment horizontal="right"/>
    </xf>
    <xf numFmtId="0" fontId="3" fillId="2" borderId="37" xfId="10" applyFont="1" applyFill="1" applyBorder="1" applyAlignment="1" applyProtection="1">
      <alignment horizontal="right"/>
    </xf>
    <xf numFmtId="38" fontId="3" fillId="2" borderId="8" xfId="12" applyFont="1" applyFill="1" applyBorder="1" applyProtection="1"/>
    <xf numFmtId="38" fontId="9" fillId="2" borderId="24" xfId="13" applyFont="1" applyFill="1" applyBorder="1" applyAlignment="1" applyProtection="1">
      <alignment horizontal="right" shrinkToFit="1"/>
    </xf>
    <xf numFmtId="0" fontId="3" fillId="2" borderId="2" xfId="10" applyFont="1" applyFill="1" applyBorder="1" applyAlignment="1" applyProtection="1">
      <alignment horizontal="right"/>
    </xf>
    <xf numFmtId="176" fontId="14" fillId="2" borderId="9" xfId="13" applyNumberFormat="1" applyFont="1" applyFill="1" applyBorder="1" applyAlignment="1" applyProtection="1">
      <alignment horizontal="right" shrinkToFit="1"/>
    </xf>
    <xf numFmtId="38" fontId="9" fillId="2" borderId="27" xfId="12" applyFont="1" applyFill="1" applyBorder="1" applyAlignment="1" applyProtection="1">
      <alignment horizontal="right"/>
    </xf>
    <xf numFmtId="38" fontId="3" fillId="2" borderId="36" xfId="12" applyFont="1" applyFill="1" applyBorder="1" applyProtection="1"/>
    <xf numFmtId="38" fontId="2" fillId="2" borderId="45" xfId="12" applyFont="1" applyFill="1" applyBorder="1" applyProtection="1"/>
    <xf numFmtId="0" fontId="0" fillId="2" borderId="46" xfId="10" applyFont="1" applyFill="1" applyBorder="1" applyAlignment="1" applyProtection="1">
      <alignment vertical="center"/>
    </xf>
    <xf numFmtId="0" fontId="0" fillId="2" borderId="46" xfId="10" applyFont="1" applyFill="1" applyBorder="1" applyAlignment="1" applyProtection="1">
      <alignment horizontal="left" vertical="center"/>
    </xf>
    <xf numFmtId="0" fontId="0" fillId="2" borderId="0" xfId="6" applyFont="1" applyFill="1" applyAlignment="1" applyProtection="1">
      <alignment vertical="top" wrapText="1"/>
    </xf>
    <xf numFmtId="0" fontId="3" fillId="2" borderId="0" xfId="6" applyFont="1" applyFill="1" applyAlignment="1" applyProtection="1">
      <alignment vertical="top" wrapText="1"/>
    </xf>
    <xf numFmtId="0" fontId="10" fillId="2" borderId="0" xfId="10" applyFont="1" applyFill="1" applyAlignment="1" applyProtection="1">
      <alignment vertical="center"/>
    </xf>
    <xf numFmtId="177" fontId="3" fillId="3" borderId="40" xfId="12" applyNumberFormat="1" applyFont="1" applyFill="1" applyBorder="1" applyAlignment="1" applyProtection="1">
      <alignment horizontal="right"/>
      <protection locked="0"/>
    </xf>
    <xf numFmtId="177" fontId="3" fillId="3" borderId="41" xfId="12" applyNumberFormat="1" applyFont="1" applyFill="1" applyBorder="1" applyAlignment="1" applyProtection="1">
      <alignment horizontal="right"/>
      <protection locked="0"/>
    </xf>
    <xf numFmtId="177" fontId="3" fillId="3" borderId="34" xfId="12" applyNumberFormat="1" applyFont="1" applyFill="1" applyBorder="1" applyAlignment="1" applyProtection="1">
      <alignment horizontal="right"/>
      <protection locked="0"/>
    </xf>
    <xf numFmtId="177" fontId="9" fillId="3" borderId="40" xfId="12" applyNumberFormat="1" applyFont="1" applyFill="1" applyBorder="1" applyAlignment="1" applyProtection="1">
      <alignment horizontal="right"/>
      <protection locked="0"/>
    </xf>
    <xf numFmtId="177" fontId="9" fillId="3" borderId="41" xfId="12" applyNumberFormat="1" applyFont="1" applyFill="1" applyBorder="1" applyAlignment="1" applyProtection="1">
      <alignment horizontal="right"/>
      <protection locked="0"/>
    </xf>
    <xf numFmtId="177" fontId="9" fillId="3" borderId="34" xfId="12" applyNumberFormat="1" applyFont="1" applyFill="1" applyBorder="1" applyAlignment="1" applyProtection="1">
      <alignment horizontal="right"/>
      <protection locked="0"/>
    </xf>
    <xf numFmtId="177" fontId="9" fillId="3" borderId="29" xfId="12" applyNumberFormat="1" applyFont="1" applyFill="1" applyBorder="1" applyAlignment="1" applyProtection="1">
      <alignment horizontal="right"/>
      <protection locked="0"/>
    </xf>
    <xf numFmtId="177" fontId="9" fillId="3" borderId="31" xfId="12" applyNumberFormat="1" applyFont="1" applyFill="1" applyBorder="1" applyAlignment="1" applyProtection="1">
      <alignment horizontal="right"/>
      <protection locked="0"/>
    </xf>
    <xf numFmtId="0" fontId="5" fillId="2" borderId="0" xfId="10" applyFont="1" applyFill="1" applyAlignment="1" applyProtection="1">
      <alignment horizontal="left" vertical="center"/>
    </xf>
    <xf numFmtId="38" fontId="9" fillId="2" borderId="17" xfId="12" applyFont="1" applyFill="1" applyBorder="1" applyAlignment="1" applyProtection="1">
      <alignment horizontal="center"/>
    </xf>
    <xf numFmtId="38" fontId="9" fillId="2" borderId="42" xfId="12" applyFont="1" applyFill="1" applyBorder="1" applyAlignment="1" applyProtection="1">
      <alignment horizontal="center"/>
    </xf>
    <xf numFmtId="177" fontId="9" fillId="2" borderId="1" xfId="12" applyNumberFormat="1" applyFont="1" applyFill="1" applyBorder="1" applyAlignment="1" applyProtection="1">
      <alignment horizontal="center"/>
    </xf>
    <xf numFmtId="177" fontId="9" fillId="2" borderId="2" xfId="12" applyNumberFormat="1" applyFont="1" applyFill="1" applyBorder="1" applyAlignment="1" applyProtection="1">
      <alignment horizontal="center"/>
    </xf>
    <xf numFmtId="177" fontId="9" fillId="2" borderId="43" xfId="12" applyNumberFormat="1" applyFont="1" applyFill="1" applyBorder="1" applyAlignment="1" applyProtection="1">
      <alignment horizontal="center"/>
    </xf>
    <xf numFmtId="177" fontId="9" fillId="2" borderId="44" xfId="12" applyNumberFormat="1" applyFont="1" applyFill="1" applyBorder="1" applyAlignment="1" applyProtection="1">
      <alignment horizontal="center"/>
    </xf>
    <xf numFmtId="177" fontId="9" fillId="2" borderId="16" xfId="12" applyNumberFormat="1" applyFont="1" applyFill="1" applyBorder="1" applyAlignment="1" applyProtection="1">
      <alignment horizontal="center"/>
    </xf>
    <xf numFmtId="38" fontId="9" fillId="2" borderId="1" xfId="13" applyFont="1" applyFill="1" applyBorder="1" applyAlignment="1" applyProtection="1">
      <alignment horizontal="center" shrinkToFit="1"/>
    </xf>
    <xf numFmtId="38" fontId="9" fillId="2" borderId="2" xfId="13" applyFont="1" applyFill="1" applyBorder="1" applyAlignment="1" applyProtection="1">
      <alignment horizontal="center" shrinkToFit="1"/>
    </xf>
    <xf numFmtId="38" fontId="9" fillId="2" borderId="8" xfId="13" applyFont="1" applyFill="1" applyBorder="1" applyAlignment="1" applyProtection="1">
      <alignment horizontal="center" shrinkToFit="1"/>
    </xf>
    <xf numFmtId="38" fontId="9" fillId="2" borderId="16" xfId="13" applyFont="1" applyFill="1" applyBorder="1" applyAlignment="1" applyProtection="1">
      <alignment horizontal="center" shrinkToFit="1"/>
    </xf>
    <xf numFmtId="0" fontId="0" fillId="2" borderId="14" xfId="10" applyFont="1" applyFill="1" applyBorder="1" applyAlignment="1" applyProtection="1">
      <alignment horizontal="center" vertical="center" wrapText="1"/>
    </xf>
    <xf numFmtId="0" fontId="3" fillId="2" borderId="14" xfId="10" applyFont="1" applyFill="1" applyBorder="1" applyAlignment="1" applyProtection="1">
      <alignment horizontal="center" vertical="center"/>
    </xf>
    <xf numFmtId="0" fontId="0" fillId="2" borderId="10" xfId="10" applyFont="1" applyFill="1" applyBorder="1" applyAlignment="1" applyProtection="1">
      <alignment horizontal="center" vertical="center"/>
    </xf>
    <xf numFmtId="0" fontId="3" fillId="2" borderId="11" xfId="10" applyFont="1" applyFill="1" applyBorder="1" applyAlignment="1" applyProtection="1">
      <alignment horizontal="center" vertical="center"/>
    </xf>
    <xf numFmtId="0" fontId="15" fillId="2" borderId="0" xfId="6" applyFont="1" applyFill="1" applyAlignment="1" applyProtection="1">
      <alignment horizontal="left" vertical="top" wrapText="1"/>
    </xf>
    <xf numFmtId="0" fontId="3" fillId="2" borderId="9" xfId="10" applyFont="1" applyFill="1" applyBorder="1" applyAlignment="1" applyProtection="1">
      <alignment horizontal="center" vertical="center"/>
    </xf>
    <xf numFmtId="0" fontId="3" fillId="2" borderId="10" xfId="10" applyFont="1" applyFill="1" applyBorder="1" applyAlignment="1" applyProtection="1"/>
    <xf numFmtId="0" fontId="3" fillId="2" borderId="9" xfId="10" applyFont="1" applyFill="1" applyBorder="1" applyAlignment="1" applyProtection="1"/>
    <xf numFmtId="0" fontId="3" fillId="2" borderId="4" xfId="10" applyFont="1" applyFill="1" applyBorder="1" applyAlignment="1" applyProtection="1">
      <alignment horizontal="center" vertical="center"/>
    </xf>
    <xf numFmtId="0" fontId="0" fillId="2" borderId="12" xfId="10" applyFont="1" applyFill="1" applyBorder="1" applyAlignment="1" applyProtection="1">
      <alignment horizontal="center" vertical="center"/>
    </xf>
    <xf numFmtId="0" fontId="3" fillId="2" borderId="10" xfId="10" applyFont="1" applyFill="1" applyBorder="1" applyAlignment="1" applyProtection="1">
      <alignment horizontal="center" vertical="center"/>
    </xf>
    <xf numFmtId="0" fontId="0" fillId="2" borderId="10" xfId="10" applyFont="1" applyFill="1" applyBorder="1" applyAlignment="1" applyProtection="1">
      <alignment horizontal="center" vertical="center" wrapText="1"/>
    </xf>
    <xf numFmtId="0" fontId="3" fillId="2" borderId="5" xfId="10" applyFont="1" applyFill="1" applyBorder="1" applyAlignment="1" applyProtection="1">
      <alignment horizontal="center" vertical="center"/>
    </xf>
    <xf numFmtId="0" fontId="0" fillId="2" borderId="1" xfId="10" applyFont="1" applyFill="1" applyBorder="1" applyAlignment="1" applyProtection="1">
      <alignment horizontal="center" vertical="center" wrapText="1"/>
    </xf>
    <xf numFmtId="0" fontId="3" fillId="2" borderId="2" xfId="10" applyFont="1" applyFill="1" applyBorder="1" applyAlignment="1" applyProtection="1">
      <alignment horizontal="center" vertical="center"/>
    </xf>
    <xf numFmtId="38" fontId="11" fillId="0" borderId="30" xfId="12" applyFont="1" applyFill="1" applyBorder="1" applyAlignment="1" applyProtection="1">
      <alignment horizontal="center" vertical="center" shrinkToFit="1"/>
    </xf>
    <xf numFmtId="38" fontId="11" fillId="0" borderId="32" xfId="12" applyFont="1" applyFill="1" applyBorder="1" applyAlignment="1" applyProtection="1">
      <alignment horizontal="center" vertical="center" shrinkToFit="1"/>
    </xf>
    <xf numFmtId="38" fontId="11" fillId="0" borderId="35" xfId="12" applyFont="1" applyFill="1" applyBorder="1" applyAlignment="1" applyProtection="1">
      <alignment horizontal="center" vertical="center" shrinkToFit="1"/>
    </xf>
    <xf numFmtId="0" fontId="0" fillId="2" borderId="4" xfId="10" applyFont="1" applyFill="1" applyBorder="1" applyAlignment="1" applyProtection="1">
      <alignment horizontal="center" vertical="center" wrapText="1"/>
    </xf>
    <xf numFmtId="0" fontId="3" fillId="2" borderId="7" xfId="10" applyFont="1" applyFill="1" applyBorder="1" applyAlignment="1" applyProtection="1">
      <alignment horizontal="center" vertical="center"/>
    </xf>
    <xf numFmtId="0" fontId="3" fillId="2" borderId="2" xfId="10" applyFont="1" applyFill="1" applyBorder="1" applyAlignment="1" applyProtection="1">
      <alignment horizontal="center" vertical="center" wrapText="1"/>
    </xf>
    <xf numFmtId="0" fontId="0" fillId="2" borderId="11" xfId="10" applyFont="1" applyFill="1" applyBorder="1" applyAlignment="1" applyProtection="1">
      <alignment horizontal="center" vertical="center"/>
    </xf>
    <xf numFmtId="38" fontId="9" fillId="2" borderId="26" xfId="12" applyFont="1" applyFill="1" applyBorder="1" applyAlignment="1" applyProtection="1">
      <alignment horizontal="center"/>
    </xf>
    <xf numFmtId="38" fontId="9" fillId="2" borderId="25" xfId="12" applyFont="1" applyFill="1" applyBorder="1" applyAlignment="1" applyProtection="1">
      <alignment horizontal="center"/>
    </xf>
    <xf numFmtId="0" fontId="3" fillId="2" borderId="27" xfId="10" applyFont="1" applyFill="1" applyBorder="1" applyAlignment="1" applyProtection="1">
      <alignment horizontal="center" vertical="center"/>
    </xf>
    <xf numFmtId="0" fontId="3" fillId="2" borderId="24" xfId="10" applyFont="1" applyFill="1" applyBorder="1" applyAlignment="1" applyProtection="1">
      <alignment horizontal="center" vertical="center"/>
    </xf>
    <xf numFmtId="0" fontId="0" fillId="2" borderId="0" xfId="6" applyFont="1" applyFill="1" applyAlignment="1" applyProtection="1">
      <alignment horizontal="left" vertical="top" wrapText="1"/>
    </xf>
    <xf numFmtId="0" fontId="0" fillId="2" borderId="49" xfId="1" applyFont="1" applyFill="1" applyBorder="1" applyAlignment="1" applyProtection="1">
      <alignment horizontal="center"/>
    </xf>
    <xf numFmtId="0" fontId="0" fillId="2" borderId="47" xfId="1" applyFont="1" applyFill="1" applyBorder="1" applyAlignment="1" applyProtection="1">
      <alignment horizontal="center"/>
    </xf>
    <xf numFmtId="0" fontId="0" fillId="2" borderId="50" xfId="1" applyFont="1" applyFill="1" applyBorder="1" applyAlignment="1" applyProtection="1">
      <alignment horizontal="center"/>
    </xf>
    <xf numFmtId="0" fontId="0" fillId="2" borderId="48" xfId="1" applyFont="1" applyFill="1" applyBorder="1" applyAlignment="1" applyProtection="1">
      <alignment horizontal="center"/>
    </xf>
    <xf numFmtId="38" fontId="6" fillId="2" borderId="5" xfId="12" applyFont="1" applyFill="1" applyBorder="1" applyAlignment="1" applyProtection="1">
      <alignment horizontal="center" vertical="center" shrinkToFit="1"/>
    </xf>
    <xf numFmtId="38" fontId="6" fillId="2" borderId="37" xfId="12" applyFont="1" applyFill="1" applyBorder="1" applyAlignment="1" applyProtection="1">
      <alignment horizontal="center" vertical="center" shrinkToFit="1"/>
    </xf>
    <xf numFmtId="38" fontId="6" fillId="2" borderId="38" xfId="12" applyFont="1" applyFill="1" applyBorder="1" applyAlignment="1" applyProtection="1">
      <alignment horizontal="center" vertical="center" shrinkToFit="1"/>
    </xf>
    <xf numFmtId="178" fontId="12" fillId="2" borderId="47" xfId="1" applyNumberFormat="1" applyFont="1" applyFill="1" applyBorder="1" applyAlignment="1" applyProtection="1">
      <alignment horizontal="center" vertical="center"/>
    </xf>
    <xf numFmtId="178" fontId="12" fillId="2" borderId="48" xfId="1" applyNumberFormat="1" applyFont="1" applyFill="1" applyBorder="1" applyAlignment="1" applyProtection="1">
      <alignment horizontal="center" vertical="center"/>
    </xf>
    <xf numFmtId="0" fontId="0" fillId="2" borderId="17" xfId="10" applyFont="1" applyFill="1" applyBorder="1" applyAlignment="1" applyProtection="1">
      <alignment horizontal="center" vertical="center" wrapText="1"/>
    </xf>
    <xf numFmtId="0" fontId="0" fillId="2" borderId="26" xfId="10" applyFont="1" applyFill="1" applyBorder="1" applyAlignment="1" applyProtection="1">
      <alignment horizontal="center" vertical="center" wrapText="1"/>
    </xf>
    <xf numFmtId="0" fontId="0" fillId="2" borderId="2" xfId="10" applyFont="1" applyFill="1" applyBorder="1" applyAlignment="1" applyProtection="1">
      <alignment horizontal="center" vertical="center" wrapText="1"/>
    </xf>
  </cellXfs>
  <cellStyles count="14">
    <cellStyle name="パーセント 2" xfId="3" xr:uid="{00000000-0005-0000-0000-000000000000}"/>
    <cellStyle name="桁区切り" xfId="13" builtinId="6"/>
    <cellStyle name="桁区切り 2" xfId="2" xr:uid="{00000000-0005-0000-0000-000002000000}"/>
    <cellStyle name="桁区切り 2 2" xfId="12" xr:uid="{00000000-0005-0000-0000-000003000000}"/>
    <cellStyle name="通貨 2" xfId="4" xr:uid="{00000000-0005-0000-0000-000004000000}"/>
    <cellStyle name="標準" xfId="0" builtinId="0"/>
    <cellStyle name="標準 2" xfId="1" xr:uid="{00000000-0005-0000-0000-000006000000}"/>
    <cellStyle name="標準 2 2" xfId="7" xr:uid="{00000000-0005-0000-0000-000007000000}"/>
    <cellStyle name="標準 2 2 2" xfId="10" xr:uid="{00000000-0005-0000-0000-000008000000}"/>
    <cellStyle name="標準 3" xfId="5" xr:uid="{00000000-0005-0000-0000-000009000000}"/>
    <cellStyle name="標準 4" xfId="6" xr:uid="{00000000-0005-0000-0000-00000A000000}"/>
    <cellStyle name="標準 5" xfId="8" xr:uid="{00000000-0005-0000-0000-00000B000000}"/>
    <cellStyle name="標準 6" xfId="9" xr:uid="{00000000-0005-0000-0000-00000C000000}"/>
    <cellStyle name="標準 7" xfId="11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T28"/>
  <sheetViews>
    <sheetView showGridLines="0" showZeros="0" tabSelected="1" view="pageBreakPreview" topLeftCell="A10" zoomScaleNormal="75" zoomScaleSheetLayoutView="100" workbookViewId="0">
      <selection activeCell="L18" sqref="L18"/>
    </sheetView>
  </sheetViews>
  <sheetFormatPr defaultRowHeight="13.5"/>
  <cols>
    <col min="1" max="1" width="1.125" style="5" customWidth="1"/>
    <col min="2" max="2" width="4.75" style="5" customWidth="1"/>
    <col min="3" max="3" width="6.375" style="5" customWidth="1"/>
    <col min="4" max="4" width="8.75" style="5" customWidth="1"/>
    <col min="5" max="5" width="9.75" style="5" customWidth="1"/>
    <col min="6" max="6" width="7.625" style="5" customWidth="1"/>
    <col min="7" max="7" width="14.75" style="5" customWidth="1"/>
    <col min="8" max="9" width="12.5" style="5" customWidth="1"/>
    <col min="10" max="10" width="14.625" style="5" customWidth="1"/>
    <col min="11" max="12" width="12.5" style="5" customWidth="1"/>
    <col min="13" max="13" width="14.625" style="5" customWidth="1"/>
    <col min="14" max="15" width="9.75" style="5" customWidth="1"/>
    <col min="16" max="16" width="12.125" style="5" customWidth="1"/>
    <col min="17" max="17" width="15.375" style="5" customWidth="1"/>
    <col min="18" max="18" width="17.875" style="5" customWidth="1"/>
    <col min="19" max="19" width="15.5" style="5" bestFit="1" customWidth="1"/>
    <col min="20" max="20" width="5.125" style="5" customWidth="1"/>
    <col min="21" max="21" width="9" style="5"/>
    <col min="22" max="23" width="10.625" style="5" customWidth="1"/>
    <col min="24" max="16384" width="9" style="5"/>
  </cols>
  <sheetData>
    <row r="1" spans="2:20" ht="14.25">
      <c r="B1" s="40" t="s">
        <v>19</v>
      </c>
    </row>
    <row r="2" spans="2:20" ht="14.25" customHeight="1">
      <c r="B2" s="68" t="s">
        <v>43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59"/>
    </row>
    <row r="3" spans="2:20" ht="17.25" customHeight="1"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59"/>
    </row>
    <row r="4" spans="2:20" ht="17.25">
      <c r="B4" s="2" t="s">
        <v>20</v>
      </c>
      <c r="C4" s="6"/>
      <c r="D4" s="6"/>
      <c r="E4" s="6"/>
      <c r="T4" s="7"/>
    </row>
    <row r="5" spans="2:20" ht="27" customHeight="1">
      <c r="B5" s="85" t="s">
        <v>0</v>
      </c>
      <c r="C5" s="86"/>
      <c r="D5" s="83" t="s">
        <v>1</v>
      </c>
      <c r="E5" s="83"/>
      <c r="F5" s="83"/>
      <c r="G5" s="88"/>
      <c r="H5" s="89" t="s">
        <v>2</v>
      </c>
      <c r="I5" s="90"/>
      <c r="J5" s="83"/>
      <c r="K5" s="83"/>
      <c r="L5" s="83"/>
      <c r="M5" s="83"/>
      <c r="N5" s="83"/>
      <c r="O5" s="83"/>
      <c r="P5" s="83"/>
      <c r="Q5" s="8"/>
      <c r="R5" s="91" t="s">
        <v>27</v>
      </c>
    </row>
    <row r="6" spans="2:20" ht="25.5" customHeight="1">
      <c r="B6" s="87"/>
      <c r="C6" s="86"/>
      <c r="D6" s="98" t="s">
        <v>11</v>
      </c>
      <c r="E6" s="93" t="s">
        <v>10</v>
      </c>
      <c r="F6" s="93" t="s">
        <v>13</v>
      </c>
      <c r="G6" s="98" t="s">
        <v>12</v>
      </c>
      <c r="H6" s="89" t="s">
        <v>23</v>
      </c>
      <c r="I6" s="82"/>
      <c r="J6" s="83"/>
      <c r="K6" s="82" t="s">
        <v>28</v>
      </c>
      <c r="L6" s="82"/>
      <c r="M6" s="83"/>
      <c r="N6" s="101" t="s">
        <v>29</v>
      </c>
      <c r="O6" s="101"/>
      <c r="P6" s="83"/>
      <c r="Q6" s="80" t="s">
        <v>26</v>
      </c>
      <c r="R6" s="90"/>
    </row>
    <row r="7" spans="2:20" ht="54" customHeight="1">
      <c r="B7" s="87"/>
      <c r="C7" s="86"/>
      <c r="D7" s="99"/>
      <c r="E7" s="94"/>
      <c r="F7" s="100"/>
      <c r="G7" s="99"/>
      <c r="H7" s="35" t="s">
        <v>14</v>
      </c>
      <c r="I7" s="36" t="s">
        <v>15</v>
      </c>
      <c r="J7" s="37" t="s">
        <v>16</v>
      </c>
      <c r="K7" s="36" t="s">
        <v>17</v>
      </c>
      <c r="L7" s="36" t="s">
        <v>15</v>
      </c>
      <c r="M7" s="37" t="s">
        <v>18</v>
      </c>
      <c r="N7" s="37" t="s">
        <v>24</v>
      </c>
      <c r="O7" s="36" t="s">
        <v>15</v>
      </c>
      <c r="P7" s="37" t="s">
        <v>25</v>
      </c>
      <c r="Q7" s="81"/>
      <c r="R7" s="92"/>
    </row>
    <row r="8" spans="2:20" ht="21" customHeight="1" thickBot="1">
      <c r="B8" s="9" t="s">
        <v>3</v>
      </c>
      <c r="C8" s="10" t="s">
        <v>4</v>
      </c>
      <c r="D8" s="11" t="s">
        <v>8</v>
      </c>
      <c r="E8" s="42"/>
      <c r="F8" s="28"/>
      <c r="G8" s="11" t="s">
        <v>5</v>
      </c>
      <c r="H8" s="38" t="s">
        <v>9</v>
      </c>
      <c r="I8" s="13"/>
      <c r="J8" s="39" t="s">
        <v>5</v>
      </c>
      <c r="K8" s="13" t="s">
        <v>9</v>
      </c>
      <c r="L8" s="47"/>
      <c r="M8" s="39" t="s">
        <v>5</v>
      </c>
      <c r="N8" s="39" t="s">
        <v>9</v>
      </c>
      <c r="O8" s="50"/>
      <c r="P8" s="39" t="s">
        <v>5</v>
      </c>
      <c r="Q8" s="12" t="s">
        <v>5</v>
      </c>
      <c r="R8" s="13" t="s">
        <v>5</v>
      </c>
    </row>
    <row r="9" spans="2:20" ht="20.100000000000001" customHeight="1">
      <c r="B9" s="21" t="s">
        <v>36</v>
      </c>
      <c r="C9" s="14">
        <v>12</v>
      </c>
      <c r="D9" s="15">
        <v>115</v>
      </c>
      <c r="E9" s="60"/>
      <c r="F9" s="95" t="s">
        <v>37</v>
      </c>
      <c r="G9" s="51">
        <f>ROUNDDOWN(D9*E9*0.85,2)</f>
        <v>0</v>
      </c>
      <c r="H9" s="69"/>
      <c r="I9" s="71"/>
      <c r="J9" s="76"/>
      <c r="K9" s="46">
        <v>17700</v>
      </c>
      <c r="L9" s="66"/>
      <c r="M9" s="45">
        <f>ROUNDDOWN(K9*$L9,2)</f>
        <v>0</v>
      </c>
      <c r="N9" s="46">
        <v>19400</v>
      </c>
      <c r="O9" s="66"/>
      <c r="P9" s="49">
        <f>ROUNDDOWN(N9*$O9,2)</f>
        <v>0</v>
      </c>
      <c r="Q9" s="30">
        <f>ROUNDDOWN(J9+M9+P9,2)</f>
        <v>0</v>
      </c>
      <c r="R9" s="29">
        <f>ROUNDDOWN(G9+Q9,0)</f>
        <v>0</v>
      </c>
    </row>
    <row r="10" spans="2:20" ht="20.100000000000001" customHeight="1">
      <c r="B10" s="20" t="s">
        <v>46</v>
      </c>
      <c r="C10" s="14">
        <v>1</v>
      </c>
      <c r="D10" s="15">
        <f t="shared" ref="D10:D20" si="0">D9</f>
        <v>115</v>
      </c>
      <c r="E10" s="61"/>
      <c r="F10" s="96"/>
      <c r="G10" s="51">
        <f t="shared" ref="G10:G20" si="1">ROUNDDOWN(D10*E10*0.85,2)</f>
        <v>0</v>
      </c>
      <c r="H10" s="102"/>
      <c r="I10" s="72"/>
      <c r="J10" s="77"/>
      <c r="K10" s="46">
        <v>15600</v>
      </c>
      <c r="L10" s="67"/>
      <c r="M10" s="45">
        <f t="shared" ref="M10:M20" si="2">ROUNDDOWN(K10*$L10,2)</f>
        <v>0</v>
      </c>
      <c r="N10" s="46">
        <v>21000</v>
      </c>
      <c r="O10" s="67"/>
      <c r="P10" s="49">
        <f t="shared" ref="P10:P20" si="3">ROUNDDOWN(N10*$O10,2)</f>
        <v>0</v>
      </c>
      <c r="Q10" s="30">
        <f t="shared" ref="Q10:Q20" si="4">ROUNDDOWN(J10+M10+P10,2)</f>
        <v>0</v>
      </c>
      <c r="R10" s="29">
        <f t="shared" ref="R10:R20" si="5">ROUNDDOWN(G10+Q10,0)</f>
        <v>0</v>
      </c>
    </row>
    <row r="11" spans="2:20" ht="20.100000000000001" customHeight="1">
      <c r="B11" s="19"/>
      <c r="C11" s="14">
        <v>2</v>
      </c>
      <c r="D11" s="15">
        <f t="shared" si="0"/>
        <v>115</v>
      </c>
      <c r="E11" s="61"/>
      <c r="F11" s="96"/>
      <c r="G11" s="51">
        <f t="shared" si="1"/>
        <v>0</v>
      </c>
      <c r="H11" s="102"/>
      <c r="I11" s="72"/>
      <c r="J11" s="77"/>
      <c r="K11" s="46">
        <v>14100</v>
      </c>
      <c r="L11" s="67"/>
      <c r="M11" s="45">
        <f t="shared" si="2"/>
        <v>0</v>
      </c>
      <c r="N11" s="46">
        <v>17400</v>
      </c>
      <c r="O11" s="67"/>
      <c r="P11" s="49">
        <f t="shared" si="3"/>
        <v>0</v>
      </c>
      <c r="Q11" s="30">
        <f t="shared" si="4"/>
        <v>0</v>
      </c>
      <c r="R11" s="29">
        <f t="shared" si="5"/>
        <v>0</v>
      </c>
    </row>
    <row r="12" spans="2:20" ht="20.100000000000001" customHeight="1">
      <c r="B12" s="19"/>
      <c r="C12" s="14">
        <v>3</v>
      </c>
      <c r="D12" s="15">
        <f t="shared" si="0"/>
        <v>115</v>
      </c>
      <c r="E12" s="61"/>
      <c r="F12" s="96"/>
      <c r="G12" s="51">
        <f>ROUNDDOWN(D12*E12*0.85,2)</f>
        <v>0</v>
      </c>
      <c r="H12" s="102"/>
      <c r="I12" s="72"/>
      <c r="J12" s="77"/>
      <c r="K12" s="46">
        <v>14900</v>
      </c>
      <c r="L12" s="67"/>
      <c r="M12" s="45">
        <f t="shared" si="2"/>
        <v>0</v>
      </c>
      <c r="N12" s="46">
        <v>17100</v>
      </c>
      <c r="O12" s="67"/>
      <c r="P12" s="49">
        <f t="shared" si="3"/>
        <v>0</v>
      </c>
      <c r="Q12" s="30">
        <f t="shared" si="4"/>
        <v>0</v>
      </c>
      <c r="R12" s="29">
        <f t="shared" si="5"/>
        <v>0</v>
      </c>
    </row>
    <row r="13" spans="2:20" ht="20.100000000000001" customHeight="1">
      <c r="B13" s="19"/>
      <c r="C13" s="14">
        <v>4</v>
      </c>
      <c r="D13" s="15">
        <f t="shared" si="0"/>
        <v>115</v>
      </c>
      <c r="E13" s="61"/>
      <c r="F13" s="96"/>
      <c r="G13" s="51">
        <f t="shared" si="1"/>
        <v>0</v>
      </c>
      <c r="H13" s="102"/>
      <c r="I13" s="72"/>
      <c r="J13" s="77"/>
      <c r="K13" s="46">
        <v>16500</v>
      </c>
      <c r="L13" s="67"/>
      <c r="M13" s="45">
        <f t="shared" si="2"/>
        <v>0</v>
      </c>
      <c r="N13" s="46">
        <v>18600</v>
      </c>
      <c r="O13" s="67"/>
      <c r="P13" s="49">
        <f t="shared" si="3"/>
        <v>0</v>
      </c>
      <c r="Q13" s="30">
        <f t="shared" si="4"/>
        <v>0</v>
      </c>
      <c r="R13" s="29">
        <f t="shared" si="5"/>
        <v>0</v>
      </c>
    </row>
    <row r="14" spans="2:20" ht="20.100000000000001" customHeight="1">
      <c r="B14" s="19"/>
      <c r="C14" s="14">
        <v>5</v>
      </c>
      <c r="D14" s="17">
        <f t="shared" si="0"/>
        <v>115</v>
      </c>
      <c r="E14" s="61"/>
      <c r="F14" s="96"/>
      <c r="G14" s="51">
        <f t="shared" si="1"/>
        <v>0</v>
      </c>
      <c r="H14" s="102"/>
      <c r="I14" s="72"/>
      <c r="J14" s="77"/>
      <c r="K14" s="46">
        <v>14400</v>
      </c>
      <c r="L14" s="67"/>
      <c r="M14" s="45">
        <f t="shared" si="2"/>
        <v>0</v>
      </c>
      <c r="N14" s="46">
        <v>20400</v>
      </c>
      <c r="O14" s="67"/>
      <c r="P14" s="49">
        <f t="shared" si="3"/>
        <v>0</v>
      </c>
      <c r="Q14" s="30">
        <f t="shared" si="4"/>
        <v>0</v>
      </c>
      <c r="R14" s="29">
        <f t="shared" si="5"/>
        <v>0</v>
      </c>
    </row>
    <row r="15" spans="2:20" ht="20.100000000000001" customHeight="1" thickBot="1">
      <c r="B15" s="19"/>
      <c r="C15" s="14">
        <v>6</v>
      </c>
      <c r="D15" s="17">
        <f t="shared" si="0"/>
        <v>115</v>
      </c>
      <c r="E15" s="61"/>
      <c r="F15" s="96"/>
      <c r="G15" s="51">
        <f t="shared" si="1"/>
        <v>0</v>
      </c>
      <c r="H15" s="103"/>
      <c r="I15" s="73"/>
      <c r="J15" s="78"/>
      <c r="K15" s="46">
        <v>16600</v>
      </c>
      <c r="L15" s="67"/>
      <c r="M15" s="45">
        <f t="shared" si="2"/>
        <v>0</v>
      </c>
      <c r="N15" s="46">
        <v>16400</v>
      </c>
      <c r="O15" s="67"/>
      <c r="P15" s="49">
        <f t="shared" si="3"/>
        <v>0</v>
      </c>
      <c r="Q15" s="30">
        <f t="shared" si="4"/>
        <v>0</v>
      </c>
      <c r="R15" s="29">
        <f t="shared" si="5"/>
        <v>0</v>
      </c>
    </row>
    <row r="16" spans="2:20" ht="20.100000000000001" customHeight="1">
      <c r="B16" s="19"/>
      <c r="C16" s="14">
        <v>7</v>
      </c>
      <c r="D16" s="17">
        <f t="shared" si="0"/>
        <v>115</v>
      </c>
      <c r="E16" s="61"/>
      <c r="F16" s="96"/>
      <c r="G16" s="51">
        <f t="shared" si="1"/>
        <v>0</v>
      </c>
      <c r="H16" s="44">
        <v>4500</v>
      </c>
      <c r="I16" s="63"/>
      <c r="J16" s="45">
        <f>ROUNDDOWN(H16*I16,2)</f>
        <v>0</v>
      </c>
      <c r="K16" s="46">
        <v>11300</v>
      </c>
      <c r="L16" s="64"/>
      <c r="M16" s="45">
        <f t="shared" si="2"/>
        <v>0</v>
      </c>
      <c r="N16" s="46">
        <v>18500</v>
      </c>
      <c r="O16" s="67"/>
      <c r="P16" s="49">
        <f t="shared" si="3"/>
        <v>0</v>
      </c>
      <c r="Q16" s="30">
        <f t="shared" si="4"/>
        <v>0</v>
      </c>
      <c r="R16" s="29">
        <f t="shared" si="5"/>
        <v>0</v>
      </c>
    </row>
    <row r="17" spans="1:20" ht="20.100000000000001" customHeight="1">
      <c r="B17" s="19"/>
      <c r="C17" s="14">
        <v>8</v>
      </c>
      <c r="D17" s="17">
        <f t="shared" si="0"/>
        <v>115</v>
      </c>
      <c r="E17" s="61"/>
      <c r="F17" s="96"/>
      <c r="G17" s="51">
        <f t="shared" si="1"/>
        <v>0</v>
      </c>
      <c r="H17" s="44">
        <v>5000</v>
      </c>
      <c r="I17" s="64"/>
      <c r="J17" s="45">
        <f t="shared" ref="J17:J18" si="6">ROUNDDOWN(H17*I17,2)</f>
        <v>0</v>
      </c>
      <c r="K17" s="46">
        <v>12900</v>
      </c>
      <c r="L17" s="64"/>
      <c r="M17" s="45">
        <f t="shared" si="2"/>
        <v>0</v>
      </c>
      <c r="N17" s="46">
        <v>18700</v>
      </c>
      <c r="O17" s="67"/>
      <c r="P17" s="49">
        <f t="shared" si="3"/>
        <v>0</v>
      </c>
      <c r="Q17" s="30">
        <f t="shared" si="4"/>
        <v>0</v>
      </c>
      <c r="R17" s="29">
        <f t="shared" si="5"/>
        <v>0</v>
      </c>
    </row>
    <row r="18" spans="1:20" ht="20.100000000000001" customHeight="1" thickBot="1">
      <c r="B18" s="18"/>
      <c r="C18" s="14">
        <v>9</v>
      </c>
      <c r="D18" s="15">
        <f t="shared" si="0"/>
        <v>115</v>
      </c>
      <c r="E18" s="61"/>
      <c r="F18" s="96"/>
      <c r="G18" s="51">
        <f t="shared" si="1"/>
        <v>0</v>
      </c>
      <c r="H18" s="44">
        <v>4600</v>
      </c>
      <c r="I18" s="65"/>
      <c r="J18" s="45">
        <f t="shared" si="6"/>
        <v>0</v>
      </c>
      <c r="K18" s="46">
        <v>13100</v>
      </c>
      <c r="L18" s="64"/>
      <c r="M18" s="45">
        <f t="shared" si="2"/>
        <v>0</v>
      </c>
      <c r="N18" s="46">
        <v>19300</v>
      </c>
      <c r="O18" s="67"/>
      <c r="P18" s="49">
        <f t="shared" si="3"/>
        <v>0</v>
      </c>
      <c r="Q18" s="30">
        <f t="shared" si="4"/>
        <v>0</v>
      </c>
      <c r="R18" s="29">
        <f t="shared" si="5"/>
        <v>0</v>
      </c>
      <c r="T18" s="16"/>
    </row>
    <row r="19" spans="1:20" ht="20.100000000000001" customHeight="1">
      <c r="B19" s="18"/>
      <c r="C19" s="14">
        <v>10</v>
      </c>
      <c r="D19" s="15">
        <f>D18</f>
        <v>115</v>
      </c>
      <c r="E19" s="61"/>
      <c r="F19" s="96"/>
      <c r="G19" s="51">
        <f t="shared" si="1"/>
        <v>0</v>
      </c>
      <c r="H19" s="69"/>
      <c r="I19" s="74"/>
      <c r="J19" s="76"/>
      <c r="K19" s="46">
        <v>19600</v>
      </c>
      <c r="L19" s="67"/>
      <c r="M19" s="45">
        <f t="shared" si="2"/>
        <v>0</v>
      </c>
      <c r="N19" s="46">
        <v>20400</v>
      </c>
      <c r="O19" s="67"/>
      <c r="P19" s="49">
        <f t="shared" si="3"/>
        <v>0</v>
      </c>
      <c r="Q19" s="30">
        <f t="shared" si="4"/>
        <v>0</v>
      </c>
      <c r="R19" s="29">
        <f t="shared" si="5"/>
        <v>0</v>
      </c>
    </row>
    <row r="20" spans="1:20" ht="20.100000000000001" customHeight="1" thickBot="1">
      <c r="B20" s="18"/>
      <c r="C20" s="14">
        <v>11</v>
      </c>
      <c r="D20" s="15">
        <f t="shared" si="0"/>
        <v>115</v>
      </c>
      <c r="E20" s="62"/>
      <c r="F20" s="97"/>
      <c r="G20" s="51">
        <f t="shared" si="1"/>
        <v>0</v>
      </c>
      <c r="H20" s="70"/>
      <c r="I20" s="75"/>
      <c r="J20" s="79"/>
      <c r="K20" s="46">
        <v>19500</v>
      </c>
      <c r="L20" s="65"/>
      <c r="M20" s="45">
        <f t="shared" si="2"/>
        <v>0</v>
      </c>
      <c r="N20" s="46">
        <v>20300</v>
      </c>
      <c r="O20" s="65"/>
      <c r="P20" s="49">
        <f t="shared" si="3"/>
        <v>0</v>
      </c>
      <c r="Q20" s="30">
        <f t="shared" si="4"/>
        <v>0</v>
      </c>
      <c r="R20" s="29">
        <f t="shared" si="5"/>
        <v>0</v>
      </c>
    </row>
    <row r="21" spans="1:20" ht="25.5" customHeight="1" thickTop="1" thickBot="1">
      <c r="B21" s="22" t="s">
        <v>6</v>
      </c>
      <c r="C21" s="23"/>
      <c r="D21" s="27"/>
      <c r="E21" s="43"/>
      <c r="F21" s="24"/>
      <c r="G21" s="25"/>
      <c r="H21" s="26">
        <f>SUM(H9:H20)</f>
        <v>14100</v>
      </c>
      <c r="I21" s="26"/>
      <c r="J21" s="27"/>
      <c r="K21" s="26">
        <f>SUM(K9:K20)</f>
        <v>186200</v>
      </c>
      <c r="L21" s="48"/>
      <c r="M21" s="27"/>
      <c r="N21" s="26">
        <f>SUM(N9:N20)</f>
        <v>227500</v>
      </c>
      <c r="O21" s="48"/>
      <c r="P21" s="27"/>
      <c r="Q21" s="53"/>
      <c r="R21" s="54">
        <f>SUM(R9:R20)</f>
        <v>0</v>
      </c>
      <c r="S21" s="55" t="s">
        <v>39</v>
      </c>
    </row>
    <row r="22" spans="1:20" ht="20.100000000000001" customHeight="1">
      <c r="B22" s="4"/>
    </row>
    <row r="23" spans="1:20" s="1" customFormat="1" ht="20.100000000000001" customHeight="1">
      <c r="A23" s="3" t="s">
        <v>7</v>
      </c>
      <c r="B23" s="84" t="s">
        <v>45</v>
      </c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</row>
    <row r="24" spans="1:20" s="1" customFormat="1" ht="20.100000000000001" customHeight="1"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</row>
    <row r="25" spans="1:20" s="1" customFormat="1" ht="20.100000000000001" customHeight="1"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41"/>
      <c r="Q25" s="5"/>
      <c r="R25" s="5"/>
    </row>
    <row r="26" spans="1:20" ht="20.100000000000001" customHeight="1"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41"/>
    </row>
    <row r="27" spans="1:20" ht="60.75" customHeight="1"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41"/>
    </row>
    <row r="28" spans="1:20" ht="20.100000000000001" customHeight="1"/>
  </sheetData>
  <sheetProtection algorithmName="SHA-512" hashValue="zMtpDriveFehnoLFGKfj+8f7/UiYTcqXNqckolf4X0SNgY1nEXSDG9/2gTNqVG+AQIBZBtMVuNLdrzD9aZ5Qdw==" saltValue="F7SZnRAjNdAXfWg6PiRW+w==" spinCount="100000" sheet="1" selectLockedCells="1"/>
  <mergeCells count="21">
    <mergeCell ref="B23:O27"/>
    <mergeCell ref="B5:C7"/>
    <mergeCell ref="D5:G5"/>
    <mergeCell ref="H5:P5"/>
    <mergeCell ref="R5:R7"/>
    <mergeCell ref="E6:E7"/>
    <mergeCell ref="F9:F20"/>
    <mergeCell ref="D6:D7"/>
    <mergeCell ref="F6:F7"/>
    <mergeCell ref="G6:G7"/>
    <mergeCell ref="N6:P6"/>
    <mergeCell ref="H6:J6"/>
    <mergeCell ref="H9:H15"/>
    <mergeCell ref="B2:S3"/>
    <mergeCell ref="H19:H20"/>
    <mergeCell ref="I9:I15"/>
    <mergeCell ref="I19:I20"/>
    <mergeCell ref="J9:J15"/>
    <mergeCell ref="J19:J20"/>
    <mergeCell ref="Q6:Q7"/>
    <mergeCell ref="K6:M6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66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Q28"/>
  <sheetViews>
    <sheetView showGridLines="0" showZeros="0" view="pageBreakPreview" topLeftCell="A7" zoomScale="85" zoomScaleNormal="75" zoomScaleSheetLayoutView="85" workbookViewId="0">
      <selection activeCell="I12" sqref="I12:I20"/>
    </sheetView>
  </sheetViews>
  <sheetFormatPr defaultRowHeight="13.5"/>
  <cols>
    <col min="1" max="1" width="1.125" style="5" customWidth="1"/>
    <col min="2" max="2" width="4.75" style="5" customWidth="1"/>
    <col min="3" max="3" width="6.375" style="5" customWidth="1"/>
    <col min="4" max="4" width="14.875" style="5" customWidth="1"/>
    <col min="5" max="5" width="15.25" style="5" customWidth="1"/>
    <col min="6" max="6" width="7.625" style="5" customWidth="1"/>
    <col min="7" max="7" width="16.75" style="5" customWidth="1"/>
    <col min="8" max="8" width="14.875" style="5" customWidth="1"/>
    <col min="9" max="12" width="16.75" style="5" customWidth="1"/>
    <col min="13" max="13" width="23.625" style="5" customWidth="1"/>
    <col min="14" max="14" width="10.625" style="5" customWidth="1"/>
    <col min="15" max="15" width="17.875" style="5" customWidth="1"/>
    <col min="16" max="16" width="3.5" style="5" customWidth="1"/>
    <col min="17" max="17" width="5.125" style="5" customWidth="1"/>
    <col min="18" max="18" width="9" style="5"/>
    <col min="19" max="20" width="10.625" style="5" customWidth="1"/>
    <col min="21" max="16384" width="9" style="5"/>
  </cols>
  <sheetData>
    <row r="1" spans="2:17" ht="14.25">
      <c r="B1" s="40" t="s">
        <v>21</v>
      </c>
    </row>
    <row r="2" spans="2:17" ht="14.25" customHeight="1">
      <c r="B2" s="68" t="s">
        <v>43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59"/>
      <c r="P2" s="59"/>
      <c r="Q2" s="59"/>
    </row>
    <row r="3" spans="2:17" ht="17.25" customHeight="1"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59"/>
      <c r="P3" s="59"/>
      <c r="Q3" s="59"/>
    </row>
    <row r="4" spans="2:17" ht="17.25">
      <c r="B4" s="2" t="s">
        <v>22</v>
      </c>
      <c r="C4" s="6"/>
      <c r="D4" s="6"/>
      <c r="E4" s="6"/>
      <c r="Q4" s="7"/>
    </row>
    <row r="5" spans="2:17" ht="27" customHeight="1">
      <c r="B5" s="85" t="s">
        <v>0</v>
      </c>
      <c r="C5" s="86"/>
      <c r="D5" s="83" t="s">
        <v>1</v>
      </c>
      <c r="E5" s="83"/>
      <c r="F5" s="83"/>
      <c r="G5" s="88"/>
      <c r="H5" s="104" t="s">
        <v>2</v>
      </c>
      <c r="I5" s="105"/>
      <c r="J5" s="90"/>
      <c r="K5" s="8"/>
      <c r="L5" s="91" t="s">
        <v>35</v>
      </c>
    </row>
    <row r="6" spans="2:17" ht="25.5" customHeight="1">
      <c r="B6" s="87"/>
      <c r="C6" s="86"/>
      <c r="D6" s="98" t="s">
        <v>30</v>
      </c>
      <c r="E6" s="93" t="s">
        <v>10</v>
      </c>
      <c r="F6" s="93" t="s">
        <v>13</v>
      </c>
      <c r="G6" s="98" t="s">
        <v>31</v>
      </c>
      <c r="H6" s="116" t="s">
        <v>32</v>
      </c>
      <c r="I6" s="93" t="s">
        <v>15</v>
      </c>
      <c r="J6" s="93" t="s">
        <v>33</v>
      </c>
      <c r="K6" s="80" t="s">
        <v>34</v>
      </c>
      <c r="L6" s="90"/>
    </row>
    <row r="7" spans="2:17" ht="54" customHeight="1">
      <c r="B7" s="87"/>
      <c r="C7" s="86"/>
      <c r="D7" s="99"/>
      <c r="E7" s="94"/>
      <c r="F7" s="100"/>
      <c r="G7" s="99"/>
      <c r="H7" s="117"/>
      <c r="I7" s="118"/>
      <c r="J7" s="118"/>
      <c r="K7" s="81"/>
      <c r="L7" s="92"/>
    </row>
    <row r="8" spans="2:17" ht="21" customHeight="1" thickBot="1">
      <c r="B8" s="34" t="s">
        <v>3</v>
      </c>
      <c r="C8" s="33" t="s">
        <v>4</v>
      </c>
      <c r="D8" s="11" t="s">
        <v>8</v>
      </c>
      <c r="E8" s="42"/>
      <c r="F8" s="28"/>
      <c r="G8" s="11" t="s">
        <v>5</v>
      </c>
      <c r="H8" s="38" t="s">
        <v>9</v>
      </c>
      <c r="I8" s="47"/>
      <c r="J8" s="39" t="s">
        <v>5</v>
      </c>
      <c r="K8" s="12" t="s">
        <v>5</v>
      </c>
      <c r="L8" s="13" t="s">
        <v>5</v>
      </c>
    </row>
    <row r="9" spans="2:17" ht="20.100000000000001" customHeight="1">
      <c r="B9" s="21" t="s">
        <v>36</v>
      </c>
      <c r="C9" s="14">
        <v>12</v>
      </c>
      <c r="D9" s="15">
        <v>39</v>
      </c>
      <c r="E9" s="60"/>
      <c r="F9" s="111" t="s">
        <v>38</v>
      </c>
      <c r="G9" s="31">
        <f>ROUNDDOWN(D9*E9*0.85,2)</f>
        <v>0</v>
      </c>
      <c r="H9" s="52">
        <v>9600</v>
      </c>
      <c r="I9" s="66"/>
      <c r="J9" s="31">
        <f>ROUNDDOWN(H9*I9,2)</f>
        <v>0</v>
      </c>
      <c r="K9" s="30">
        <f>J9</f>
        <v>0</v>
      </c>
      <c r="L9" s="29">
        <f>ROUNDDOWN(G9+K9,0)</f>
        <v>0</v>
      </c>
    </row>
    <row r="10" spans="2:17" ht="20.100000000000001" customHeight="1">
      <c r="B10" s="20" t="s">
        <v>46</v>
      </c>
      <c r="C10" s="14">
        <v>1</v>
      </c>
      <c r="D10" s="15">
        <f t="shared" ref="D10:D20" si="0">D9</f>
        <v>39</v>
      </c>
      <c r="E10" s="61"/>
      <c r="F10" s="112"/>
      <c r="G10" s="31">
        <f t="shared" ref="G10:G20" si="1">ROUNDDOWN(D10*E10*0.85,2)</f>
        <v>0</v>
      </c>
      <c r="H10" s="52">
        <v>11600</v>
      </c>
      <c r="I10" s="67"/>
      <c r="J10" s="31">
        <f t="shared" ref="J10:J20" si="2">ROUNDDOWN(H10*I10,2)</f>
        <v>0</v>
      </c>
      <c r="K10" s="30">
        <f t="shared" ref="K10:K20" si="3">J10</f>
        <v>0</v>
      </c>
      <c r="L10" s="29">
        <f t="shared" ref="L10:L20" si="4">ROUNDDOWN(G10+K10,0)</f>
        <v>0</v>
      </c>
    </row>
    <row r="11" spans="2:17" ht="20.100000000000001" customHeight="1">
      <c r="B11" s="19"/>
      <c r="C11" s="14">
        <v>2</v>
      </c>
      <c r="D11" s="15">
        <f t="shared" si="0"/>
        <v>39</v>
      </c>
      <c r="E11" s="61"/>
      <c r="F11" s="112"/>
      <c r="G11" s="31">
        <f t="shared" si="1"/>
        <v>0</v>
      </c>
      <c r="H11" s="52">
        <v>10100</v>
      </c>
      <c r="I11" s="67"/>
      <c r="J11" s="31">
        <f t="shared" si="2"/>
        <v>0</v>
      </c>
      <c r="K11" s="30">
        <f t="shared" si="3"/>
        <v>0</v>
      </c>
      <c r="L11" s="29">
        <f t="shared" si="4"/>
        <v>0</v>
      </c>
    </row>
    <row r="12" spans="2:17" ht="20.100000000000001" customHeight="1">
      <c r="B12" s="19"/>
      <c r="C12" s="14">
        <v>3</v>
      </c>
      <c r="D12" s="15">
        <f t="shared" si="0"/>
        <v>39</v>
      </c>
      <c r="E12" s="61"/>
      <c r="F12" s="112"/>
      <c r="G12" s="31">
        <f t="shared" si="1"/>
        <v>0</v>
      </c>
      <c r="H12" s="52">
        <v>11100</v>
      </c>
      <c r="I12" s="67"/>
      <c r="J12" s="31">
        <f t="shared" si="2"/>
        <v>0</v>
      </c>
      <c r="K12" s="30">
        <f t="shared" si="3"/>
        <v>0</v>
      </c>
      <c r="L12" s="29">
        <f t="shared" si="4"/>
        <v>0</v>
      </c>
    </row>
    <row r="13" spans="2:17" ht="20.100000000000001" customHeight="1">
      <c r="B13" s="19"/>
      <c r="C13" s="14">
        <v>4</v>
      </c>
      <c r="D13" s="15">
        <f t="shared" si="0"/>
        <v>39</v>
      </c>
      <c r="E13" s="61"/>
      <c r="F13" s="112"/>
      <c r="G13" s="31">
        <f t="shared" si="1"/>
        <v>0</v>
      </c>
      <c r="H13" s="52">
        <v>7800</v>
      </c>
      <c r="I13" s="67"/>
      <c r="J13" s="31">
        <f t="shared" si="2"/>
        <v>0</v>
      </c>
      <c r="K13" s="30">
        <f t="shared" si="3"/>
        <v>0</v>
      </c>
      <c r="L13" s="29">
        <f t="shared" si="4"/>
        <v>0</v>
      </c>
    </row>
    <row r="14" spans="2:17" ht="20.100000000000001" customHeight="1">
      <c r="B14" s="19"/>
      <c r="C14" s="14">
        <v>5</v>
      </c>
      <c r="D14" s="17">
        <f t="shared" si="0"/>
        <v>39</v>
      </c>
      <c r="E14" s="61"/>
      <c r="F14" s="112"/>
      <c r="G14" s="31">
        <f t="shared" si="1"/>
        <v>0</v>
      </c>
      <c r="H14" s="44">
        <v>10700</v>
      </c>
      <c r="I14" s="67"/>
      <c r="J14" s="31">
        <f t="shared" si="2"/>
        <v>0</v>
      </c>
      <c r="K14" s="30">
        <f t="shared" si="3"/>
        <v>0</v>
      </c>
      <c r="L14" s="29">
        <f t="shared" si="4"/>
        <v>0</v>
      </c>
    </row>
    <row r="15" spans="2:17" ht="20.100000000000001" customHeight="1">
      <c r="B15" s="19"/>
      <c r="C15" s="14">
        <v>6</v>
      </c>
      <c r="D15" s="17">
        <f t="shared" si="0"/>
        <v>39</v>
      </c>
      <c r="E15" s="61"/>
      <c r="F15" s="112"/>
      <c r="G15" s="31">
        <f t="shared" si="1"/>
        <v>0</v>
      </c>
      <c r="H15" s="44">
        <v>10200</v>
      </c>
      <c r="I15" s="67"/>
      <c r="J15" s="31">
        <f t="shared" si="2"/>
        <v>0</v>
      </c>
      <c r="K15" s="30">
        <f t="shared" si="3"/>
        <v>0</v>
      </c>
      <c r="L15" s="29">
        <f t="shared" si="4"/>
        <v>0</v>
      </c>
    </row>
    <row r="16" spans="2:17" ht="20.100000000000001" customHeight="1">
      <c r="B16" s="19"/>
      <c r="C16" s="14">
        <v>7</v>
      </c>
      <c r="D16" s="17">
        <f t="shared" si="0"/>
        <v>39</v>
      </c>
      <c r="E16" s="61"/>
      <c r="F16" s="112"/>
      <c r="G16" s="31">
        <f t="shared" si="1"/>
        <v>0</v>
      </c>
      <c r="H16" s="44">
        <v>9100</v>
      </c>
      <c r="I16" s="64"/>
      <c r="J16" s="31">
        <f t="shared" si="2"/>
        <v>0</v>
      </c>
      <c r="K16" s="30">
        <f t="shared" si="3"/>
        <v>0</v>
      </c>
      <c r="L16" s="29">
        <f t="shared" si="4"/>
        <v>0</v>
      </c>
    </row>
    <row r="17" spans="1:14" ht="20.100000000000001" customHeight="1">
      <c r="B17" s="19"/>
      <c r="C17" s="14">
        <v>8</v>
      </c>
      <c r="D17" s="17">
        <f t="shared" si="0"/>
        <v>39</v>
      </c>
      <c r="E17" s="61"/>
      <c r="F17" s="112"/>
      <c r="G17" s="31">
        <f t="shared" si="1"/>
        <v>0</v>
      </c>
      <c r="H17" s="44">
        <v>7100</v>
      </c>
      <c r="I17" s="64"/>
      <c r="J17" s="31">
        <f t="shared" si="2"/>
        <v>0</v>
      </c>
      <c r="K17" s="30">
        <f t="shared" si="3"/>
        <v>0</v>
      </c>
      <c r="L17" s="29">
        <f t="shared" si="4"/>
        <v>0</v>
      </c>
    </row>
    <row r="18" spans="1:14" ht="20.100000000000001" customHeight="1">
      <c r="B18" s="32"/>
      <c r="C18" s="14">
        <v>9</v>
      </c>
      <c r="D18" s="15">
        <f t="shared" si="0"/>
        <v>39</v>
      </c>
      <c r="E18" s="61"/>
      <c r="F18" s="112"/>
      <c r="G18" s="31">
        <f t="shared" si="1"/>
        <v>0</v>
      </c>
      <c r="H18" s="52">
        <v>9100</v>
      </c>
      <c r="I18" s="64"/>
      <c r="J18" s="31">
        <f t="shared" si="2"/>
        <v>0</v>
      </c>
      <c r="K18" s="30">
        <f t="shared" si="3"/>
        <v>0</v>
      </c>
      <c r="L18" s="29">
        <f t="shared" si="4"/>
        <v>0</v>
      </c>
      <c r="N18" s="16"/>
    </row>
    <row r="19" spans="1:14" ht="20.100000000000001" customHeight="1">
      <c r="B19" s="32"/>
      <c r="C19" s="14">
        <v>10</v>
      </c>
      <c r="D19" s="15">
        <f t="shared" si="0"/>
        <v>39</v>
      </c>
      <c r="E19" s="61"/>
      <c r="F19" s="112"/>
      <c r="G19" s="31">
        <f t="shared" si="1"/>
        <v>0</v>
      </c>
      <c r="H19" s="52">
        <v>9200</v>
      </c>
      <c r="I19" s="67"/>
      <c r="J19" s="31">
        <f t="shared" si="2"/>
        <v>0</v>
      </c>
      <c r="K19" s="30">
        <f t="shared" si="3"/>
        <v>0</v>
      </c>
      <c r="L19" s="29">
        <f t="shared" si="4"/>
        <v>0</v>
      </c>
    </row>
    <row r="20" spans="1:14" ht="20.100000000000001" customHeight="1" thickBot="1">
      <c r="B20" s="32"/>
      <c r="C20" s="14">
        <v>11</v>
      </c>
      <c r="D20" s="15">
        <f t="shared" si="0"/>
        <v>39</v>
      </c>
      <c r="E20" s="62"/>
      <c r="F20" s="113"/>
      <c r="G20" s="31">
        <f t="shared" si="1"/>
        <v>0</v>
      </c>
      <c r="H20" s="52">
        <v>10600</v>
      </c>
      <c r="I20" s="65"/>
      <c r="J20" s="31">
        <f t="shared" si="2"/>
        <v>0</v>
      </c>
      <c r="K20" s="30">
        <f t="shared" si="3"/>
        <v>0</v>
      </c>
      <c r="L20" s="29">
        <f t="shared" si="4"/>
        <v>0</v>
      </c>
    </row>
    <row r="21" spans="1:14" ht="25.5" customHeight="1" thickTop="1" thickBot="1">
      <c r="B21" s="22" t="s">
        <v>6</v>
      </c>
      <c r="C21" s="23"/>
      <c r="D21" s="27"/>
      <c r="E21" s="43"/>
      <c r="F21" s="24"/>
      <c r="G21" s="25"/>
      <c r="H21" s="26">
        <f>SUM(H9:H20)</f>
        <v>116200</v>
      </c>
      <c r="I21" s="48"/>
      <c r="J21" s="27"/>
      <c r="K21" s="53"/>
      <c r="L21" s="54">
        <f>SUM(L9:L20)</f>
        <v>0</v>
      </c>
      <c r="M21" s="56" t="s">
        <v>40</v>
      </c>
    </row>
    <row r="22" spans="1:14" ht="20.100000000000001" customHeight="1" thickBot="1">
      <c r="B22" s="4"/>
    </row>
    <row r="23" spans="1:14" s="1" customFormat="1" ht="20.100000000000001" customHeight="1">
      <c r="A23" s="3" t="s">
        <v>7</v>
      </c>
      <c r="B23" s="106" t="s">
        <v>44</v>
      </c>
      <c r="C23" s="106"/>
      <c r="D23" s="106"/>
      <c r="E23" s="106"/>
      <c r="F23" s="106"/>
      <c r="G23" s="106"/>
      <c r="H23" s="106"/>
      <c r="I23" s="106"/>
      <c r="J23" s="106"/>
      <c r="K23" s="107" t="s">
        <v>41</v>
      </c>
      <c r="L23" s="108"/>
      <c r="M23" s="114">
        <f>'入札金額算定書1(北口)'!R21+'入札金額算定書 2(南口)'!L21</f>
        <v>0</v>
      </c>
    </row>
    <row r="24" spans="1:14" s="1" customFormat="1" ht="20.100000000000001" customHeight="1" thickBot="1">
      <c r="B24" s="106"/>
      <c r="C24" s="106"/>
      <c r="D24" s="106"/>
      <c r="E24" s="106"/>
      <c r="F24" s="106"/>
      <c r="G24" s="106"/>
      <c r="H24" s="106"/>
      <c r="I24" s="106"/>
      <c r="J24" s="106"/>
      <c r="K24" s="109" t="s">
        <v>42</v>
      </c>
      <c r="L24" s="110"/>
      <c r="M24" s="115"/>
    </row>
    <row r="25" spans="1:14" s="1" customFormat="1" ht="20.100000000000001" customHeight="1">
      <c r="B25" s="106"/>
      <c r="C25" s="106"/>
      <c r="D25" s="106"/>
      <c r="E25" s="106"/>
      <c r="F25" s="106"/>
      <c r="G25" s="106"/>
      <c r="H25" s="106"/>
      <c r="I25" s="106"/>
      <c r="J25" s="106"/>
      <c r="K25" s="57"/>
      <c r="L25" s="58"/>
      <c r="M25" s="41"/>
    </row>
    <row r="26" spans="1:14" ht="20.100000000000001" customHeight="1">
      <c r="B26" s="106"/>
      <c r="C26" s="106"/>
      <c r="D26" s="106"/>
      <c r="E26" s="106"/>
      <c r="F26" s="106"/>
      <c r="G26" s="106"/>
      <c r="H26" s="106"/>
      <c r="I26" s="106"/>
      <c r="J26" s="106"/>
      <c r="K26" s="57"/>
      <c r="L26" s="58"/>
      <c r="M26" s="41"/>
    </row>
    <row r="27" spans="1:14" ht="60.75" customHeight="1">
      <c r="B27" s="106"/>
      <c r="C27" s="106"/>
      <c r="D27" s="106"/>
      <c r="E27" s="106"/>
      <c r="F27" s="106"/>
      <c r="G27" s="106"/>
      <c r="H27" s="106"/>
      <c r="I27" s="106"/>
      <c r="J27" s="106"/>
      <c r="K27" s="57"/>
      <c r="L27" s="58"/>
      <c r="M27" s="41"/>
    </row>
    <row r="28" spans="1:14" ht="20.100000000000001" customHeight="1"/>
  </sheetData>
  <sheetProtection algorithmName="SHA-512" hashValue="VhN/x9t5fcjvoMsBRgYevU0cV3O/bs3BUa0cXF9pbqfhCC133hqZ22fxb5CEYUjkaK+aag3kWmdCTRbY2Cyp2w==" saltValue="9StmX197WRm15QCVmhtGqQ==" spinCount="100000" sheet="1" selectLockedCells="1"/>
  <mergeCells count="18">
    <mergeCell ref="G6:G7"/>
    <mergeCell ref="I6:I7"/>
    <mergeCell ref="H5:J5"/>
    <mergeCell ref="B23:J27"/>
    <mergeCell ref="K23:L23"/>
    <mergeCell ref="K24:L24"/>
    <mergeCell ref="B2:N3"/>
    <mergeCell ref="K6:K7"/>
    <mergeCell ref="F9:F20"/>
    <mergeCell ref="M23:M24"/>
    <mergeCell ref="H6:H7"/>
    <mergeCell ref="J6:J7"/>
    <mergeCell ref="B5:C7"/>
    <mergeCell ref="D5:G5"/>
    <mergeCell ref="L5:L7"/>
    <mergeCell ref="D6:D7"/>
    <mergeCell ref="E6:E7"/>
    <mergeCell ref="F6:F7"/>
  </mergeCells>
  <phoneticPr fontId="1"/>
  <pageMargins left="0.39370078740157483" right="0.39370078740157483" top="0.59055118110236227" bottom="0.39370078740157483" header="0.51181102362204722" footer="0.51181102362204722"/>
  <pageSetup paperSize="9" scale="7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入札金額算定書1(北口)</vt:lpstr>
      <vt:lpstr>入札金額算定書 2(南口)</vt:lpstr>
      <vt:lpstr>'入札金額算定書 2(南口)'!Print_Area</vt:lpstr>
      <vt:lpstr>'入札金額算定書1(北口)'!Print_Area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gifu</cp:lastModifiedBy>
  <cp:lastPrinted>2023-07-18T08:48:52Z</cp:lastPrinted>
  <dcterms:created xsi:type="dcterms:W3CDTF">2003-05-07T07:33:15Z</dcterms:created>
  <dcterms:modified xsi:type="dcterms:W3CDTF">2023-07-18T08:58:22Z</dcterms:modified>
</cp:coreProperties>
</file>