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defaultThemeVersion="124226"/>
  <mc:AlternateContent xmlns:mc="http://schemas.openxmlformats.org/markup-compatibility/2006">
    <mc:Choice Requires="x15">
      <x15ac:absPath xmlns:x15ac="http://schemas.microsoft.com/office/spreadsheetml/2010/11/ac" url="T:\01 技術管理担当\☆R06技術管理担当\（し）週休2日制モデル工事\20240510_週休2日モデル工事の集計様式\"/>
    </mc:Choice>
  </mc:AlternateContent>
  <xr:revisionPtr revIDLastSave="0" documentId="13_ncr:1_{FEEC2651-C29B-43CD-86AD-AE80904FC44C}" xr6:coauthVersionLast="47" xr6:coauthVersionMax="47" xr10:uidLastSave="{00000000-0000-0000-0000-000000000000}"/>
  <bookViews>
    <workbookView xWindow="28680" yWindow="-120" windowWidth="29040" windowHeight="15840" firstSheet="1" activeTab="1" xr2:uid="{833F9DAB-2953-4075-8D0E-052D71DA4E8F}"/>
  </bookViews>
  <sheets>
    <sheet name="達成率確認書" sheetId="2" state="hidden" r:id="rId1"/>
    <sheet name="基本情報入力" sheetId="14" r:id="rId2"/>
    <sheet name="様式4" sheetId="15" r:id="rId3"/>
    <sheet name="様式5" sheetId="16" r:id="rId4"/>
    <sheet name="様式4 (記載例)" sheetId="18" r:id="rId5"/>
    <sheet name="様式5 (記載例)" sheetId="19" r:id="rId6"/>
    <sheet name="達成率" sheetId="7" state="hidden" r:id="rId7"/>
  </sheets>
  <definedNames>
    <definedName name="_xlnm.Print_Area" localSheetId="6">達成率!$B$1:$H$3</definedName>
    <definedName name="_xlnm.Print_Area" localSheetId="0">達成率確認書!$B$1:$M$37</definedName>
    <definedName name="_xlnm.Print_Area" localSheetId="2">様式4!$A$1:$BE$468</definedName>
    <definedName name="_xlnm.Print_Area" localSheetId="4">'様式4 (記載例)'!$A$1:$BE$195</definedName>
    <definedName name="_xlnm.Print_Area" localSheetId="3">様式5!$A$1:$S$39</definedName>
    <definedName name="_xlnm.Print_Area" localSheetId="5">'様式5 (記載例)'!$A$1:$S$39</definedName>
    <definedName name="_xlnm.Print_Titles" localSheetId="6">達成率!#REF!</definedName>
    <definedName name="_xlnm.Print_Titles" localSheetId="0">達成率確認書!$12:$12</definedName>
    <definedName name="_xlnm.Print_Titles" localSheetId="3">様式5!$8:$8</definedName>
    <definedName name="_xlnm.Print_Titles" localSheetId="5">'様式5 (記載例)'!$8:$8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35" i="16" l="1" a="1"/>
  <c r="L35" i="16" s="1"/>
  <c r="H35" i="16" a="1"/>
  <c r="H35" i="16" s="1"/>
  <c r="B35" i="16" a="1"/>
  <c r="B35" i="16" s="1"/>
  <c r="L34" i="16" a="1"/>
  <c r="L34" i="16" s="1"/>
  <c r="H34" i="16" a="1"/>
  <c r="H34" i="16" s="1"/>
  <c r="B34" i="16" a="1"/>
  <c r="B34" i="16" s="1"/>
  <c r="L33" i="16" a="1"/>
  <c r="L33" i="16" s="1"/>
  <c r="H33" i="16" a="1"/>
  <c r="H33" i="16" s="1"/>
  <c r="B33" i="16" a="1"/>
  <c r="B33" i="16" s="1"/>
  <c r="L32" i="16" a="1"/>
  <c r="L32" i="16" s="1"/>
  <c r="H32" i="16" a="1"/>
  <c r="H32" i="16" s="1"/>
  <c r="B32" i="16" a="1"/>
  <c r="B32" i="16" s="1"/>
  <c r="L31" i="16" a="1"/>
  <c r="L31" i="16" s="1"/>
  <c r="H31" i="16" a="1"/>
  <c r="H31" i="16" s="1"/>
  <c r="B31" i="16" a="1"/>
  <c r="B31" i="16" s="1"/>
  <c r="L30" i="16" a="1"/>
  <c r="L30" i="16" s="1"/>
  <c r="H30" i="16" a="1"/>
  <c r="H30" i="16" s="1"/>
  <c r="B30" i="16" a="1"/>
  <c r="B30" i="16" s="1"/>
  <c r="L29" i="16" a="1"/>
  <c r="L29" i="16" s="1"/>
  <c r="H29" i="16" a="1"/>
  <c r="H29" i="16" s="1"/>
  <c r="B29" i="16" a="1"/>
  <c r="B29" i="16" s="1"/>
  <c r="L28" i="16" a="1"/>
  <c r="L28" i="16" s="1"/>
  <c r="H28" i="16" a="1"/>
  <c r="H28" i="16" s="1"/>
  <c r="B28" i="16" a="1"/>
  <c r="B28" i="16" s="1"/>
  <c r="L27" i="16" a="1"/>
  <c r="L27" i="16" s="1"/>
  <c r="H27" i="16" a="1"/>
  <c r="H27" i="16" s="1"/>
  <c r="B27" i="16" a="1"/>
  <c r="B27" i="16" s="1"/>
  <c r="L26" i="16" a="1"/>
  <c r="L26" i="16" s="1"/>
  <c r="H26" i="16" a="1"/>
  <c r="H26" i="16" s="1"/>
  <c r="B26" i="16" a="1"/>
  <c r="B26" i="16" s="1"/>
  <c r="L25" i="16" a="1"/>
  <c r="L25" i="16" s="1"/>
  <c r="H25" i="16" a="1"/>
  <c r="H25" i="16" s="1"/>
  <c r="B25" i="16" a="1"/>
  <c r="B25" i="16" s="1"/>
  <c r="L24" i="16" a="1"/>
  <c r="L24" i="16" s="1"/>
  <c r="H24" i="16" a="1"/>
  <c r="H24" i="16" s="1"/>
  <c r="B24" i="16" a="1"/>
  <c r="B24" i="16" s="1"/>
  <c r="L23" i="16" a="1"/>
  <c r="L23" i="16" s="1"/>
  <c r="H23" i="16" a="1"/>
  <c r="H23" i="16" s="1"/>
  <c r="B23" i="16" a="1"/>
  <c r="B23" i="16" s="1"/>
  <c r="L22" i="16" a="1"/>
  <c r="L22" i="16" s="1"/>
  <c r="H22" i="16" a="1"/>
  <c r="H22" i="16" s="1"/>
  <c r="B22" i="16" a="1"/>
  <c r="B22" i="16" s="1"/>
  <c r="L21" i="16" a="1"/>
  <c r="L21" i="16" s="1"/>
  <c r="H21" i="16" a="1"/>
  <c r="H21" i="16" s="1"/>
  <c r="B21" i="16" a="1"/>
  <c r="B21" i="16" s="1"/>
  <c r="L20" i="16" a="1"/>
  <c r="L20" i="16" s="1"/>
  <c r="H20" i="16" a="1"/>
  <c r="H20" i="16" s="1"/>
  <c r="B20" i="16" a="1"/>
  <c r="B20" i="16" s="1"/>
  <c r="L19" i="16" a="1"/>
  <c r="L19" i="16" s="1"/>
  <c r="H19" i="16" a="1"/>
  <c r="H19" i="16" s="1"/>
  <c r="B19" i="16" a="1"/>
  <c r="B19" i="16" s="1"/>
  <c r="L18" i="16" a="1"/>
  <c r="L18" i="16" s="1"/>
  <c r="H18" i="16" a="1"/>
  <c r="H18" i="16" s="1"/>
  <c r="B18" i="16" a="1"/>
  <c r="B18" i="16" s="1"/>
  <c r="L17" i="16" a="1"/>
  <c r="L17" i="16" s="1"/>
  <c r="H17" i="16" a="1"/>
  <c r="H17" i="16" s="1"/>
  <c r="B17" i="16" a="1"/>
  <c r="B17" i="16" s="1"/>
  <c r="L16" i="16" a="1"/>
  <c r="L16" i="16" s="1"/>
  <c r="H16" i="16" a="1"/>
  <c r="H16" i="16" s="1"/>
  <c r="B16" i="16" a="1"/>
  <c r="B16" i="16" s="1"/>
  <c r="L15" i="16" a="1"/>
  <c r="L15" i="16" s="1"/>
  <c r="H15" i="16" a="1"/>
  <c r="H15" i="16" s="1"/>
  <c r="B15" i="16" a="1"/>
  <c r="B15" i="16" s="1"/>
  <c r="L14" i="16" a="1"/>
  <c r="L14" i="16" s="1"/>
  <c r="H14" i="16" a="1"/>
  <c r="H14" i="16" s="1"/>
  <c r="B14" i="16" a="1"/>
  <c r="B14" i="16" s="1"/>
  <c r="L13" i="16" a="1"/>
  <c r="L13" i="16" s="1"/>
  <c r="H13" i="16" a="1"/>
  <c r="H13" i="16" s="1"/>
  <c r="B13" i="16" a="1"/>
  <c r="B13" i="16" s="1"/>
  <c r="L12" i="16" a="1"/>
  <c r="L12" i="16" s="1"/>
  <c r="H12" i="16" a="1"/>
  <c r="H12" i="16" s="1"/>
  <c r="B12" i="16" a="1"/>
  <c r="B12" i="16" s="1"/>
  <c r="L11" i="16" a="1"/>
  <c r="L11" i="16" s="1"/>
  <c r="H11" i="16" a="1"/>
  <c r="H11" i="16" s="1"/>
  <c r="B11" i="16" a="1"/>
  <c r="B11" i="16" s="1"/>
  <c r="L74" i="15" a="1"/>
  <c r="L74" i="15" s="1"/>
  <c r="H74" i="15" a="1"/>
  <c r="H74" i="15" s="1"/>
  <c r="B74" i="15" a="1"/>
  <c r="B74" i="15" s="1"/>
  <c r="L73" i="15" a="1"/>
  <c r="L73" i="15" s="1"/>
  <c r="H73" i="15" a="1"/>
  <c r="H73" i="15" s="1"/>
  <c r="B73" i="15" a="1"/>
  <c r="B73" i="15" s="1"/>
  <c r="L72" i="15" a="1"/>
  <c r="L72" i="15" s="1"/>
  <c r="H72" i="15" a="1"/>
  <c r="H72" i="15" s="1"/>
  <c r="B72" i="15" a="1"/>
  <c r="B72" i="15" s="1"/>
  <c r="L71" i="15" a="1"/>
  <c r="L71" i="15" s="1"/>
  <c r="H71" i="15" a="1"/>
  <c r="H71" i="15" s="1"/>
  <c r="B71" i="15" a="1"/>
  <c r="B71" i="15" s="1"/>
  <c r="L70" i="15" a="1"/>
  <c r="L70" i="15" s="1"/>
  <c r="H70" i="15" a="1"/>
  <c r="H70" i="15" s="1"/>
  <c r="B70" i="15" a="1"/>
  <c r="B70" i="15" s="1"/>
  <c r="L69" i="15" a="1"/>
  <c r="L69" i="15" s="1"/>
  <c r="H69" i="15" a="1"/>
  <c r="H69" i="15" s="1"/>
  <c r="B69" i="15" a="1"/>
  <c r="B69" i="15" s="1"/>
  <c r="L68" i="15" a="1"/>
  <c r="L68" i="15" s="1"/>
  <c r="H68" i="15" a="1"/>
  <c r="H68" i="15" s="1"/>
  <c r="B68" i="15" a="1"/>
  <c r="B68" i="15" s="1"/>
  <c r="L67" i="15" a="1"/>
  <c r="L67" i="15" s="1"/>
  <c r="H67" i="15" a="1"/>
  <c r="H67" i="15" s="1"/>
  <c r="B67" i="15" a="1"/>
  <c r="B67" i="15" s="1"/>
  <c r="L66" i="15" a="1"/>
  <c r="L66" i="15" s="1"/>
  <c r="H66" i="15" a="1"/>
  <c r="H66" i="15" s="1"/>
  <c r="B66" i="15" a="1"/>
  <c r="B66" i="15" s="1"/>
  <c r="L65" i="15" a="1"/>
  <c r="L65" i="15" s="1"/>
  <c r="H65" i="15" a="1"/>
  <c r="H65" i="15" s="1"/>
  <c r="B65" i="15" a="1"/>
  <c r="B65" i="15" s="1"/>
  <c r="L64" i="15" a="1"/>
  <c r="L64" i="15" s="1"/>
  <c r="H64" i="15" a="1"/>
  <c r="H64" i="15" s="1"/>
  <c r="B64" i="15" a="1"/>
  <c r="B64" i="15" s="1"/>
  <c r="L63" i="15" a="1"/>
  <c r="L63" i="15" s="1"/>
  <c r="H63" i="15" a="1"/>
  <c r="H63" i="15" s="1"/>
  <c r="B63" i="15" a="1"/>
  <c r="B63" i="15" s="1"/>
  <c r="L62" i="15" a="1"/>
  <c r="L62" i="15" s="1"/>
  <c r="H62" i="15" a="1"/>
  <c r="H62" i="15" s="1"/>
  <c r="B62" i="15" a="1"/>
  <c r="B62" i="15" s="1"/>
  <c r="L61" i="15" a="1"/>
  <c r="L61" i="15" s="1"/>
  <c r="H61" i="15" a="1"/>
  <c r="H61" i="15" s="1"/>
  <c r="B61" i="15" a="1"/>
  <c r="B61" i="15" s="1"/>
  <c r="L60" i="15" a="1"/>
  <c r="L60" i="15" s="1"/>
  <c r="H60" i="15" a="1"/>
  <c r="H60" i="15" s="1"/>
  <c r="B60" i="15" a="1"/>
  <c r="B60" i="15" s="1"/>
  <c r="L59" i="15" a="1"/>
  <c r="L59" i="15" s="1"/>
  <c r="H59" i="15" a="1"/>
  <c r="H59" i="15" s="1"/>
  <c r="B59" i="15" a="1"/>
  <c r="B59" i="15" s="1"/>
  <c r="L58" i="15" a="1"/>
  <c r="L58" i="15" s="1"/>
  <c r="H58" i="15" a="1"/>
  <c r="H58" i="15" s="1"/>
  <c r="B58" i="15" a="1"/>
  <c r="B58" i="15" s="1"/>
  <c r="L57" i="15" a="1"/>
  <c r="L57" i="15" s="1"/>
  <c r="H57" i="15" a="1"/>
  <c r="H57" i="15" s="1"/>
  <c r="B57" i="15" a="1"/>
  <c r="B57" i="15" s="1"/>
  <c r="L56" i="15" a="1"/>
  <c r="L56" i="15" s="1"/>
  <c r="H56" i="15" a="1"/>
  <c r="H56" i="15" s="1"/>
  <c r="B56" i="15" a="1"/>
  <c r="B56" i="15" s="1"/>
  <c r="L55" i="15" a="1"/>
  <c r="L55" i="15" s="1"/>
  <c r="H55" i="15" a="1"/>
  <c r="H55" i="15" s="1"/>
  <c r="B55" i="15" a="1"/>
  <c r="B55" i="15" s="1"/>
  <c r="L54" i="15" a="1"/>
  <c r="L54" i="15" s="1"/>
  <c r="H54" i="15" a="1"/>
  <c r="H54" i="15" s="1"/>
  <c r="B54" i="15" a="1"/>
  <c r="B54" i="15" s="1"/>
  <c r="L53" i="15" a="1"/>
  <c r="L53" i="15" s="1"/>
  <c r="H53" i="15" a="1"/>
  <c r="H53" i="15" s="1"/>
  <c r="B53" i="15" a="1"/>
  <c r="B53" i="15" s="1"/>
  <c r="L52" i="15" a="1"/>
  <c r="L52" i="15" s="1"/>
  <c r="H52" i="15" a="1"/>
  <c r="H52" i="15" s="1"/>
  <c r="B52" i="15" a="1"/>
  <c r="B52" i="15" s="1"/>
  <c r="L51" i="15" a="1"/>
  <c r="L51" i="15" s="1"/>
  <c r="H51" i="15" a="1"/>
  <c r="H51" i="15" s="1"/>
  <c r="B51" i="15" a="1"/>
  <c r="B51" i="15" s="1"/>
  <c r="L50" i="15" a="1"/>
  <c r="L50" i="15" s="1"/>
  <c r="H50" i="15" a="1"/>
  <c r="H50" i="15" s="1"/>
  <c r="B50" i="15" a="1"/>
  <c r="B50" i="15" s="1"/>
  <c r="BT438" i="15"/>
  <c r="BT399" i="15"/>
  <c r="BT360" i="15"/>
  <c r="BT321" i="15"/>
  <c r="BT282" i="15"/>
  <c r="BT243" i="15"/>
  <c r="BT204" i="15"/>
  <c r="BT165" i="15"/>
  <c r="BT126" i="15"/>
  <c r="BT87" i="15"/>
  <c r="BT48" i="15"/>
  <c r="BT9" i="15"/>
  <c r="A436" i="15" a="1"/>
  <c r="A436" i="15" s="1"/>
  <c r="A397" i="15" a="1"/>
  <c r="A397" i="15" s="1"/>
  <c r="A358" i="15" a="1"/>
  <c r="A358" i="15" s="1"/>
  <c r="A319" i="15" a="1"/>
  <c r="A319" i="15" s="1"/>
  <c r="A280" i="15" a="1"/>
  <c r="A280" i="15" s="1"/>
  <c r="A241" i="15" a="1"/>
  <c r="A241" i="15" s="1"/>
  <c r="A202" i="15" a="1"/>
  <c r="A202" i="15" s="1"/>
  <c r="A163" i="15" a="1"/>
  <c r="A163" i="15" s="1"/>
  <c r="A124" i="15" a="1"/>
  <c r="A124" i="15" s="1"/>
  <c r="A85" i="15" a="1"/>
  <c r="A85" i="15" s="1"/>
  <c r="A46" i="15" a="1"/>
  <c r="A46" i="15" s="1"/>
  <c r="A7" i="15" a="1"/>
  <c r="A7" i="15" s="1"/>
  <c r="C16" i="14"/>
  <c r="Q6" i="16" l="1"/>
  <c r="Q5" i="16"/>
  <c r="D6" i="16"/>
  <c r="D5" i="16"/>
  <c r="E4" i="16"/>
  <c r="E4" i="15" l="1"/>
  <c r="O35" i="15" l="1"/>
  <c r="O34" i="15"/>
  <c r="O33" i="15"/>
  <c r="O30" i="15"/>
  <c r="O29" i="15"/>
  <c r="BI29" i="15" s="1"/>
  <c r="U34" i="15" l="1"/>
  <c r="BI34" i="15"/>
  <c r="R35" i="15"/>
  <c r="BK35" i="15" s="1"/>
  <c r="BI35" i="15"/>
  <c r="R33" i="15"/>
  <c r="BK33" i="15" s="1"/>
  <c r="BI33" i="15"/>
  <c r="R30" i="15"/>
  <c r="BK30" i="15" s="1"/>
  <c r="BI30" i="15"/>
  <c r="R29" i="15"/>
  <c r="BK29" i="15" s="1"/>
  <c r="U35" i="15"/>
  <c r="R34" i="15"/>
  <c r="BK34" i="15" s="1"/>
  <c r="U33" i="15"/>
  <c r="U30" i="15"/>
  <c r="BT46" i="15"/>
  <c r="BT50" i="15" s="1"/>
  <c r="BT11" i="15"/>
  <c r="BA5" i="15"/>
  <c r="BA44" i="15" s="1" a="1"/>
  <c r="BA44" i="15" s="1"/>
  <c r="BA83" i="15" s="1" a="1"/>
  <c r="BA83" i="15" s="1"/>
  <c r="BA122" i="15" s="1" a="1"/>
  <c r="BA122" i="15" s="1"/>
  <c r="BA161" i="15" s="1" a="1"/>
  <c r="BA161" i="15" s="1"/>
  <c r="BA200" i="15" s="1" a="1"/>
  <c r="BA200" i="15" s="1"/>
  <c r="BA239" i="15" s="1" a="1"/>
  <c r="BA239" i="15" s="1"/>
  <c r="BA278" i="15" s="1" a="1"/>
  <c r="BA278" i="15" s="1"/>
  <c r="BA317" i="15" s="1" a="1"/>
  <c r="BA317" i="15" s="1"/>
  <c r="BA356" i="15" s="1" a="1"/>
  <c r="BA356" i="15" s="1"/>
  <c r="BA395" i="15" s="1" a="1"/>
  <c r="BA395" i="15" s="1"/>
  <c r="BA434" i="15" s="1" a="1"/>
  <c r="BA434" i="15" s="1"/>
  <c r="AO5" i="15"/>
  <c r="AO44" i="15" s="1" a="1"/>
  <c r="AO44" i="15" s="1"/>
  <c r="AO83" i="15" s="1" a="1"/>
  <c r="AO83" i="15" s="1"/>
  <c r="AO122" i="15" s="1" a="1"/>
  <c r="AO122" i="15" s="1"/>
  <c r="AO161" i="15" s="1" a="1"/>
  <c r="AO161" i="15" s="1"/>
  <c r="AO200" i="15" s="1" a="1"/>
  <c r="AO200" i="15" s="1"/>
  <c r="AO239" i="15" s="1" a="1"/>
  <c r="AO239" i="15" s="1"/>
  <c r="AO278" i="15" s="1" a="1"/>
  <c r="AO278" i="15" s="1"/>
  <c r="AO317" i="15" s="1" a="1"/>
  <c r="AO317" i="15" s="1"/>
  <c r="AO356" i="15" s="1" a="1"/>
  <c r="AO356" i="15" s="1"/>
  <c r="AO395" i="15" s="1" a="1"/>
  <c r="AO395" i="15" s="1"/>
  <c r="AO434" i="15" s="1" a="1"/>
  <c r="AO434" i="15" s="1"/>
  <c r="AO6" i="15"/>
  <c r="AO45" i="15" s="1" a="1"/>
  <c r="AO45" i="15" s="1"/>
  <c r="AO84" i="15" s="1" a="1"/>
  <c r="AO84" i="15" s="1"/>
  <c r="AO123" i="15" s="1" a="1"/>
  <c r="AO123" i="15" s="1"/>
  <c r="AO162" i="15" s="1" a="1"/>
  <c r="AO162" i="15" s="1"/>
  <c r="AO201" i="15" s="1" a="1"/>
  <c r="AO201" i="15" s="1"/>
  <c r="AO240" i="15" s="1" a="1"/>
  <c r="AO240" i="15" s="1"/>
  <c r="AO279" i="15" s="1" a="1"/>
  <c r="AO279" i="15" s="1"/>
  <c r="AO318" i="15" s="1" a="1"/>
  <c r="AO318" i="15" s="1"/>
  <c r="AO357" i="15" s="1" a="1"/>
  <c r="AO357" i="15" s="1"/>
  <c r="AO396" i="15" s="1" a="1"/>
  <c r="AO396" i="15" s="1"/>
  <c r="AO435" i="15" s="1" a="1"/>
  <c r="AO435" i="15" s="1"/>
  <c r="E43" i="15" l="1" a="1"/>
  <c r="E43" i="15" s="1"/>
  <c r="BT47" i="15"/>
  <c r="BA6" i="15"/>
  <c r="BA45" i="15" s="1" a="1"/>
  <c r="BA45" i="15" s="1"/>
  <c r="BA84" i="15" s="1" a="1"/>
  <c r="BA84" i="15" s="1"/>
  <c r="BA123" i="15" s="1" a="1"/>
  <c r="BA123" i="15" s="1"/>
  <c r="BA162" i="15" s="1" a="1"/>
  <c r="BA162" i="15" s="1"/>
  <c r="BA201" i="15" s="1" a="1"/>
  <c r="BA201" i="15" s="1"/>
  <c r="BA240" i="15" s="1" a="1"/>
  <c r="BA240" i="15" s="1"/>
  <c r="BA279" i="15" s="1" a="1"/>
  <c r="BA279" i="15" s="1"/>
  <c r="BA318" i="15" s="1" a="1"/>
  <c r="BA318" i="15" s="1"/>
  <c r="BA357" i="15" s="1" a="1"/>
  <c r="BA357" i="15" s="1"/>
  <c r="BA396" i="15" s="1" a="1"/>
  <c r="BA396" i="15" s="1"/>
  <c r="BA435" i="15" s="1" a="1"/>
  <c r="BA435" i="15" s="1"/>
  <c r="U29" i="15"/>
  <c r="BG29" i="15"/>
  <c r="BG30" i="15"/>
  <c r="BT85" i="15"/>
  <c r="BT8" i="15"/>
  <c r="AA8" i="15" s="1"/>
  <c r="O11" i="15" s="1"/>
  <c r="D6" i="15"/>
  <c r="D45" i="15" s="1" a="1"/>
  <c r="D45" i="15" s="1"/>
  <c r="D5" i="15"/>
  <c r="D44" i="15" s="1" a="1"/>
  <c r="D44" i="15" s="1"/>
  <c r="A8" i="14"/>
  <c r="A7" i="14"/>
  <c r="O28" i="15" l="1"/>
  <c r="BI28" i="15" s="1"/>
  <c r="BT89" i="15"/>
  <c r="B98" i="15" s="1" a="1"/>
  <c r="B98" i="15" s="1"/>
  <c r="B137" i="15" s="1"/>
  <c r="BT124" i="15"/>
  <c r="O26" i="15"/>
  <c r="O13" i="15"/>
  <c r="O27" i="15"/>
  <c r="BI27" i="15" s="1"/>
  <c r="O15" i="15"/>
  <c r="O21" i="15"/>
  <c r="O23" i="15"/>
  <c r="BI23" i="15" s="1"/>
  <c r="O20" i="15"/>
  <c r="O16" i="15"/>
  <c r="O14" i="15"/>
  <c r="O25" i="15"/>
  <c r="BI25" i="15" s="1"/>
  <c r="O12" i="15"/>
  <c r="O31" i="15"/>
  <c r="O22" i="15"/>
  <c r="O17" i="15"/>
  <c r="O24" i="15"/>
  <c r="O18" i="15"/>
  <c r="BI18" i="15" s="1"/>
  <c r="O32" i="15"/>
  <c r="BI32" i="15" s="1"/>
  <c r="O19" i="15"/>
  <c r="AA47" i="15"/>
  <c r="BT86" i="15"/>
  <c r="AA9" i="15"/>
  <c r="B90" i="15" l="1" a="1"/>
  <c r="B90" i="15" s="1"/>
  <c r="B129" i="15" s="1"/>
  <c r="B107" i="15" a="1"/>
  <c r="B107" i="15" s="1"/>
  <c r="B146" i="15" s="1"/>
  <c r="O67" i="15"/>
  <c r="BI67" i="15" s="1"/>
  <c r="B113" i="15" a="1"/>
  <c r="B113" i="15" s="1"/>
  <c r="B152" i="15" s="1"/>
  <c r="H110" i="15" a="1"/>
  <c r="H110" i="15" s="1"/>
  <c r="H149" i="15" s="1"/>
  <c r="B92" i="15" a="1"/>
  <c r="B92" i="15" s="1"/>
  <c r="B131" i="15" s="1"/>
  <c r="L107" i="15" a="1"/>
  <c r="L107" i="15" s="1"/>
  <c r="L146" i="15" s="1"/>
  <c r="L93" i="15" a="1"/>
  <c r="L93" i="15" s="1"/>
  <c r="L132" i="15" s="1"/>
  <c r="B105" i="15" a="1"/>
  <c r="B105" i="15" s="1"/>
  <c r="B144" i="15" s="1"/>
  <c r="L112" i="15" a="1"/>
  <c r="L112" i="15" s="1"/>
  <c r="L151" i="15" s="1"/>
  <c r="B99" i="15" a="1"/>
  <c r="B99" i="15" s="1"/>
  <c r="B138" i="15" s="1"/>
  <c r="B95" i="15" a="1"/>
  <c r="B95" i="15" s="1"/>
  <c r="B134" i="15" s="1"/>
  <c r="L96" i="15" a="1"/>
  <c r="L96" i="15" s="1"/>
  <c r="L135" i="15" s="1"/>
  <c r="B94" i="15" a="1"/>
  <c r="B94" i="15" s="1"/>
  <c r="B133" i="15" s="1"/>
  <c r="L104" i="15" a="1"/>
  <c r="L104" i="15" s="1"/>
  <c r="L143" i="15" s="1"/>
  <c r="B102" i="15" a="1"/>
  <c r="B102" i="15" s="1"/>
  <c r="B141" i="15" s="1"/>
  <c r="B108" i="15" a="1"/>
  <c r="B108" i="15" s="1"/>
  <c r="B147" i="15" s="1"/>
  <c r="L101" i="15" a="1"/>
  <c r="L101" i="15" s="1"/>
  <c r="L140" i="15" s="1"/>
  <c r="H96" i="15" a="1"/>
  <c r="H96" i="15" s="1"/>
  <c r="H135" i="15" s="1"/>
  <c r="L106" i="15" a="1"/>
  <c r="L106" i="15" s="1"/>
  <c r="L145" i="15" s="1"/>
  <c r="H112" i="15" a="1"/>
  <c r="H112" i="15" s="1"/>
  <c r="H151" i="15" s="1"/>
  <c r="L98" i="15" a="1"/>
  <c r="L98" i="15" s="1"/>
  <c r="L137" i="15" s="1"/>
  <c r="H104" i="15" a="1"/>
  <c r="H104" i="15" s="1"/>
  <c r="E82" i="15" a="1"/>
  <c r="E82" i="15" s="1"/>
  <c r="L102" i="15" a="1"/>
  <c r="L102" i="15" s="1"/>
  <c r="L141" i="15" s="1"/>
  <c r="B91" i="15" a="1"/>
  <c r="B91" i="15" s="1"/>
  <c r="B130" i="15" s="1"/>
  <c r="H101" i="15" a="1"/>
  <c r="H101" i="15" s="1"/>
  <c r="H140" i="15" s="1"/>
  <c r="B93" i="15" a="1"/>
  <c r="B93" i="15" s="1"/>
  <c r="B132" i="15" s="1"/>
  <c r="B89" i="15" a="1"/>
  <c r="B89" i="15" s="1"/>
  <c r="B109" i="15" a="1"/>
  <c r="B109" i="15" s="1"/>
  <c r="B148" i="15" s="1"/>
  <c r="B112" i="15" a="1"/>
  <c r="B112" i="15" s="1"/>
  <c r="B151" i="15" s="1"/>
  <c r="H109" i="15" a="1"/>
  <c r="H109" i="15" s="1"/>
  <c r="H148" i="15" s="1"/>
  <c r="B101" i="15" a="1"/>
  <c r="B101" i="15" s="1"/>
  <c r="B140" i="15" s="1"/>
  <c r="B104" i="15" a="1"/>
  <c r="B104" i="15" s="1"/>
  <c r="B143" i="15" s="1"/>
  <c r="L108" i="15" a="1"/>
  <c r="L108" i="15" s="1"/>
  <c r="L147" i="15" s="1"/>
  <c r="B96" i="15" a="1"/>
  <c r="B96" i="15" s="1"/>
  <c r="B135" i="15" s="1"/>
  <c r="B110" i="15" a="1"/>
  <c r="B110" i="15" s="1"/>
  <c r="B149" i="15" s="1"/>
  <c r="L109" i="15" a="1"/>
  <c r="L109" i="15" s="1"/>
  <c r="L148" i="15" s="1"/>
  <c r="H93" i="15" a="1"/>
  <c r="H93" i="15" s="1"/>
  <c r="H132" i="15" s="1"/>
  <c r="H111" i="15" a="1"/>
  <c r="H111" i="15" s="1"/>
  <c r="H150" i="15" s="1"/>
  <c r="H99" i="15" a="1"/>
  <c r="H99" i="15" s="1"/>
  <c r="H138" i="15" s="1"/>
  <c r="H94" i="15" a="1"/>
  <c r="H94" i="15" s="1"/>
  <c r="H133" i="15" s="1"/>
  <c r="H100" i="15" a="1"/>
  <c r="H100" i="15" s="1"/>
  <c r="H139" i="15" s="1"/>
  <c r="H107" i="15" a="1"/>
  <c r="H107" i="15" s="1"/>
  <c r="H98" i="15" a="1"/>
  <c r="H98" i="15" s="1"/>
  <c r="H137" i="15" s="1"/>
  <c r="H95" i="15" a="1"/>
  <c r="H95" i="15" s="1"/>
  <c r="H134" i="15" s="1"/>
  <c r="H90" i="15" a="1"/>
  <c r="H90" i="15" s="1"/>
  <c r="H129" i="15" s="1"/>
  <c r="H108" i="15" a="1"/>
  <c r="H108" i="15" s="1"/>
  <c r="H92" i="15" a="1"/>
  <c r="H92" i="15" s="1"/>
  <c r="H131" i="15" s="1"/>
  <c r="H113" i="15" a="1"/>
  <c r="H113" i="15" s="1"/>
  <c r="H152" i="15" s="1"/>
  <c r="H105" i="15" a="1"/>
  <c r="H105" i="15" s="1"/>
  <c r="H97" i="15" a="1"/>
  <c r="H97" i="15" s="1"/>
  <c r="H136" i="15" s="1"/>
  <c r="H91" i="15" a="1"/>
  <c r="H91" i="15" s="1"/>
  <c r="H130" i="15" s="1"/>
  <c r="H102" i="15" a="1"/>
  <c r="H102" i="15" s="1"/>
  <c r="H141" i="15" s="1"/>
  <c r="H103" i="15" a="1"/>
  <c r="H103" i="15" s="1"/>
  <c r="H142" i="15" s="1"/>
  <c r="H106" i="15" a="1"/>
  <c r="H106" i="15" s="1"/>
  <c r="L90" i="15" a="1"/>
  <c r="L90" i="15" s="1"/>
  <c r="L129" i="15" s="1"/>
  <c r="L92" i="15" a="1"/>
  <c r="L92" i="15" s="1"/>
  <c r="L131" i="15" s="1"/>
  <c r="L94" i="15" a="1"/>
  <c r="L94" i="15" s="1"/>
  <c r="L133" i="15" s="1"/>
  <c r="L91" i="15" a="1"/>
  <c r="L91" i="15" s="1"/>
  <c r="L130" i="15" s="1"/>
  <c r="L95" i="15" a="1"/>
  <c r="L95" i="15" s="1"/>
  <c r="L134" i="15" s="1"/>
  <c r="B111" i="15" a="1"/>
  <c r="B111" i="15" s="1"/>
  <c r="B150" i="15" s="1"/>
  <c r="L111" i="15" a="1"/>
  <c r="L111" i="15" s="1"/>
  <c r="L150" i="15" s="1"/>
  <c r="L105" i="15" a="1"/>
  <c r="L105" i="15" s="1"/>
  <c r="L144" i="15" s="1"/>
  <c r="L100" i="15" a="1"/>
  <c r="L100" i="15" s="1"/>
  <c r="L139" i="15" s="1"/>
  <c r="L103" i="15" a="1"/>
  <c r="L103" i="15" s="1"/>
  <c r="L142" i="15" s="1"/>
  <c r="L97" i="15" a="1"/>
  <c r="L97" i="15" s="1"/>
  <c r="L136" i="15" s="1"/>
  <c r="L113" i="15" a="1"/>
  <c r="L113" i="15" s="1"/>
  <c r="L152" i="15" s="1"/>
  <c r="L89" i="15" a="1"/>
  <c r="L89" i="15" s="1"/>
  <c r="B106" i="15" a="1"/>
  <c r="B106" i="15" s="1"/>
  <c r="B145" i="15" s="1"/>
  <c r="D83" i="15" a="1"/>
  <c r="D83" i="15" s="1"/>
  <c r="B103" i="15" a="1"/>
  <c r="B103" i="15" s="1"/>
  <c r="B142" i="15" s="1"/>
  <c r="B100" i="15" a="1"/>
  <c r="B100" i="15" s="1"/>
  <c r="B139" i="15" s="1"/>
  <c r="H89" i="15" a="1"/>
  <c r="H89" i="15" s="1"/>
  <c r="L99" i="15" a="1"/>
  <c r="L99" i="15" s="1"/>
  <c r="L138" i="15" s="1"/>
  <c r="B97" i="15" a="1"/>
  <c r="B97" i="15" s="1"/>
  <c r="B136" i="15" s="1"/>
  <c r="L110" i="15" a="1"/>
  <c r="L110" i="15" s="1"/>
  <c r="L149" i="15" s="1"/>
  <c r="D84" i="15" a="1"/>
  <c r="D84" i="15" s="1"/>
  <c r="O74" i="15"/>
  <c r="BI74" i="15" s="1"/>
  <c r="O64" i="15"/>
  <c r="R64" i="15" s="1"/>
  <c r="U64" i="15" s="1"/>
  <c r="O58" i="15"/>
  <c r="R58" i="15" s="1"/>
  <c r="U58" i="15" s="1"/>
  <c r="O53" i="15"/>
  <c r="R53" i="15" s="1"/>
  <c r="U53" i="15" s="1"/>
  <c r="O56" i="15"/>
  <c r="O61" i="15"/>
  <c r="R61" i="15" s="1"/>
  <c r="U61" i="15" s="1"/>
  <c r="O71" i="15"/>
  <c r="R71" i="15" s="1"/>
  <c r="U71" i="15" s="1"/>
  <c r="O63" i="15"/>
  <c r="R63" i="15" s="1"/>
  <c r="U63" i="15" s="1"/>
  <c r="O66" i="15"/>
  <c r="R66" i="15" s="1"/>
  <c r="U66" i="15" s="1"/>
  <c r="O60" i="15"/>
  <c r="R60" i="15" s="1"/>
  <c r="U60" i="15" s="1"/>
  <c r="O57" i="15"/>
  <c r="BI57" i="15" s="1"/>
  <c r="O55" i="15"/>
  <c r="O69" i="15"/>
  <c r="BI69" i="15" s="1"/>
  <c r="O59" i="15"/>
  <c r="R59" i="15" s="1"/>
  <c r="U59" i="15" s="1"/>
  <c r="O62" i="15"/>
  <c r="R62" i="15" s="1"/>
  <c r="U62" i="15" s="1"/>
  <c r="O68" i="15"/>
  <c r="BI68" i="15" s="1"/>
  <c r="O72" i="15"/>
  <c r="O51" i="15"/>
  <c r="O52" i="15"/>
  <c r="R52" i="15" s="1"/>
  <c r="U52" i="15" s="1"/>
  <c r="O65" i="15"/>
  <c r="R65" i="15" s="1"/>
  <c r="U65" i="15" s="1"/>
  <c r="O73" i="15"/>
  <c r="O70" i="15"/>
  <c r="O54" i="15"/>
  <c r="R54" i="15" s="1"/>
  <c r="U54" i="15" s="1"/>
  <c r="AA86" i="15"/>
  <c r="BI13" i="15"/>
  <c r="BI12" i="15"/>
  <c r="BI14" i="15"/>
  <c r="BI26" i="15"/>
  <c r="BI24" i="15"/>
  <c r="BI16" i="15"/>
  <c r="BI17" i="15"/>
  <c r="BI20" i="15"/>
  <c r="BI22" i="15"/>
  <c r="BI19" i="15"/>
  <c r="BI31" i="15"/>
  <c r="BI21" i="15"/>
  <c r="BI15" i="15"/>
  <c r="BI11" i="15"/>
  <c r="R11" i="15"/>
  <c r="BT128" i="15"/>
  <c r="BT163" i="15"/>
  <c r="R28" i="15"/>
  <c r="O50" i="15"/>
  <c r="R26" i="15"/>
  <c r="BK26" i="15" s="1"/>
  <c r="R18" i="15"/>
  <c r="R14" i="15"/>
  <c r="R24" i="15"/>
  <c r="R16" i="15"/>
  <c r="R22" i="15"/>
  <c r="R20" i="15"/>
  <c r="U31" i="15"/>
  <c r="R31" i="15"/>
  <c r="BK31" i="15" s="1"/>
  <c r="R23" i="15"/>
  <c r="R21" i="15"/>
  <c r="R15" i="15"/>
  <c r="R19" i="15"/>
  <c r="R12" i="15"/>
  <c r="R27" i="15"/>
  <c r="BK27" i="15" s="1"/>
  <c r="R32" i="15"/>
  <c r="R17" i="15"/>
  <c r="R25" i="15"/>
  <c r="R13" i="15"/>
  <c r="AB47" i="15"/>
  <c r="AA48" i="15"/>
  <c r="AB8" i="15"/>
  <c r="BI60" i="15" l="1"/>
  <c r="BK66" i="15"/>
  <c r="BI52" i="15"/>
  <c r="BI56" i="15"/>
  <c r="BI58" i="15"/>
  <c r="BI50" i="15"/>
  <c r="BK65" i="15"/>
  <c r="BI61" i="15"/>
  <c r="BI65" i="15"/>
  <c r="BI53" i="15"/>
  <c r="BI63" i="15"/>
  <c r="BI70" i="15"/>
  <c r="BI71" i="15"/>
  <c r="BI55" i="15"/>
  <c r="BI51" i="15"/>
  <c r="BI73" i="15"/>
  <c r="BI64" i="15"/>
  <c r="BI66" i="15"/>
  <c r="BI54" i="15"/>
  <c r="BI62" i="15"/>
  <c r="BI59" i="15"/>
  <c r="BI72" i="15"/>
  <c r="O106" i="15"/>
  <c r="BI106" i="15" s="1"/>
  <c r="BT125" i="15"/>
  <c r="AA125" i="15" s="1"/>
  <c r="L128" i="15" a="1"/>
  <c r="L128" i="15" s="1"/>
  <c r="E121" i="15" a="1"/>
  <c r="E121" i="15" s="1"/>
  <c r="H128" i="15" a="1"/>
  <c r="H128" i="15" s="1"/>
  <c r="H143" i="15"/>
  <c r="H146" i="15"/>
  <c r="B128" i="15" a="1"/>
  <c r="B128" i="15" s="1"/>
  <c r="H144" i="15"/>
  <c r="D123" i="15" a="1"/>
  <c r="D123" i="15" s="1"/>
  <c r="D122" i="15" a="1"/>
  <c r="D122" i="15" s="1"/>
  <c r="H145" i="15"/>
  <c r="H147" i="15"/>
  <c r="O110" i="15"/>
  <c r="R70" i="15"/>
  <c r="U70" i="15" s="1"/>
  <c r="O111" i="15"/>
  <c r="R73" i="15"/>
  <c r="BK73" i="15" s="1"/>
  <c r="R69" i="15"/>
  <c r="BK69" i="15" s="1"/>
  <c r="O107" i="15"/>
  <c r="BI107" i="15" s="1"/>
  <c r="O112" i="15"/>
  <c r="O109" i="15"/>
  <c r="R109" i="15" s="1"/>
  <c r="U109" i="15" s="1"/>
  <c r="R72" i="15"/>
  <c r="O108" i="15"/>
  <c r="BI108" i="15" s="1"/>
  <c r="R68" i="15"/>
  <c r="BK68" i="15" s="1"/>
  <c r="O113" i="15"/>
  <c r="R74" i="15"/>
  <c r="BK74" i="15" s="1"/>
  <c r="AA87" i="15"/>
  <c r="AB86" i="15"/>
  <c r="AC86" i="15" s="1"/>
  <c r="BT167" i="15"/>
  <c r="B189" i="15" s="1" a="1"/>
  <c r="B189" i="15" s="1"/>
  <c r="BT202" i="15"/>
  <c r="U20" i="15"/>
  <c r="BK20" i="15"/>
  <c r="BK59" i="15" s="1"/>
  <c r="U12" i="15"/>
  <c r="BK12" i="15"/>
  <c r="U22" i="15"/>
  <c r="BK22" i="15"/>
  <c r="BK61" i="15" s="1"/>
  <c r="U19" i="15"/>
  <c r="BK19" i="15"/>
  <c r="BK58" i="15" s="1"/>
  <c r="U16" i="15"/>
  <c r="BK16" i="15"/>
  <c r="U13" i="15"/>
  <c r="BK13" i="15"/>
  <c r="BK52" i="15" s="1"/>
  <c r="U15" i="15"/>
  <c r="BK15" i="15"/>
  <c r="BK54" i="15" s="1"/>
  <c r="U24" i="15"/>
  <c r="BK24" i="15"/>
  <c r="BK63" i="15" s="1"/>
  <c r="U25" i="15"/>
  <c r="BK25" i="15"/>
  <c r="BK64" i="15" s="1"/>
  <c r="U21" i="15"/>
  <c r="BK21" i="15"/>
  <c r="BK60" i="15" s="1"/>
  <c r="U14" i="15"/>
  <c r="BK14" i="15"/>
  <c r="BK53" i="15" s="1"/>
  <c r="U17" i="15"/>
  <c r="BK17" i="15"/>
  <c r="U23" i="15"/>
  <c r="BK23" i="15"/>
  <c r="BK62" i="15" s="1"/>
  <c r="U18" i="15"/>
  <c r="BK18" i="15"/>
  <c r="U32" i="15"/>
  <c r="BK32" i="15"/>
  <c r="BK71" i="15" s="1"/>
  <c r="BK28" i="15"/>
  <c r="U11" i="15"/>
  <c r="BK11" i="15"/>
  <c r="U28" i="15"/>
  <c r="R67" i="15"/>
  <c r="U67" i="15" s="1"/>
  <c r="O95" i="15"/>
  <c r="R95" i="15" s="1"/>
  <c r="U95" i="15" s="1"/>
  <c r="O104" i="15"/>
  <c r="R104" i="15" s="1"/>
  <c r="U104" i="15" s="1"/>
  <c r="O94" i="15"/>
  <c r="O103" i="15"/>
  <c r="O105" i="15"/>
  <c r="O100" i="15"/>
  <c r="O102" i="15"/>
  <c r="O92" i="15"/>
  <c r="O98" i="15"/>
  <c r="O96" i="15"/>
  <c r="O101" i="15"/>
  <c r="O97" i="15"/>
  <c r="R50" i="15"/>
  <c r="U50" i="15" s="1"/>
  <c r="O93" i="15"/>
  <c r="O91" i="15"/>
  <c r="O89" i="15"/>
  <c r="O99" i="15"/>
  <c r="O90" i="15"/>
  <c r="BG26" i="15"/>
  <c r="R57" i="15"/>
  <c r="U57" i="15" s="1"/>
  <c r="U26" i="15"/>
  <c r="R55" i="15"/>
  <c r="U55" i="15" s="1"/>
  <c r="R51" i="15"/>
  <c r="U51" i="15" s="1"/>
  <c r="R56" i="15"/>
  <c r="U56" i="15" s="1"/>
  <c r="BG27" i="15"/>
  <c r="U27" i="15"/>
  <c r="BG34" i="15"/>
  <c r="BG35" i="15"/>
  <c r="AC47" i="15"/>
  <c r="AB48" i="15"/>
  <c r="BG33" i="15"/>
  <c r="AC8" i="15"/>
  <c r="AC9" i="15" s="1"/>
  <c r="AB9" i="15"/>
  <c r="X11" i="15" l="1"/>
  <c r="BI91" i="15"/>
  <c r="O128" i="15"/>
  <c r="BI92" i="15"/>
  <c r="BT206" i="15"/>
  <c r="BT241" i="15"/>
  <c r="BK72" i="15"/>
  <c r="BI101" i="15"/>
  <c r="BI110" i="15"/>
  <c r="BI112" i="15"/>
  <c r="BK57" i="15"/>
  <c r="BG57" i="15" s="1"/>
  <c r="BG12" i="15"/>
  <c r="BK51" i="15"/>
  <c r="BG51" i="15" s="1"/>
  <c r="BI113" i="15"/>
  <c r="BI102" i="15"/>
  <c r="BI95" i="15"/>
  <c r="BI111" i="15"/>
  <c r="BI100" i="15"/>
  <c r="BI90" i="15"/>
  <c r="BI109" i="15"/>
  <c r="BG16" i="15"/>
  <c r="BK55" i="15"/>
  <c r="BG55" i="15" s="1"/>
  <c r="BI93" i="15"/>
  <c r="BI94" i="15"/>
  <c r="BK50" i="15"/>
  <c r="BI104" i="15"/>
  <c r="BI105" i="15"/>
  <c r="BI97" i="15"/>
  <c r="BK70" i="15"/>
  <c r="BK109" i="15" s="1"/>
  <c r="BK56" i="15"/>
  <c r="BK95" i="15" s="1"/>
  <c r="BI98" i="15"/>
  <c r="BI89" i="15"/>
  <c r="BK104" i="15"/>
  <c r="BG28" i="15"/>
  <c r="BK67" i="15"/>
  <c r="BI99" i="15"/>
  <c r="BI103" i="15"/>
  <c r="BI96" i="15"/>
  <c r="R106" i="15"/>
  <c r="U106" i="15" s="1"/>
  <c r="AB87" i="15"/>
  <c r="H177" i="15" a="1"/>
  <c r="H177" i="15" s="1"/>
  <c r="H216" i="15" s="1" a="1"/>
  <c r="H216" i="15" s="1"/>
  <c r="B171" i="15" a="1"/>
  <c r="B171" i="15" s="1"/>
  <c r="B210" i="15" s="1" a="1"/>
  <c r="B210" i="15" s="1"/>
  <c r="B173" i="15" a="1"/>
  <c r="B173" i="15" s="1"/>
  <c r="B212" i="15" s="1" a="1"/>
  <c r="B212" i="15" s="1"/>
  <c r="L172" i="15" a="1"/>
  <c r="L172" i="15" s="1"/>
  <c r="B188" i="15" a="1"/>
  <c r="B188" i="15" s="1"/>
  <c r="E160" i="15" a="1"/>
  <c r="E160" i="15" s="1"/>
  <c r="E199" i="15" s="1" a="1"/>
  <c r="E199" i="15" s="1"/>
  <c r="B172" i="15" a="1"/>
  <c r="B172" i="15" s="1"/>
  <c r="B211" i="15" s="1" a="1"/>
  <c r="B211" i="15" s="1"/>
  <c r="H184" i="15" a="1"/>
  <c r="H184" i="15" s="1"/>
  <c r="H223" i="15" s="1" a="1"/>
  <c r="H223" i="15" s="1"/>
  <c r="H170" i="15" a="1"/>
  <c r="H170" i="15" s="1"/>
  <c r="H209" i="15" s="1" a="1"/>
  <c r="H209" i="15" s="1"/>
  <c r="H172" i="15" a="1"/>
  <c r="H172" i="15" s="1"/>
  <c r="H211" i="15" s="1" a="1"/>
  <c r="H211" i="15" s="1"/>
  <c r="L186" i="15" a="1"/>
  <c r="L186" i="15" s="1"/>
  <c r="B180" i="15" a="1"/>
  <c r="B180" i="15" s="1"/>
  <c r="B219" i="15" s="1" a="1"/>
  <c r="B219" i="15" s="1"/>
  <c r="L175" i="15" a="1"/>
  <c r="L175" i="15" s="1"/>
  <c r="H176" i="15" a="1"/>
  <c r="H176" i="15" s="1"/>
  <c r="H215" i="15" s="1" a="1"/>
  <c r="H215" i="15" s="1"/>
  <c r="B190" i="15" a="1"/>
  <c r="B190" i="15" s="1"/>
  <c r="B229" i="15" s="1" a="1"/>
  <c r="B229" i="15" s="1"/>
  <c r="H187" i="15" a="1"/>
  <c r="H187" i="15" s="1"/>
  <c r="H226" i="15" s="1" a="1"/>
  <c r="H226" i="15" s="1"/>
  <c r="O226" i="15" s="1"/>
  <c r="H174" i="15" a="1"/>
  <c r="H174" i="15" s="1"/>
  <c r="H213" i="15" s="1" a="1"/>
  <c r="H213" i="15" s="1"/>
  <c r="L189" i="15" a="1"/>
  <c r="L189" i="15" s="1"/>
  <c r="L228" i="15" s="1" a="1"/>
  <c r="L228" i="15" s="1"/>
  <c r="H191" i="15" a="1"/>
  <c r="H191" i="15" s="1"/>
  <c r="H230" i="15" s="1" a="1"/>
  <c r="H230" i="15" s="1"/>
  <c r="O230" i="15" s="1"/>
  <c r="H178" i="15" a="1"/>
  <c r="H178" i="15" s="1"/>
  <c r="H217" i="15" s="1" a="1"/>
  <c r="H217" i="15" s="1"/>
  <c r="L176" i="15" a="1"/>
  <c r="L176" i="15" s="1"/>
  <c r="L215" i="15" s="1" a="1"/>
  <c r="L215" i="15" s="1"/>
  <c r="H169" i="15" a="1"/>
  <c r="H169" i="15" s="1"/>
  <c r="H208" i="15" s="1" a="1"/>
  <c r="H208" i="15" s="1"/>
  <c r="L187" i="15" a="1"/>
  <c r="L187" i="15" s="1"/>
  <c r="L226" i="15" s="1" a="1"/>
  <c r="L226" i="15" s="1"/>
  <c r="H171" i="15" a="1"/>
  <c r="H171" i="15" s="1"/>
  <c r="H210" i="15" s="1" a="1"/>
  <c r="H210" i="15" s="1"/>
  <c r="L180" i="15" a="1"/>
  <c r="L180" i="15" s="1"/>
  <c r="L219" i="15" s="1" a="1"/>
  <c r="L219" i="15" s="1"/>
  <c r="B184" i="15" a="1"/>
  <c r="B184" i="15" s="1"/>
  <c r="B223" i="15" s="1" a="1"/>
  <c r="B223" i="15" s="1"/>
  <c r="L183" i="15" a="1"/>
  <c r="L183" i="15" s="1"/>
  <c r="L222" i="15" s="1" a="1"/>
  <c r="L222" i="15" s="1"/>
  <c r="L168" i="15" a="1"/>
  <c r="L168" i="15" s="1"/>
  <c r="L207" i="15" s="1" a="1"/>
  <c r="L207" i="15" s="1"/>
  <c r="B167" i="15" a="1"/>
  <c r="B167" i="15" s="1"/>
  <c r="B206" i="15" s="1" a="1"/>
  <c r="B206" i="15" s="1"/>
  <c r="B185" i="15" a="1"/>
  <c r="B185" i="15" s="1"/>
  <c r="B224" i="15" s="1" a="1"/>
  <c r="B224" i="15" s="1"/>
  <c r="L169" i="15" a="1"/>
  <c r="L169" i="15" s="1"/>
  <c r="H173" i="15" a="1"/>
  <c r="H173" i="15" s="1"/>
  <c r="H212" i="15" s="1" a="1"/>
  <c r="H212" i="15" s="1"/>
  <c r="H168" i="15" a="1"/>
  <c r="H168" i="15" s="1"/>
  <c r="H207" i="15" s="1" a="1"/>
  <c r="H207" i="15" s="1"/>
  <c r="B179" i="15" a="1"/>
  <c r="B179" i="15" s="1"/>
  <c r="B218" i="15" s="1" a="1"/>
  <c r="B218" i="15" s="1"/>
  <c r="L188" i="15" a="1"/>
  <c r="L188" i="15" s="1"/>
  <c r="L227" i="15" s="1" a="1"/>
  <c r="L227" i="15" s="1"/>
  <c r="D161" i="15" a="1"/>
  <c r="D161" i="15" s="1"/>
  <c r="D200" i="15" s="1" a="1"/>
  <c r="D200" i="15" s="1"/>
  <c r="L178" i="15" a="1"/>
  <c r="L178" i="15" s="1"/>
  <c r="L217" i="15" s="1" a="1"/>
  <c r="L217" i="15" s="1"/>
  <c r="H183" i="15" a="1"/>
  <c r="H183" i="15" s="1"/>
  <c r="H222" i="15" s="1" a="1"/>
  <c r="H222" i="15" s="1"/>
  <c r="B174" i="15" a="1"/>
  <c r="B174" i="15" s="1"/>
  <c r="B213" i="15" s="1" a="1"/>
  <c r="B213" i="15" s="1"/>
  <c r="B186" i="15" a="1"/>
  <c r="B186" i="15" s="1"/>
  <c r="B225" i="15" s="1" a="1"/>
  <c r="B225" i="15" s="1"/>
  <c r="H180" i="15" a="1"/>
  <c r="H180" i="15" s="1"/>
  <c r="H219" i="15" s="1" a="1"/>
  <c r="H219" i="15" s="1"/>
  <c r="H181" i="15" a="1"/>
  <c r="H181" i="15" s="1"/>
  <c r="H220" i="15" s="1" a="1"/>
  <c r="H220" i="15" s="1"/>
  <c r="L225" i="15" a="1"/>
  <c r="L225" i="15" s="1"/>
  <c r="L211" i="15" a="1"/>
  <c r="L211" i="15" s="1"/>
  <c r="B228" i="15" a="1"/>
  <c r="B228" i="15" s="1"/>
  <c r="B227" i="15" a="1"/>
  <c r="B227" i="15" s="1"/>
  <c r="L214" i="15" a="1"/>
  <c r="L214" i="15" s="1"/>
  <c r="L208" i="15" a="1"/>
  <c r="L208" i="15" s="1"/>
  <c r="H189" i="15" a="1"/>
  <c r="H189" i="15" s="1"/>
  <c r="H228" i="15" s="1" a="1"/>
  <c r="H228" i="15" s="1"/>
  <c r="O228" i="15" s="1"/>
  <c r="L184" i="15" a="1"/>
  <c r="L184" i="15" s="1"/>
  <c r="L223" i="15" s="1" a="1"/>
  <c r="L223" i="15" s="1"/>
  <c r="D162" i="15" a="1"/>
  <c r="D162" i="15" s="1"/>
  <c r="D201" i="15" s="1" a="1"/>
  <c r="D201" i="15" s="1"/>
  <c r="B181" i="15" a="1"/>
  <c r="B181" i="15" s="1"/>
  <c r="B220" i="15" s="1" a="1"/>
  <c r="B220" i="15" s="1"/>
  <c r="L170" i="15" a="1"/>
  <c r="L170" i="15" s="1"/>
  <c r="L209" i="15" s="1" a="1"/>
  <c r="L209" i="15" s="1"/>
  <c r="H167" i="15" a="1"/>
  <c r="H167" i="15" s="1"/>
  <c r="H206" i="15" s="1" a="1"/>
  <c r="H206" i="15" s="1"/>
  <c r="L173" i="15" a="1"/>
  <c r="L173" i="15" s="1"/>
  <c r="L212" i="15" s="1" a="1"/>
  <c r="L212" i="15" s="1"/>
  <c r="B176" i="15" a="1"/>
  <c r="B176" i="15" s="1"/>
  <c r="B215" i="15" s="1" a="1"/>
  <c r="B215" i="15" s="1"/>
  <c r="B191" i="15" a="1"/>
  <c r="B191" i="15" s="1"/>
  <c r="B230" i="15" s="1" a="1"/>
  <c r="B230" i="15" s="1"/>
  <c r="H188" i="15" a="1"/>
  <c r="H188" i="15" s="1"/>
  <c r="H227" i="15" s="1" a="1"/>
  <c r="H227" i="15" s="1"/>
  <c r="O227" i="15" s="1"/>
  <c r="B170" i="15" a="1"/>
  <c r="B170" i="15" s="1"/>
  <c r="B209" i="15" s="1" a="1"/>
  <c r="B209" i="15" s="1"/>
  <c r="L185" i="15" a="1"/>
  <c r="L185" i="15" s="1"/>
  <c r="L224" i="15" s="1" a="1"/>
  <c r="L224" i="15" s="1"/>
  <c r="L171" i="15" a="1"/>
  <c r="L171" i="15" s="1"/>
  <c r="L210" i="15" s="1" a="1"/>
  <c r="L210" i="15" s="1"/>
  <c r="B183" i="15" a="1"/>
  <c r="B183" i="15" s="1"/>
  <c r="B222" i="15" s="1" a="1"/>
  <c r="B222" i="15" s="1"/>
  <c r="L190" i="15" a="1"/>
  <c r="L190" i="15" s="1"/>
  <c r="L229" i="15" s="1" a="1"/>
  <c r="L229" i="15" s="1"/>
  <c r="B177" i="15" a="1"/>
  <c r="B177" i="15" s="1"/>
  <c r="B216" i="15" s="1" a="1"/>
  <c r="B216" i="15" s="1"/>
  <c r="B169" i="15" a="1"/>
  <c r="B169" i="15" s="1"/>
  <c r="B208" i="15" s="1" a="1"/>
  <c r="B208" i="15" s="1"/>
  <c r="H190" i="15" a="1"/>
  <c r="H190" i="15" s="1"/>
  <c r="H229" i="15" s="1" a="1"/>
  <c r="H229" i="15" s="1"/>
  <c r="O229" i="15" s="1"/>
  <c r="L182" i="15" a="1"/>
  <c r="L182" i="15" s="1"/>
  <c r="L221" i="15" s="1" a="1"/>
  <c r="L221" i="15" s="1"/>
  <c r="L181" i="15" a="1"/>
  <c r="L181" i="15" s="1"/>
  <c r="L220" i="15" s="1" a="1"/>
  <c r="L220" i="15" s="1"/>
  <c r="H185" i="15" a="1"/>
  <c r="H185" i="15" s="1"/>
  <c r="H182" i="15" a="1"/>
  <c r="H182" i="15" s="1"/>
  <c r="H221" i="15" s="1" a="1"/>
  <c r="H221" i="15" s="1"/>
  <c r="L174" i="15" a="1"/>
  <c r="L174" i="15" s="1"/>
  <c r="L213" i="15" s="1" a="1"/>
  <c r="L213" i="15" s="1"/>
  <c r="L191" i="15" a="1"/>
  <c r="L191" i="15" s="1"/>
  <c r="L167" i="15" a="1"/>
  <c r="L167" i="15" s="1"/>
  <c r="L206" i="15" s="1" a="1"/>
  <c r="L206" i="15" s="1"/>
  <c r="BT164" i="15"/>
  <c r="H186" i="15" a="1"/>
  <c r="H186" i="15" s="1"/>
  <c r="H225" i="15" s="1" a="1"/>
  <c r="H225" i="15" s="1"/>
  <c r="O225" i="15" s="1"/>
  <c r="B182" i="15" a="1"/>
  <c r="B182" i="15" s="1"/>
  <c r="B221" i="15" s="1" a="1"/>
  <c r="B221" i="15" s="1"/>
  <c r="H179" i="15" a="1"/>
  <c r="H179" i="15" s="1"/>
  <c r="H218" i="15" s="1" a="1"/>
  <c r="H218" i="15" s="1"/>
  <c r="B168" i="15" a="1"/>
  <c r="B168" i="15" s="1"/>
  <c r="B207" i="15" s="1" a="1"/>
  <c r="B207" i="15" s="1"/>
  <c r="B178" i="15" a="1"/>
  <c r="B178" i="15" s="1"/>
  <c r="B217" i="15" s="1" a="1"/>
  <c r="B217" i="15" s="1"/>
  <c r="H175" i="15" a="1"/>
  <c r="H175" i="15" s="1"/>
  <c r="H214" i="15" s="1" a="1"/>
  <c r="H214" i="15" s="1"/>
  <c r="B187" i="15" a="1"/>
  <c r="B187" i="15" s="1"/>
  <c r="B226" i="15" s="1" a="1"/>
  <c r="B226" i="15" s="1"/>
  <c r="L179" i="15" a="1"/>
  <c r="L179" i="15" s="1"/>
  <c r="L218" i="15" s="1" a="1"/>
  <c r="L218" i="15" s="1"/>
  <c r="L177" i="15" a="1"/>
  <c r="L177" i="15" s="1"/>
  <c r="L216" i="15" s="1" a="1"/>
  <c r="L216" i="15" s="1"/>
  <c r="B175" i="15" a="1"/>
  <c r="B175" i="15" s="1"/>
  <c r="B214" i="15" s="1" a="1"/>
  <c r="B214" i="15" s="1"/>
  <c r="BG74" i="15"/>
  <c r="BG14" i="15"/>
  <c r="U74" i="15"/>
  <c r="R112" i="15"/>
  <c r="BK112" i="15" s="1"/>
  <c r="U72" i="15"/>
  <c r="R107" i="15"/>
  <c r="U107" i="15" s="1"/>
  <c r="U73" i="15"/>
  <c r="O148" i="15"/>
  <c r="U69" i="15"/>
  <c r="R111" i="15"/>
  <c r="R113" i="15"/>
  <c r="BK113" i="15" s="1"/>
  <c r="O147" i="15"/>
  <c r="BI147" i="15" s="1"/>
  <c r="BG69" i="15"/>
  <c r="U68" i="15"/>
  <c r="O152" i="15"/>
  <c r="O146" i="15"/>
  <c r="BI146" i="15" s="1"/>
  <c r="O149" i="15"/>
  <c r="O151" i="15"/>
  <c r="O150" i="15"/>
  <c r="R108" i="15"/>
  <c r="U108" i="15" s="1"/>
  <c r="R110" i="15"/>
  <c r="BK110" i="15" s="1"/>
  <c r="BG22" i="15"/>
  <c r="BT203" i="15"/>
  <c r="BG21" i="15"/>
  <c r="BG20" i="15"/>
  <c r="BG71" i="15"/>
  <c r="BG32" i="15"/>
  <c r="BG15" i="15"/>
  <c r="BG24" i="15"/>
  <c r="O141" i="15"/>
  <c r="R141" i="15" s="1"/>
  <c r="O136" i="15"/>
  <c r="R136" i="15" s="1"/>
  <c r="O129" i="15"/>
  <c r="O139" i="15"/>
  <c r="R139" i="15" s="1"/>
  <c r="O140" i="15"/>
  <c r="O132" i="15"/>
  <c r="O144" i="15"/>
  <c r="O134" i="15"/>
  <c r="R134" i="15" s="1"/>
  <c r="O137" i="15"/>
  <c r="BG13" i="15"/>
  <c r="O142" i="15"/>
  <c r="R142" i="15" s="1"/>
  <c r="O145" i="15"/>
  <c r="BI145" i="15" s="1"/>
  <c r="BG17" i="15"/>
  <c r="O135" i="15"/>
  <c r="R135" i="15" s="1"/>
  <c r="O130" i="15"/>
  <c r="R130" i="15" s="1"/>
  <c r="O143" i="15"/>
  <c r="O138" i="15"/>
  <c r="R138" i="15" s="1"/>
  <c r="O133" i="15"/>
  <c r="R133" i="15" s="1"/>
  <c r="O131" i="15"/>
  <c r="R131" i="15" s="1"/>
  <c r="AD86" i="15"/>
  <c r="AC87" i="15"/>
  <c r="BG63" i="15"/>
  <c r="AB125" i="15"/>
  <c r="AA126" i="15"/>
  <c r="BG52" i="15"/>
  <c r="R93" i="15"/>
  <c r="U93" i="15" s="1"/>
  <c r="R102" i="15"/>
  <c r="U102" i="15" s="1"/>
  <c r="R90" i="15"/>
  <c r="U90" i="15" s="1"/>
  <c r="R100" i="15"/>
  <c r="U100" i="15" s="1"/>
  <c r="R91" i="15"/>
  <c r="U91" i="15" s="1"/>
  <c r="R99" i="15"/>
  <c r="U99" i="15" s="1"/>
  <c r="R105" i="15"/>
  <c r="BK105" i="15" s="1"/>
  <c r="R92" i="15"/>
  <c r="U92" i="15" s="1"/>
  <c r="BG62" i="15"/>
  <c r="R89" i="15"/>
  <c r="U89" i="15" s="1"/>
  <c r="R97" i="15"/>
  <c r="U97" i="15" s="1"/>
  <c r="R103" i="15"/>
  <c r="U103" i="15" s="1"/>
  <c r="R101" i="15"/>
  <c r="U101" i="15" s="1"/>
  <c r="R94" i="15"/>
  <c r="U94" i="15" s="1"/>
  <c r="R96" i="15"/>
  <c r="U96" i="15" s="1"/>
  <c r="R98" i="15"/>
  <c r="U98" i="15" s="1"/>
  <c r="BG64" i="15"/>
  <c r="BG19" i="15"/>
  <c r="BG66" i="15"/>
  <c r="BG65" i="15"/>
  <c r="BG23" i="15"/>
  <c r="BG60" i="15"/>
  <c r="BG58" i="15"/>
  <c r="BG61" i="15"/>
  <c r="BG25" i="15"/>
  <c r="BG73" i="15"/>
  <c r="BG53" i="15"/>
  <c r="BG18" i="15"/>
  <c r="BG59" i="15"/>
  <c r="BG54" i="15"/>
  <c r="BI75" i="15"/>
  <c r="AD47" i="15"/>
  <c r="AC48" i="15"/>
  <c r="BG31" i="15"/>
  <c r="BI36" i="15"/>
  <c r="BK36" i="15"/>
  <c r="BG11" i="15"/>
  <c r="AD8" i="15"/>
  <c r="AD9" i="15" s="1"/>
  <c r="AA164" i="15" l="1"/>
  <c r="O223" i="15" s="1"/>
  <c r="X50" i="15"/>
  <c r="BI128" i="15"/>
  <c r="BT245" i="15"/>
  <c r="B245" i="15" s="1" a="1"/>
  <c r="B245" i="15" s="1"/>
  <c r="BT280" i="15"/>
  <c r="D240" i="15" a="1"/>
  <c r="D240" i="15" s="1"/>
  <c r="AA203" i="15"/>
  <c r="O206" i="15" s="1"/>
  <c r="R206" i="15" s="1"/>
  <c r="BI136" i="15"/>
  <c r="BK98" i="15"/>
  <c r="BI150" i="15"/>
  <c r="BK99" i="15"/>
  <c r="BK138" i="15" s="1"/>
  <c r="BK93" i="15"/>
  <c r="O220" i="15"/>
  <c r="BI144" i="15"/>
  <c r="BK94" i="15"/>
  <c r="BK133" i="15" s="1"/>
  <c r="BK96" i="15"/>
  <c r="BK135" i="15" s="1"/>
  <c r="BK92" i="15"/>
  <c r="BK131" i="15" s="1"/>
  <c r="BI137" i="15"/>
  <c r="BI143" i="15"/>
  <c r="BI134" i="15"/>
  <c r="BI151" i="15"/>
  <c r="O221" i="15"/>
  <c r="L230" i="15" a="1"/>
  <c r="L230" i="15" s="1"/>
  <c r="BI135" i="15"/>
  <c r="BK107" i="15"/>
  <c r="BK103" i="15"/>
  <c r="BK142" i="15" s="1"/>
  <c r="BI141" i="15"/>
  <c r="BI149" i="15"/>
  <c r="BI130" i="15"/>
  <c r="O217" i="15"/>
  <c r="BI142" i="15"/>
  <c r="BK97" i="15"/>
  <c r="BK136" i="15" s="1"/>
  <c r="BK89" i="15"/>
  <c r="BK101" i="15"/>
  <c r="BI152" i="15"/>
  <c r="BI140" i="15"/>
  <c r="BI131" i="15"/>
  <c r="H224" i="15" a="1"/>
  <c r="H224" i="15" s="1"/>
  <c r="O224" i="15" s="1"/>
  <c r="O185" i="15"/>
  <c r="O222" i="15"/>
  <c r="O213" i="15"/>
  <c r="O211" i="15"/>
  <c r="BI138" i="15"/>
  <c r="BK102" i="15"/>
  <c r="BK141" i="15" s="1"/>
  <c r="BI133" i="15"/>
  <c r="BI148" i="15"/>
  <c r="BK90" i="15"/>
  <c r="BK111" i="15"/>
  <c r="BG111" i="15" s="1"/>
  <c r="O209" i="15"/>
  <c r="O210" i="15"/>
  <c r="O216" i="15"/>
  <c r="BK106" i="15"/>
  <c r="BK134" i="15"/>
  <c r="BI132" i="15"/>
  <c r="BI129" i="15"/>
  <c r="BG72" i="15"/>
  <c r="O214" i="15"/>
  <c r="O212" i="15"/>
  <c r="O219" i="15"/>
  <c r="BK108" i="15"/>
  <c r="BI139" i="15"/>
  <c r="BK91" i="15"/>
  <c r="BK130" i="15" s="1"/>
  <c r="BK100" i="15"/>
  <c r="BK139" i="15" s="1"/>
  <c r="AA204" i="15"/>
  <c r="U111" i="15"/>
  <c r="U113" i="15"/>
  <c r="R146" i="15"/>
  <c r="U146" i="15" s="1"/>
  <c r="R147" i="15"/>
  <c r="U147" i="15" s="1"/>
  <c r="BG109" i="15"/>
  <c r="BG70" i="15"/>
  <c r="R152" i="15"/>
  <c r="BK152" i="15" s="1"/>
  <c r="U112" i="15"/>
  <c r="R150" i="15"/>
  <c r="R151" i="15"/>
  <c r="BK151" i="15" s="1"/>
  <c r="BG68" i="15"/>
  <c r="U110" i="15"/>
  <c r="R149" i="15"/>
  <c r="U149" i="15" s="1"/>
  <c r="R148" i="15"/>
  <c r="U148" i="15" s="1"/>
  <c r="R137" i="15"/>
  <c r="U137" i="15" s="1"/>
  <c r="R144" i="15"/>
  <c r="U144" i="15" s="1"/>
  <c r="R140" i="15"/>
  <c r="U140" i="15" s="1"/>
  <c r="O179" i="15"/>
  <c r="O172" i="15"/>
  <c r="O178" i="15"/>
  <c r="O176" i="15"/>
  <c r="O168" i="15"/>
  <c r="O175" i="15"/>
  <c r="R129" i="15"/>
  <c r="U129" i="15" s="1"/>
  <c r="BG67" i="15"/>
  <c r="BG56" i="15"/>
  <c r="R128" i="15"/>
  <c r="U136" i="15"/>
  <c r="R132" i="15"/>
  <c r="U132" i="15" s="1"/>
  <c r="R143" i="15"/>
  <c r="BK143" i="15" s="1"/>
  <c r="R145" i="15"/>
  <c r="U105" i="15"/>
  <c r="O171" i="15"/>
  <c r="O180" i="15"/>
  <c r="O173" i="15"/>
  <c r="O181" i="15"/>
  <c r="O184" i="15"/>
  <c r="BI184" i="15" s="1"/>
  <c r="AE86" i="15"/>
  <c r="AD87" i="15"/>
  <c r="AA165" i="15"/>
  <c r="BG104" i="15"/>
  <c r="U135" i="15"/>
  <c r="U131" i="15"/>
  <c r="U142" i="15"/>
  <c r="U141" i="15"/>
  <c r="U138" i="15"/>
  <c r="U134" i="15"/>
  <c r="U139" i="15"/>
  <c r="AC125" i="15"/>
  <c r="AB126" i="15"/>
  <c r="U133" i="15"/>
  <c r="U130" i="15"/>
  <c r="BG50" i="15"/>
  <c r="BG112" i="15"/>
  <c r="BK75" i="15"/>
  <c r="BG75" i="15" s="1"/>
  <c r="BI114" i="15"/>
  <c r="BG95" i="15"/>
  <c r="BG110" i="15"/>
  <c r="BG113" i="15"/>
  <c r="AE47" i="15"/>
  <c r="AD48" i="15"/>
  <c r="BG36" i="15"/>
  <c r="AE8" i="15"/>
  <c r="AE9" i="15" s="1"/>
  <c r="AB164" i="15" l="1"/>
  <c r="O215" i="15"/>
  <c r="O207" i="15"/>
  <c r="O218" i="15"/>
  <c r="BI223" i="15"/>
  <c r="O208" i="15"/>
  <c r="E238" i="15" a="1"/>
  <c r="E238" i="15" s="1"/>
  <c r="X89" i="15"/>
  <c r="AB203" i="15"/>
  <c r="AC203" i="15" s="1"/>
  <c r="D239" i="15" a="1"/>
  <c r="D239" i="15" s="1"/>
  <c r="BT242" i="15"/>
  <c r="BT284" i="15"/>
  <c r="BT281" i="15" s="1"/>
  <c r="BT319" i="15"/>
  <c r="B269" i="15" a="1"/>
  <c r="B269" i="15" s="1"/>
  <c r="L267" i="15" a="1"/>
  <c r="L267" i="15" s="1"/>
  <c r="H263" i="15" a="1"/>
  <c r="H263" i="15" s="1"/>
  <c r="O263" i="15" s="1"/>
  <c r="H261" i="15" a="1"/>
  <c r="H261" i="15" s="1"/>
  <c r="O261" i="15" s="1"/>
  <c r="H259" i="15" a="1"/>
  <c r="H259" i="15" s="1"/>
  <c r="O259" i="15" s="1"/>
  <c r="B257" i="15" a="1"/>
  <c r="B257" i="15" s="1"/>
  <c r="B255" i="15" a="1"/>
  <c r="B255" i="15" s="1"/>
  <c r="L252" i="15" a="1"/>
  <c r="L252" i="15" s="1"/>
  <c r="L250" i="15" a="1"/>
  <c r="L250" i="15" s="1"/>
  <c r="L248" i="15" a="1"/>
  <c r="L248" i="15" s="1"/>
  <c r="B253" i="15" a="1"/>
  <c r="B253" i="15" s="1"/>
  <c r="H267" i="15" a="1"/>
  <c r="H267" i="15" s="1"/>
  <c r="O267" i="15" s="1"/>
  <c r="H265" i="15" a="1"/>
  <c r="H265" i="15" s="1"/>
  <c r="O265" i="15" s="1"/>
  <c r="B261" i="15" a="1"/>
  <c r="B261" i="15" s="1"/>
  <c r="B259" i="15" a="1"/>
  <c r="B259" i="15" s="1"/>
  <c r="L254" i="15" a="1"/>
  <c r="L254" i="15" s="1"/>
  <c r="H252" i="15" a="1"/>
  <c r="H252" i="15" s="1"/>
  <c r="O252" i="15" s="1"/>
  <c r="H250" i="15" a="1"/>
  <c r="H250" i="15" s="1"/>
  <c r="O250" i="15" s="1"/>
  <c r="H248" i="15" a="1"/>
  <c r="H248" i="15" s="1"/>
  <c r="O248" i="15" s="1"/>
  <c r="B263" i="15" a="1"/>
  <c r="B263" i="15" s="1"/>
  <c r="L258" i="15" a="1"/>
  <c r="L258" i="15" s="1"/>
  <c r="B250" i="15" a="1"/>
  <c r="B250" i="15" s="1"/>
  <c r="H245" i="15" a="1"/>
  <c r="H245" i="15" s="1"/>
  <c r="O245" i="15" s="1"/>
  <c r="L263" i="15" a="1"/>
  <c r="L263" i="15" s="1"/>
  <c r="L268" i="15" a="1"/>
  <c r="L268" i="15" s="1"/>
  <c r="B267" i="15" a="1"/>
  <c r="B267" i="15" s="1"/>
  <c r="B265" i="15" a="1"/>
  <c r="B265" i="15" s="1"/>
  <c r="L260" i="15" a="1"/>
  <c r="L260" i="15" s="1"/>
  <c r="L256" i="15" a="1"/>
  <c r="L256" i="15" s="1"/>
  <c r="B248" i="15" a="1"/>
  <c r="B248" i="15" s="1"/>
  <c r="B254" i="15" a="1"/>
  <c r="B254" i="15" s="1"/>
  <c r="H251" i="15" a="1"/>
  <c r="H251" i="15" s="1"/>
  <c r="O251" i="15" s="1"/>
  <c r="L265" i="15" a="1"/>
  <c r="L265" i="15" s="1"/>
  <c r="L266" i="15" a="1"/>
  <c r="L266" i="15" s="1"/>
  <c r="L262" i="15" a="1"/>
  <c r="L262" i="15" s="1"/>
  <c r="H260" i="15" a="1"/>
  <c r="H260" i="15" s="1"/>
  <c r="O260" i="15" s="1"/>
  <c r="H258" i="15" a="1"/>
  <c r="H258" i="15" s="1"/>
  <c r="O258" i="15" s="1"/>
  <c r="H256" i="15" a="1"/>
  <c r="H256" i="15" s="1"/>
  <c r="O256" i="15" s="1"/>
  <c r="H254" i="15" a="1"/>
  <c r="H254" i="15" s="1"/>
  <c r="O254" i="15" s="1"/>
  <c r="B252" i="15" a="1"/>
  <c r="B252" i="15" s="1"/>
  <c r="L249" i="15" a="1"/>
  <c r="L249" i="15" s="1"/>
  <c r="L247" i="15" a="1"/>
  <c r="L247" i="15" s="1"/>
  <c r="L245" i="15" a="1"/>
  <c r="L245" i="15" s="1"/>
  <c r="L264" i="15" a="1"/>
  <c r="L264" i="15" s="1"/>
  <c r="B256" i="15" a="1"/>
  <c r="B256" i="15" s="1"/>
  <c r="H269" i="15" a="1"/>
  <c r="H269" i="15" s="1"/>
  <c r="O269" i="15" s="1"/>
  <c r="B251" i="15" a="1"/>
  <c r="B251" i="15" s="1"/>
  <c r="H268" i="15" a="1"/>
  <c r="H268" i="15" s="1"/>
  <c r="O268" i="15" s="1"/>
  <c r="H266" i="15" a="1"/>
  <c r="H266" i="15" s="1"/>
  <c r="O266" i="15" s="1"/>
  <c r="B258" i="15" a="1"/>
  <c r="B258" i="15" s="1"/>
  <c r="H247" i="15" a="1"/>
  <c r="H247" i="15" s="1"/>
  <c r="O247" i="15" s="1"/>
  <c r="L259" i="15" a="1"/>
  <c r="L259" i="15" s="1"/>
  <c r="B246" i="15" a="1"/>
  <c r="B246" i="15" s="1"/>
  <c r="B247" i="15" a="1"/>
  <c r="B247" i="15" s="1"/>
  <c r="H264" i="15" a="1"/>
  <c r="H264" i="15" s="1"/>
  <c r="O264" i="15" s="1"/>
  <c r="H262" i="15" a="1"/>
  <c r="H262" i="15" s="1"/>
  <c r="O262" i="15" s="1"/>
  <c r="BI262" i="15" s="1"/>
  <c r="B260" i="15" a="1"/>
  <c r="B260" i="15" s="1"/>
  <c r="L257" i="15" a="1"/>
  <c r="L257" i="15" s="1"/>
  <c r="L255" i="15" a="1"/>
  <c r="L255" i="15" s="1"/>
  <c r="L253" i="15" a="1"/>
  <c r="L253" i="15" s="1"/>
  <c r="L251" i="15" a="1"/>
  <c r="L251" i="15" s="1"/>
  <c r="H249" i="15" a="1"/>
  <c r="H249" i="15" s="1"/>
  <c r="O249" i="15" s="1"/>
  <c r="L246" i="15" a="1"/>
  <c r="L246" i="15" s="1"/>
  <c r="B268" i="15" a="1"/>
  <c r="B268" i="15" s="1"/>
  <c r="B264" i="15" a="1"/>
  <c r="B264" i="15" s="1"/>
  <c r="H253" i="15" a="1"/>
  <c r="H253" i="15" s="1"/>
  <c r="O253" i="15" s="1"/>
  <c r="H246" i="15" a="1"/>
  <c r="H246" i="15" s="1"/>
  <c r="O246" i="15" s="1"/>
  <c r="L261" i="15" a="1"/>
  <c r="L261" i="15" s="1"/>
  <c r="L269" i="15" a="1"/>
  <c r="L269" i="15" s="1"/>
  <c r="B266" i="15" a="1"/>
  <c r="B266" i="15" s="1"/>
  <c r="B262" i="15" a="1"/>
  <c r="B262" i="15" s="1"/>
  <c r="H255" i="15" a="1"/>
  <c r="H255" i="15" s="1"/>
  <c r="O255" i="15" s="1"/>
  <c r="B249" i="15" a="1"/>
  <c r="B249" i="15" s="1"/>
  <c r="H257" i="15" a="1"/>
  <c r="H257" i="15" s="1"/>
  <c r="O257" i="15" s="1"/>
  <c r="BK150" i="15"/>
  <c r="BG150" i="15" s="1"/>
  <c r="BK128" i="15"/>
  <c r="BI168" i="15"/>
  <c r="BI207" i="15" s="1"/>
  <c r="BK129" i="15"/>
  <c r="BG129" i="15" s="1"/>
  <c r="BI180" i="15"/>
  <c r="BI219" i="15" s="1"/>
  <c r="BI173" i="15"/>
  <c r="BI212" i="15" s="1"/>
  <c r="BI178" i="15"/>
  <c r="BI217" i="15" s="1"/>
  <c r="BI171" i="15"/>
  <c r="BI210" i="15" s="1"/>
  <c r="R185" i="15"/>
  <c r="U185" i="15" s="1"/>
  <c r="BI181" i="15"/>
  <c r="BI220" i="15" s="1"/>
  <c r="BK149" i="15"/>
  <c r="BG149" i="15" s="1"/>
  <c r="BK147" i="15"/>
  <c r="BG147" i="15" s="1"/>
  <c r="BI172" i="15"/>
  <c r="BI211" i="15" s="1"/>
  <c r="BK146" i="15"/>
  <c r="BI176" i="15"/>
  <c r="BK132" i="15"/>
  <c r="BG132" i="15" s="1"/>
  <c r="BK148" i="15"/>
  <c r="BG148" i="15" s="1"/>
  <c r="BK145" i="15"/>
  <c r="BG145" i="15" s="1"/>
  <c r="BG106" i="15"/>
  <c r="BI185" i="15"/>
  <c r="BI224" i="15" s="1"/>
  <c r="BI179" i="15"/>
  <c r="BK144" i="15"/>
  <c r="BK137" i="15"/>
  <c r="BG137" i="15" s="1"/>
  <c r="BK140" i="15"/>
  <c r="BI175" i="15"/>
  <c r="BI214" i="15" s="1"/>
  <c r="BG143" i="15"/>
  <c r="BG151" i="15"/>
  <c r="BG152" i="15"/>
  <c r="BG108" i="15"/>
  <c r="BG107" i="15"/>
  <c r="U151" i="15"/>
  <c r="U152" i="15"/>
  <c r="U150" i="15"/>
  <c r="BG142" i="15"/>
  <c r="AB204" i="15"/>
  <c r="O182" i="15"/>
  <c r="U143" i="15"/>
  <c r="O170" i="15"/>
  <c r="BI170" i="15" s="1"/>
  <c r="BI209" i="15" s="1"/>
  <c r="BG130" i="15"/>
  <c r="O177" i="15"/>
  <c r="BI177" i="15" s="1"/>
  <c r="BI216" i="15" s="1"/>
  <c r="O183" i="15"/>
  <c r="BI183" i="15" s="1"/>
  <c r="BI222" i="15" s="1"/>
  <c r="BG105" i="15"/>
  <c r="O169" i="15"/>
  <c r="BG135" i="15"/>
  <c r="O167" i="15"/>
  <c r="BI167" i="15" s="1"/>
  <c r="BI206" i="15" s="1"/>
  <c r="R178" i="15"/>
  <c r="U178" i="15" s="1"/>
  <c r="O187" i="15"/>
  <c r="BI187" i="15" s="1"/>
  <c r="BI226" i="15" s="1"/>
  <c r="O188" i="15"/>
  <c r="BI188" i="15" s="1"/>
  <c r="BI227" i="15" s="1"/>
  <c r="O174" i="15"/>
  <c r="O189" i="15"/>
  <c r="BI189" i="15" s="1"/>
  <c r="BI228" i="15" s="1"/>
  <c r="O191" i="15"/>
  <c r="BI191" i="15" s="1"/>
  <c r="BI230" i="15" s="1"/>
  <c r="O190" i="15"/>
  <c r="BI190" i="15" s="1"/>
  <c r="BI229" i="15" s="1"/>
  <c r="BG141" i="15"/>
  <c r="O186" i="15"/>
  <c r="BI186" i="15" s="1"/>
  <c r="BI225" i="15" s="1"/>
  <c r="BG91" i="15"/>
  <c r="BG94" i="15"/>
  <c r="BG97" i="15"/>
  <c r="BG100" i="15"/>
  <c r="BG102" i="15"/>
  <c r="BG103" i="15"/>
  <c r="BG134" i="15"/>
  <c r="BG139" i="15"/>
  <c r="BG133" i="15"/>
  <c r="BG99" i="15"/>
  <c r="U128" i="15"/>
  <c r="BG92" i="15"/>
  <c r="BG93" i="15"/>
  <c r="BG131" i="15"/>
  <c r="BG138" i="15"/>
  <c r="BG96" i="15"/>
  <c r="U145" i="15"/>
  <c r="R172" i="15"/>
  <c r="BK172" i="15" s="1"/>
  <c r="R173" i="15"/>
  <c r="U173" i="15" s="1"/>
  <c r="R176" i="15"/>
  <c r="U176" i="15" s="1"/>
  <c r="R184" i="15"/>
  <c r="R181" i="15"/>
  <c r="BK181" i="15" s="1"/>
  <c r="BG101" i="15"/>
  <c r="BG98" i="15"/>
  <c r="BG136" i="15"/>
  <c r="R180" i="15"/>
  <c r="BK180" i="15" s="1"/>
  <c r="BG90" i="15"/>
  <c r="BI153" i="15"/>
  <c r="R179" i="15"/>
  <c r="U179" i="15" s="1"/>
  <c r="R171" i="15"/>
  <c r="R175" i="15"/>
  <c r="BK175" i="15" s="1"/>
  <c r="R168" i="15"/>
  <c r="U168" i="15" s="1"/>
  <c r="AF86" i="15"/>
  <c r="AE87" i="15"/>
  <c r="AC164" i="15"/>
  <c r="AB165" i="15"/>
  <c r="AC126" i="15"/>
  <c r="AD125" i="15"/>
  <c r="BG89" i="15"/>
  <c r="BK114" i="15"/>
  <c r="BG114" i="15" s="1"/>
  <c r="AF47" i="15"/>
  <c r="AE48" i="15"/>
  <c r="AF8" i="15"/>
  <c r="AF9" i="15" s="1"/>
  <c r="BI215" i="15" l="1"/>
  <c r="BI254" i="15" s="1"/>
  <c r="BI218" i="15"/>
  <c r="BI257" i="15" s="1"/>
  <c r="BI268" i="15"/>
  <c r="BI255" i="15"/>
  <c r="X128" i="15"/>
  <c r="BI266" i="15"/>
  <c r="AA242" i="15"/>
  <c r="AB242" i="15" s="1"/>
  <c r="AC242" i="15" s="1"/>
  <c r="AD242" i="15" s="1"/>
  <c r="AE242" i="15" s="1"/>
  <c r="AF242" i="15" s="1"/>
  <c r="AG242" i="15" s="1"/>
  <c r="AH242" i="15" s="1"/>
  <c r="AI242" i="15" s="1"/>
  <c r="AJ242" i="15" s="1"/>
  <c r="AK242" i="15" s="1"/>
  <c r="AL242" i="15" s="1"/>
  <c r="AM242" i="15" s="1"/>
  <c r="AN242" i="15" s="1"/>
  <c r="AO242" i="15" s="1"/>
  <c r="AP242" i="15" s="1"/>
  <c r="AQ242" i="15" s="1"/>
  <c r="AR242" i="15" s="1"/>
  <c r="AS242" i="15" s="1"/>
  <c r="AT242" i="15" s="1"/>
  <c r="AU242" i="15" s="1"/>
  <c r="AV242" i="15" s="1"/>
  <c r="AW242" i="15" s="1"/>
  <c r="AX242" i="15" s="1"/>
  <c r="AY242" i="15" s="1"/>
  <c r="AZ242" i="15" s="1"/>
  <c r="BA242" i="15" s="1"/>
  <c r="BB242" i="15" s="1"/>
  <c r="BC242" i="15" s="1" a="1"/>
  <c r="BC242" i="15" s="1"/>
  <c r="BI264" i="15"/>
  <c r="AA281" i="15"/>
  <c r="AA243" i="15"/>
  <c r="BI249" i="15"/>
  <c r="D279" i="15" a="1"/>
  <c r="D279" i="15" s="1"/>
  <c r="BI269" i="15"/>
  <c r="BI256" i="15"/>
  <c r="E277" i="15" a="1"/>
  <c r="E277" i="15" s="1"/>
  <c r="D278" i="15" a="1"/>
  <c r="D278" i="15" s="1"/>
  <c r="BI267" i="15"/>
  <c r="BI261" i="15"/>
  <c r="R182" i="15"/>
  <c r="BK182" i="15" s="1"/>
  <c r="BK185" i="15"/>
  <c r="BI258" i="15"/>
  <c r="BI265" i="15"/>
  <c r="BT323" i="15"/>
  <c r="BT358" i="15"/>
  <c r="BI253" i="15"/>
  <c r="BI248" i="15"/>
  <c r="BT320" i="15"/>
  <c r="L308" i="15" a="1"/>
  <c r="L308" i="15" s="1"/>
  <c r="L306" i="15" a="1"/>
  <c r="L306" i="15" s="1"/>
  <c r="H302" i="15" a="1"/>
  <c r="H302" i="15" s="1"/>
  <c r="H300" i="15" a="1"/>
  <c r="H300" i="15" s="1"/>
  <c r="O300" i="15" s="1"/>
  <c r="B298" i="15" a="1"/>
  <c r="B298" i="15" s="1"/>
  <c r="B296" i="15" a="1"/>
  <c r="B296" i="15" s="1"/>
  <c r="L291" i="15" a="1"/>
  <c r="L291" i="15" s="1"/>
  <c r="B289" i="15" a="1"/>
  <c r="B289" i="15" s="1"/>
  <c r="H286" i="15" a="1"/>
  <c r="H286" i="15" s="1"/>
  <c r="O286" i="15" s="1"/>
  <c r="H306" i="15" a="1"/>
  <c r="H306" i="15" s="1"/>
  <c r="O306" i="15" s="1"/>
  <c r="H304" i="15" a="1"/>
  <c r="H304" i="15" s="1"/>
  <c r="O304" i="15" s="1"/>
  <c r="B302" i="15" a="1"/>
  <c r="B302" i="15" s="1"/>
  <c r="B300" i="15" a="1"/>
  <c r="B300" i="15" s="1"/>
  <c r="L295" i="15" a="1"/>
  <c r="L295" i="15" s="1"/>
  <c r="L293" i="15" a="1"/>
  <c r="L293" i="15" s="1"/>
  <c r="H291" i="15" a="1"/>
  <c r="H291" i="15" s="1"/>
  <c r="O291" i="15" s="1"/>
  <c r="L288" i="15" a="1"/>
  <c r="L288" i="15" s="1"/>
  <c r="B286" i="15" a="1"/>
  <c r="B286" i="15" s="1"/>
  <c r="H308" i="15" a="1"/>
  <c r="H308" i="15" s="1"/>
  <c r="L299" i="15" a="1"/>
  <c r="L299" i="15" s="1"/>
  <c r="H295" i="15" a="1"/>
  <c r="H295" i="15" s="1"/>
  <c r="O295" i="15" s="1"/>
  <c r="B291" i="15" a="1"/>
  <c r="B291" i="15" s="1"/>
  <c r="L305" i="15" a="1"/>
  <c r="L305" i="15" s="1"/>
  <c r="B295" i="15" a="1"/>
  <c r="B295" i="15" s="1"/>
  <c r="L287" i="15" a="1"/>
  <c r="L287" i="15" s="1"/>
  <c r="B306" i="15" a="1"/>
  <c r="B306" i="15" s="1"/>
  <c r="B304" i="15" a="1"/>
  <c r="B304" i="15" s="1"/>
  <c r="L297" i="15" a="1"/>
  <c r="L297" i="15" s="1"/>
  <c r="H293" i="15" a="1"/>
  <c r="H293" i="15" s="1"/>
  <c r="O293" i="15" s="1"/>
  <c r="H288" i="15" a="1"/>
  <c r="H288" i="15" s="1"/>
  <c r="O288" i="15" s="1"/>
  <c r="H301" i="15" a="1"/>
  <c r="H301" i="15" s="1"/>
  <c r="O301" i="15" s="1"/>
  <c r="BI301" i="15" s="1"/>
  <c r="L292" i="15" a="1"/>
  <c r="L292" i="15" s="1"/>
  <c r="B308" i="15" a="1"/>
  <c r="B308" i="15" s="1"/>
  <c r="L303" i="15" a="1"/>
  <c r="L303" i="15" s="1"/>
  <c r="L301" i="15" a="1"/>
  <c r="L301" i="15" s="1"/>
  <c r="H299" i="15" a="1"/>
  <c r="H299" i="15" s="1"/>
  <c r="O299" i="15" s="1"/>
  <c r="H297" i="15" a="1"/>
  <c r="H297" i="15" s="1"/>
  <c r="O297" i="15" s="1"/>
  <c r="B293" i="15" a="1"/>
  <c r="B293" i="15" s="1"/>
  <c r="L290" i="15" a="1"/>
  <c r="L290" i="15" s="1"/>
  <c r="B288" i="15" a="1"/>
  <c r="B288" i="15" s="1"/>
  <c r="L307" i="15" a="1"/>
  <c r="L307" i="15" s="1"/>
  <c r="B297" i="15" a="1"/>
  <c r="B297" i="15" s="1"/>
  <c r="H290" i="15" a="1"/>
  <c r="H290" i="15" s="1"/>
  <c r="H303" i="15" a="1"/>
  <c r="H303" i="15" s="1"/>
  <c r="O303" i="15" s="1"/>
  <c r="L285" i="15" a="1"/>
  <c r="L285" i="15" s="1"/>
  <c r="H307" i="15" a="1"/>
  <c r="H307" i="15" s="1"/>
  <c r="O307" i="15" s="1"/>
  <c r="H305" i="15" a="1"/>
  <c r="H305" i="15" s="1"/>
  <c r="B301" i="15" a="1"/>
  <c r="B301" i="15" s="1"/>
  <c r="B299" i="15" a="1"/>
  <c r="B299" i="15" s="1"/>
  <c r="L296" i="15" a="1"/>
  <c r="L296" i="15" s="1"/>
  <c r="L294" i="15" a="1"/>
  <c r="L294" i="15" s="1"/>
  <c r="B290" i="15" a="1"/>
  <c r="B290" i="15" s="1"/>
  <c r="H287" i="15" a="1"/>
  <c r="H287" i="15" s="1"/>
  <c r="L284" i="15" a="1"/>
  <c r="L284" i="15" s="1"/>
  <c r="B305" i="15" a="1"/>
  <c r="B305" i="15" s="1"/>
  <c r="L300" i="15" a="1"/>
  <c r="L300" i="15" s="1"/>
  <c r="H292" i="15" a="1"/>
  <c r="H292" i="15" s="1"/>
  <c r="O292" i="15" s="1"/>
  <c r="B287" i="15" a="1"/>
  <c r="B287" i="15" s="1"/>
  <c r="H285" i="15" a="1"/>
  <c r="H285" i="15" s="1"/>
  <c r="B303" i="15" a="1"/>
  <c r="B303" i="15" s="1"/>
  <c r="L298" i="15" a="1"/>
  <c r="L298" i="15" s="1"/>
  <c r="H294" i="15" a="1"/>
  <c r="H294" i="15" s="1"/>
  <c r="O294" i="15" s="1"/>
  <c r="L289" i="15" a="1"/>
  <c r="L289" i="15" s="1"/>
  <c r="H284" i="15" a="1"/>
  <c r="H284" i="15" s="1"/>
  <c r="O284" i="15" s="1"/>
  <c r="B285" i="15" a="1"/>
  <c r="B285" i="15" s="1"/>
  <c r="B292" i="15" a="1"/>
  <c r="B292" i="15" s="1"/>
  <c r="B307" i="15" a="1"/>
  <c r="B307" i="15" s="1"/>
  <c r="H289" i="15" a="1"/>
  <c r="H289" i="15" s="1"/>
  <c r="L304" i="15" a="1"/>
  <c r="L304" i="15" s="1"/>
  <c r="L286" i="15" a="1"/>
  <c r="L286" i="15" s="1"/>
  <c r="L302" i="15" a="1"/>
  <c r="L302" i="15" s="1"/>
  <c r="H298" i="15" a="1"/>
  <c r="H298" i="15" s="1"/>
  <c r="B294" i="15" a="1"/>
  <c r="B294" i="15" s="1"/>
  <c r="B284" i="15" a="1"/>
  <c r="B284" i="15" s="1"/>
  <c r="H296" i="15" a="1"/>
  <c r="H296" i="15" s="1"/>
  <c r="BI250" i="15"/>
  <c r="R245" i="15"/>
  <c r="U245" i="15" s="1"/>
  <c r="BI246" i="15"/>
  <c r="BI245" i="15"/>
  <c r="BI263" i="15"/>
  <c r="BI259" i="15"/>
  <c r="R259" i="15"/>
  <c r="U259" i="15" s="1"/>
  <c r="U266" i="15"/>
  <c r="R266" i="15"/>
  <c r="R258" i="15"/>
  <c r="U258" i="15" s="1"/>
  <c r="R247" i="15"/>
  <c r="U247" i="15" s="1"/>
  <c r="R246" i="15"/>
  <c r="U246" i="15" s="1"/>
  <c r="R251" i="15"/>
  <c r="U251" i="15" s="1"/>
  <c r="R267" i="15"/>
  <c r="U267" i="15" s="1"/>
  <c r="R253" i="15"/>
  <c r="U253" i="15" s="1"/>
  <c r="R260" i="15"/>
  <c r="U260" i="15" s="1"/>
  <c r="R256" i="15"/>
  <c r="U256" i="15" s="1"/>
  <c r="R255" i="15"/>
  <c r="U255" i="15" s="1"/>
  <c r="R264" i="15"/>
  <c r="U264" i="15" s="1"/>
  <c r="R252" i="15"/>
  <c r="U252" i="15" s="1"/>
  <c r="R254" i="15"/>
  <c r="U254" i="15" s="1"/>
  <c r="R249" i="15"/>
  <c r="U249" i="15" s="1"/>
  <c r="R263" i="15"/>
  <c r="U263" i="15" s="1"/>
  <c r="BI251" i="15"/>
  <c r="U269" i="15"/>
  <c r="R269" i="15"/>
  <c r="R261" i="15"/>
  <c r="U261" i="15" s="1"/>
  <c r="R248" i="15"/>
  <c r="U248" i="15" s="1"/>
  <c r="R257" i="15"/>
  <c r="U257" i="15" s="1"/>
  <c r="R265" i="15"/>
  <c r="U265" i="15" s="1"/>
  <c r="R250" i="15"/>
  <c r="U250" i="15" s="1"/>
  <c r="R262" i="15"/>
  <c r="U262" i="15" s="1"/>
  <c r="R268" i="15"/>
  <c r="U268" i="15" s="1"/>
  <c r="BI169" i="15"/>
  <c r="BI208" i="15" s="1"/>
  <c r="BI247" i="15" s="1"/>
  <c r="BK184" i="15"/>
  <c r="BG184" i="15" s="1"/>
  <c r="BK179" i="15"/>
  <c r="BI182" i="15"/>
  <c r="BI221" i="15" s="1"/>
  <c r="BI260" i="15" s="1"/>
  <c r="BK176" i="15"/>
  <c r="BK171" i="15"/>
  <c r="BG171" i="15" s="1"/>
  <c r="BI174" i="15"/>
  <c r="BI213" i="15" s="1"/>
  <c r="BI252" i="15" s="1"/>
  <c r="BK168" i="15"/>
  <c r="BK178" i="15"/>
  <c r="BG140" i="15"/>
  <c r="BK173" i="15"/>
  <c r="BG144" i="15"/>
  <c r="BG146" i="15"/>
  <c r="R174" i="15"/>
  <c r="BK174" i="15" s="1"/>
  <c r="R169" i="15"/>
  <c r="BK169" i="15" s="1"/>
  <c r="BG175" i="15"/>
  <c r="R226" i="15"/>
  <c r="U226" i="15" s="1"/>
  <c r="R224" i="15"/>
  <c r="U224" i="15" s="1"/>
  <c r="R227" i="15"/>
  <c r="U227" i="15" s="1"/>
  <c r="R230" i="15"/>
  <c r="U230" i="15" s="1"/>
  <c r="AD203" i="15"/>
  <c r="AC204" i="15"/>
  <c r="R220" i="15"/>
  <c r="U220" i="15" s="1"/>
  <c r="R225" i="15"/>
  <c r="U225" i="15" s="1"/>
  <c r="R228" i="15"/>
  <c r="U228" i="15" s="1"/>
  <c r="R212" i="15"/>
  <c r="U212" i="15" s="1"/>
  <c r="R210" i="15"/>
  <c r="R229" i="15"/>
  <c r="U229" i="15" s="1"/>
  <c r="R170" i="15"/>
  <c r="R177" i="15"/>
  <c r="R183" i="15"/>
  <c r="BK183" i="15" s="1"/>
  <c r="R167" i="15"/>
  <c r="U167" i="15" s="1"/>
  <c r="R189" i="15"/>
  <c r="BK189" i="15" s="1"/>
  <c r="R190" i="15"/>
  <c r="BK190" i="15" s="1"/>
  <c r="R188" i="15"/>
  <c r="BK188" i="15" s="1"/>
  <c r="R186" i="15"/>
  <c r="BK186" i="15" s="1"/>
  <c r="R191" i="15"/>
  <c r="BK191" i="15" s="1"/>
  <c r="R187" i="15"/>
  <c r="BK187" i="15" s="1"/>
  <c r="BG181" i="15"/>
  <c r="BG180" i="15"/>
  <c r="BG172" i="15"/>
  <c r="U181" i="15"/>
  <c r="U175" i="15"/>
  <c r="U171" i="15"/>
  <c r="U184" i="15"/>
  <c r="U172" i="15"/>
  <c r="U180" i="15"/>
  <c r="AC165" i="15"/>
  <c r="AD164" i="15"/>
  <c r="AG86" i="15"/>
  <c r="AF87" i="15"/>
  <c r="BK153" i="15"/>
  <c r="BG153" i="15" s="1"/>
  <c r="BG128" i="15"/>
  <c r="AE125" i="15"/>
  <c r="AD126" i="15"/>
  <c r="AG47" i="15"/>
  <c r="AF48" i="15"/>
  <c r="AG8" i="15"/>
  <c r="AG9" i="15" s="1"/>
  <c r="BI295" i="15" l="1"/>
  <c r="AL243" i="15"/>
  <c r="AS243" i="15"/>
  <c r="AB243" i="15"/>
  <c r="AP243" i="15"/>
  <c r="AD243" i="15"/>
  <c r="AZ243" i="15"/>
  <c r="AU243" i="15"/>
  <c r="AI243" i="15"/>
  <c r="BA243" i="15"/>
  <c r="AG243" i="15"/>
  <c r="AH243" i="15"/>
  <c r="AV243" i="15"/>
  <c r="AM243" i="15"/>
  <c r="U182" i="15"/>
  <c r="AN243" i="15"/>
  <c r="AE243" i="15"/>
  <c r="BB243" i="15"/>
  <c r="AF243" i="15"/>
  <c r="AK243" i="15"/>
  <c r="AC243" i="15"/>
  <c r="AY243" i="15"/>
  <c r="AW243" i="15"/>
  <c r="AO243" i="15"/>
  <c r="AT243" i="15"/>
  <c r="AX243" i="15"/>
  <c r="AJ243" i="15"/>
  <c r="BI294" i="15"/>
  <c r="BI292" i="15"/>
  <c r="X245" i="15"/>
  <c r="BI288" i="15"/>
  <c r="BD242" i="15" a="1"/>
  <c r="BD242" i="15" s="1"/>
  <c r="BC243" i="15" a="1"/>
  <c r="BC243" i="15" s="1"/>
  <c r="BI300" i="15"/>
  <c r="AB281" i="15"/>
  <c r="AA282" i="15"/>
  <c r="AQ243" i="15"/>
  <c r="D317" i="15" a="1"/>
  <c r="D317" i="15" s="1"/>
  <c r="AR243" i="15"/>
  <c r="BK226" i="15"/>
  <c r="BG226" i="15" s="1"/>
  <c r="BK227" i="15"/>
  <c r="BK266" i="15" s="1"/>
  <c r="BG266" i="15" s="1"/>
  <c r="O289" i="15"/>
  <c r="BI289" i="15" s="1"/>
  <c r="BI291" i="15"/>
  <c r="O298" i="15"/>
  <c r="BI298" i="15" s="1"/>
  <c r="BT362" i="15"/>
  <c r="BT397" i="15"/>
  <c r="BK230" i="15"/>
  <c r="BK269" i="15" s="1"/>
  <c r="BK225" i="15"/>
  <c r="BK264" i="15" s="1"/>
  <c r="BG264" i="15" s="1"/>
  <c r="O296" i="15"/>
  <c r="R296" i="15" s="1"/>
  <c r="U296" i="15" s="1"/>
  <c r="AA320" i="15"/>
  <c r="O308" i="15"/>
  <c r="BI308" i="15" s="1"/>
  <c r="D318" i="15" a="1"/>
  <c r="D318" i="15" s="1"/>
  <c r="E316" i="15" a="1"/>
  <c r="E316" i="15" s="1"/>
  <c r="O305" i="15"/>
  <c r="BI305" i="15" s="1"/>
  <c r="O302" i="15"/>
  <c r="O290" i="15"/>
  <c r="BT359" i="15"/>
  <c r="B347" i="15" a="1"/>
  <c r="B347" i="15" s="1"/>
  <c r="B345" i="15" a="1"/>
  <c r="B345" i="15" s="1"/>
  <c r="L342" i="15" a="1"/>
  <c r="L342" i="15" s="1"/>
  <c r="L340" i="15" a="1"/>
  <c r="L340" i="15" s="1"/>
  <c r="H336" i="15" a="1"/>
  <c r="H336" i="15" s="1"/>
  <c r="L333" i="15" a="1"/>
  <c r="L333" i="15" s="1"/>
  <c r="B331" i="15" a="1"/>
  <c r="B331" i="15" s="1"/>
  <c r="H328" i="15" a="1"/>
  <c r="H328" i="15" s="1"/>
  <c r="L325" i="15" a="1"/>
  <c r="L325" i="15" s="1"/>
  <c r="L346" i="15" a="1"/>
  <c r="L346" i="15" s="1"/>
  <c r="L344" i="15" a="1"/>
  <c r="L344" i="15" s="1"/>
  <c r="H340" i="15" a="1"/>
  <c r="H340" i="15" s="1"/>
  <c r="O340" i="15" s="1"/>
  <c r="H338" i="15" a="1"/>
  <c r="H338" i="15" s="1"/>
  <c r="O338" i="15" s="1"/>
  <c r="B336" i="15" a="1"/>
  <c r="B336" i="15" s="1"/>
  <c r="H333" i="15" a="1"/>
  <c r="H333" i="15" s="1"/>
  <c r="O333" i="15" s="1"/>
  <c r="L330" i="15" a="1"/>
  <c r="L330" i="15" s="1"/>
  <c r="B328" i="15" a="1"/>
  <c r="B328" i="15" s="1"/>
  <c r="H325" i="15" a="1"/>
  <c r="H325" i="15" s="1"/>
  <c r="H344" i="15" a="1"/>
  <c r="H344" i="15" s="1"/>
  <c r="O344" i="15" s="1"/>
  <c r="H342" i="15" a="1"/>
  <c r="H342" i="15" s="1"/>
  <c r="O342" i="15" s="1"/>
  <c r="B340" i="15" a="1"/>
  <c r="B340" i="15" s="1"/>
  <c r="B338" i="15" a="1"/>
  <c r="B338" i="15" s="1"/>
  <c r="L335" i="15" a="1"/>
  <c r="L335" i="15" s="1"/>
  <c r="B333" i="15" a="1"/>
  <c r="B333" i="15" s="1"/>
  <c r="H330" i="15" a="1"/>
  <c r="H330" i="15" s="1"/>
  <c r="O330" i="15" s="1"/>
  <c r="L327" i="15" a="1"/>
  <c r="L327" i="15" s="1"/>
  <c r="B325" i="15" a="1"/>
  <c r="B325" i="15" s="1"/>
  <c r="H323" i="15" a="1"/>
  <c r="H323" i="15" s="1"/>
  <c r="O323" i="15" s="1"/>
  <c r="H346" i="15" a="1"/>
  <c r="H346" i="15" s="1"/>
  <c r="O346" i="15" s="1"/>
  <c r="B344" i="15" a="1"/>
  <c r="B344" i="15" s="1"/>
  <c r="B342" i="15" a="1"/>
  <c r="B342" i="15" s="1"/>
  <c r="L337" i="15" a="1"/>
  <c r="L337" i="15" s="1"/>
  <c r="H335" i="15" a="1"/>
  <c r="H335" i="15" s="1"/>
  <c r="O335" i="15" s="1"/>
  <c r="L332" i="15" a="1"/>
  <c r="L332" i="15" s="1"/>
  <c r="B330" i="15" a="1"/>
  <c r="B330" i="15" s="1"/>
  <c r="H327" i="15" a="1"/>
  <c r="H327" i="15" s="1"/>
  <c r="O327" i="15" s="1"/>
  <c r="L324" i="15" a="1"/>
  <c r="L324" i="15" s="1"/>
  <c r="B323" i="15" a="1"/>
  <c r="B323" i="15" s="1"/>
  <c r="L341" i="15" a="1"/>
  <c r="L341" i="15" s="1"/>
  <c r="B346" i="15" a="1"/>
  <c r="B346" i="15" s="1"/>
  <c r="L345" i="15" a="1"/>
  <c r="L345" i="15" s="1"/>
  <c r="L343" i="15" a="1"/>
  <c r="L343" i="15" s="1"/>
  <c r="H341" i="15" a="1"/>
  <c r="H341" i="15" s="1"/>
  <c r="O341" i="15" s="1"/>
  <c r="H339" i="15" a="1"/>
  <c r="H339" i="15" s="1"/>
  <c r="O339" i="15" s="1"/>
  <c r="L334" i="15" a="1"/>
  <c r="L334" i="15" s="1"/>
  <c r="B332" i="15" a="1"/>
  <c r="B332" i="15" s="1"/>
  <c r="H329" i="15" a="1"/>
  <c r="H329" i="15" s="1"/>
  <c r="O329" i="15" s="1"/>
  <c r="L326" i="15" a="1"/>
  <c r="L326" i="15" s="1"/>
  <c r="L347" i="15" a="1"/>
  <c r="L347" i="15" s="1"/>
  <c r="H345" i="15" a="1"/>
  <c r="H345" i="15" s="1"/>
  <c r="O345" i="15" s="1"/>
  <c r="H343" i="15" a="1"/>
  <c r="H343" i="15" s="1"/>
  <c r="O343" i="15" s="1"/>
  <c r="B339" i="15" a="1"/>
  <c r="B339" i="15" s="1"/>
  <c r="B337" i="15" a="1"/>
  <c r="B337" i="15" s="1"/>
  <c r="H334" i="15" a="1"/>
  <c r="H334" i="15" s="1"/>
  <c r="O334" i="15" s="1"/>
  <c r="L331" i="15" a="1"/>
  <c r="L331" i="15" s="1"/>
  <c r="B329" i="15" a="1"/>
  <c r="B329" i="15" s="1"/>
  <c r="H326" i="15" a="1"/>
  <c r="H326" i="15" s="1"/>
  <c r="O326" i="15" s="1"/>
  <c r="L339" i="15" a="1"/>
  <c r="L339" i="15" s="1"/>
  <c r="L329" i="15" a="1"/>
  <c r="L329" i="15" s="1"/>
  <c r="L328" i="15" a="1"/>
  <c r="L328" i="15" s="1"/>
  <c r="B335" i="15" a="1"/>
  <c r="B335" i="15" s="1"/>
  <c r="B334" i="15" a="1"/>
  <c r="B334" i="15" s="1"/>
  <c r="L338" i="15" a="1"/>
  <c r="L338" i="15" s="1"/>
  <c r="H332" i="15" a="1"/>
  <c r="H332" i="15" s="1"/>
  <c r="L323" i="15" a="1"/>
  <c r="L323" i="15" s="1"/>
  <c r="H337" i="15" a="1"/>
  <c r="H337" i="15" s="1"/>
  <c r="O337" i="15" s="1"/>
  <c r="B327" i="15" a="1"/>
  <c r="B327" i="15" s="1"/>
  <c r="B326" i="15" a="1"/>
  <c r="B326" i="15" s="1"/>
  <c r="H324" i="15" a="1"/>
  <c r="H324" i="15" s="1"/>
  <c r="O324" i="15" s="1"/>
  <c r="B324" i="15" a="1"/>
  <c r="B324" i="15" s="1"/>
  <c r="L336" i="15" a="1"/>
  <c r="L336" i="15" s="1"/>
  <c r="H331" i="15" a="1"/>
  <c r="H331" i="15" s="1"/>
  <c r="O331" i="15" s="1"/>
  <c r="H347" i="15" a="1"/>
  <c r="H347" i="15" s="1"/>
  <c r="O347" i="15" s="1"/>
  <c r="B343" i="15" a="1"/>
  <c r="B343" i="15" s="1"/>
  <c r="B341" i="15" a="1"/>
  <c r="B341" i="15" s="1"/>
  <c r="O287" i="15"/>
  <c r="R287" i="15" s="1"/>
  <c r="BK228" i="15"/>
  <c r="BK267" i="15" s="1"/>
  <c r="O285" i="15"/>
  <c r="BI285" i="15" s="1"/>
  <c r="BG174" i="15"/>
  <c r="R284" i="15"/>
  <c r="U284" i="15" s="1"/>
  <c r="O325" i="15"/>
  <c r="BI284" i="15"/>
  <c r="U302" i="15"/>
  <c r="R302" i="15"/>
  <c r="R299" i="15"/>
  <c r="U299" i="15" s="1"/>
  <c r="R293" i="15"/>
  <c r="U293" i="15" s="1"/>
  <c r="R294" i="15"/>
  <c r="U294" i="15" s="1"/>
  <c r="BI299" i="15"/>
  <c r="R295" i="15"/>
  <c r="U295" i="15" s="1"/>
  <c r="BI293" i="15"/>
  <c r="U174" i="15"/>
  <c r="U307" i="15"/>
  <c r="R307" i="15"/>
  <c r="R304" i="15"/>
  <c r="U304" i="15" s="1"/>
  <c r="BI307" i="15"/>
  <c r="R306" i="15"/>
  <c r="U306" i="15" s="1"/>
  <c r="BI302" i="15"/>
  <c r="R297" i="15"/>
  <c r="U297" i="15" s="1"/>
  <c r="R292" i="15"/>
  <c r="U292" i="15" s="1"/>
  <c r="BI270" i="15"/>
  <c r="BI286" i="15"/>
  <c r="R289" i="15"/>
  <c r="U289" i="15" s="1"/>
  <c r="U303" i="15"/>
  <c r="R303" i="15"/>
  <c r="BI306" i="15"/>
  <c r="BI297" i="15"/>
  <c r="R286" i="15"/>
  <c r="U286" i="15" s="1"/>
  <c r="BG269" i="15"/>
  <c r="R288" i="15"/>
  <c r="U288" i="15" s="1"/>
  <c r="R301" i="15"/>
  <c r="U301" i="15" s="1"/>
  <c r="BI303" i="15"/>
  <c r="BI304" i="15"/>
  <c r="R291" i="15"/>
  <c r="U291" i="15" s="1"/>
  <c r="R300" i="15"/>
  <c r="U300" i="15" s="1"/>
  <c r="BK229" i="15"/>
  <c r="BK268" i="15" s="1"/>
  <c r="BG182" i="15"/>
  <c r="U177" i="15"/>
  <c r="BK177" i="15"/>
  <c r="BG177" i="15" s="1"/>
  <c r="BK212" i="15"/>
  <c r="BK251" i="15" s="1"/>
  <c r="BK167" i="15"/>
  <c r="BK206" i="15" s="1"/>
  <c r="BK245" i="15" s="1"/>
  <c r="U170" i="15"/>
  <c r="BK170" i="15"/>
  <c r="BK210" i="15"/>
  <c r="BK224" i="15"/>
  <c r="BK220" i="15"/>
  <c r="BK259" i="15" s="1"/>
  <c r="U169" i="15"/>
  <c r="U188" i="15"/>
  <c r="U186" i="15"/>
  <c r="U187" i="15"/>
  <c r="U189" i="15"/>
  <c r="U191" i="15"/>
  <c r="U190" i="15"/>
  <c r="BG230" i="15"/>
  <c r="BG169" i="15"/>
  <c r="U183" i="15"/>
  <c r="R211" i="15"/>
  <c r="BK211" i="15" s="1"/>
  <c r="BK250" i="15" s="1"/>
  <c r="R216" i="15"/>
  <c r="U216" i="15" s="1"/>
  <c r="R217" i="15"/>
  <c r="U217" i="15" s="1"/>
  <c r="R214" i="15"/>
  <c r="BK214" i="15" s="1"/>
  <c r="BK253" i="15" s="1"/>
  <c r="R218" i="15"/>
  <c r="U218" i="15" s="1"/>
  <c r="R213" i="15"/>
  <c r="BK213" i="15" s="1"/>
  <c r="BK252" i="15" s="1"/>
  <c r="R207" i="15"/>
  <c r="U207" i="15" s="1"/>
  <c r="R222" i="15"/>
  <c r="U222" i="15" s="1"/>
  <c r="R215" i="15"/>
  <c r="U215" i="15" s="1"/>
  <c r="R223" i="15"/>
  <c r="BK223" i="15" s="1"/>
  <c r="BK262" i="15" s="1"/>
  <c r="R221" i="15"/>
  <c r="BK221" i="15" s="1"/>
  <c r="BK260" i="15" s="1"/>
  <c r="R209" i="15"/>
  <c r="U209" i="15" s="1"/>
  <c r="R208" i="15"/>
  <c r="BK208" i="15" s="1"/>
  <c r="BK247" i="15" s="1"/>
  <c r="U206" i="15"/>
  <c r="R219" i="15"/>
  <c r="BK219" i="15" s="1"/>
  <c r="BK258" i="15" s="1"/>
  <c r="BG178" i="15"/>
  <c r="BG176" i="15"/>
  <c r="U210" i="15"/>
  <c r="BG179" i="15"/>
  <c r="BG183" i="15"/>
  <c r="BG173" i="15"/>
  <c r="BG168" i="15"/>
  <c r="AE203" i="15"/>
  <c r="AD204" i="15"/>
  <c r="BG186" i="15"/>
  <c r="BG185" i="15"/>
  <c r="BG189" i="15"/>
  <c r="BI192" i="15"/>
  <c r="BG190" i="15"/>
  <c r="BG188" i="15"/>
  <c r="BG191" i="15"/>
  <c r="BG187" i="15"/>
  <c r="AG87" i="15"/>
  <c r="AH86" i="15"/>
  <c r="AE164" i="15"/>
  <c r="AD165" i="15"/>
  <c r="AF125" i="15"/>
  <c r="AE126" i="15"/>
  <c r="AH47" i="15"/>
  <c r="AG48" i="15"/>
  <c r="AH8" i="15"/>
  <c r="AH9" i="15" s="1"/>
  <c r="BI331" i="15" l="1"/>
  <c r="BI334" i="15"/>
  <c r="BG225" i="15"/>
  <c r="BI327" i="15"/>
  <c r="BK303" i="15"/>
  <c r="BG303" i="15" s="1"/>
  <c r="BI339" i="15"/>
  <c r="X167" i="15"/>
  <c r="BI330" i="15"/>
  <c r="BG228" i="15"/>
  <c r="BI344" i="15"/>
  <c r="R305" i="15"/>
  <c r="BK305" i="15" s="1"/>
  <c r="BG305" i="15" s="1"/>
  <c r="BE242" i="15" a="1"/>
  <c r="BE242" i="15" s="1"/>
  <c r="BE243" i="15" s="1" a="1"/>
  <c r="BE243" i="15" s="1"/>
  <c r="BD243" i="15" a="1"/>
  <c r="BD243" i="15" s="1"/>
  <c r="BI296" i="15"/>
  <c r="BI335" i="15" s="1"/>
  <c r="BG227" i="15"/>
  <c r="BI323" i="15"/>
  <c r="AC281" i="15"/>
  <c r="AB282" i="15"/>
  <c r="BI341" i="15"/>
  <c r="BK265" i="15"/>
  <c r="BG265" i="15" s="1"/>
  <c r="AA359" i="15"/>
  <c r="AB359" i="15" s="1"/>
  <c r="AC359" i="15" s="1"/>
  <c r="AD359" i="15" s="1"/>
  <c r="AE359" i="15" s="1"/>
  <c r="AF359" i="15" s="1"/>
  <c r="AG359" i="15" s="1"/>
  <c r="AH359" i="15" s="1"/>
  <c r="AI359" i="15" s="1"/>
  <c r="AJ359" i="15" s="1"/>
  <c r="AK359" i="15" s="1"/>
  <c r="AL359" i="15" s="1"/>
  <c r="AM359" i="15" s="1"/>
  <c r="AN359" i="15" s="1"/>
  <c r="AO359" i="15" s="1"/>
  <c r="AP359" i="15" s="1"/>
  <c r="AQ359" i="15" s="1"/>
  <c r="AR359" i="15" s="1"/>
  <c r="AS359" i="15" s="1"/>
  <c r="AT359" i="15" s="1"/>
  <c r="AU359" i="15" s="1"/>
  <c r="AV359" i="15" s="1"/>
  <c r="AW359" i="15" s="1"/>
  <c r="AX359" i="15" s="1"/>
  <c r="AY359" i="15" s="1"/>
  <c r="AZ359" i="15" s="1"/>
  <c r="BA359" i="15" s="1"/>
  <c r="BB359" i="15" s="1"/>
  <c r="BC359" i="15" s="1" a="1"/>
  <c r="BC359" i="15" s="1"/>
  <c r="BD359" i="15" s="1" a="1"/>
  <c r="BD359" i="15" s="1"/>
  <c r="BE359" i="15" s="1" a="1"/>
  <c r="BE359" i="15" s="1"/>
  <c r="BI337" i="15"/>
  <c r="R285" i="15"/>
  <c r="U285" i="15" s="1"/>
  <c r="U287" i="15"/>
  <c r="BI290" i="15"/>
  <c r="BI329" i="15" s="1"/>
  <c r="R308" i="15"/>
  <c r="BK308" i="15" s="1"/>
  <c r="BG308" i="15" s="1"/>
  <c r="R290" i="15"/>
  <c r="U290" i="15" s="1"/>
  <c r="R298" i="15"/>
  <c r="U298" i="15" s="1"/>
  <c r="U308" i="15"/>
  <c r="BI347" i="15"/>
  <c r="E355" i="15" a="1"/>
  <c r="E355" i="15" s="1"/>
  <c r="D357" i="15" a="1"/>
  <c r="D357" i="15" s="1"/>
  <c r="D356" i="15" a="1"/>
  <c r="D356" i="15" s="1"/>
  <c r="BT401" i="15"/>
  <c r="BT436" i="15"/>
  <c r="BT440" i="15" s="1"/>
  <c r="O336" i="15"/>
  <c r="R336" i="15" s="1"/>
  <c r="AA321" i="15"/>
  <c r="B364" i="15" a="1"/>
  <c r="B364" i="15" s="1"/>
  <c r="L386" i="15" a="1"/>
  <c r="L386" i="15" s="1"/>
  <c r="B384" i="15" a="1"/>
  <c r="B384" i="15" s="1"/>
  <c r="H381" i="15" a="1"/>
  <c r="H381" i="15" s="1"/>
  <c r="O381" i="15" s="1"/>
  <c r="L378" i="15" a="1"/>
  <c r="L378" i="15" s="1"/>
  <c r="B376" i="15" a="1"/>
  <c r="B376" i="15" s="1"/>
  <c r="H373" i="15" a="1"/>
  <c r="H373" i="15" s="1"/>
  <c r="O373" i="15" s="1"/>
  <c r="L370" i="15" a="1"/>
  <c r="L370" i="15" s="1"/>
  <c r="B368" i="15" a="1"/>
  <c r="B368" i="15" s="1"/>
  <c r="H365" i="15" a="1"/>
  <c r="H365" i="15" s="1"/>
  <c r="O365" i="15" s="1"/>
  <c r="L383" i="15" a="1"/>
  <c r="L383" i="15" s="1"/>
  <c r="H378" i="15" a="1"/>
  <c r="H378" i="15" s="1"/>
  <c r="O378" i="15" s="1"/>
  <c r="L375" i="15" a="1"/>
  <c r="L375" i="15" s="1"/>
  <c r="H370" i="15" a="1"/>
  <c r="H370" i="15" s="1"/>
  <c r="O370" i="15" s="1"/>
  <c r="B365" i="15" a="1"/>
  <c r="B365" i="15" s="1"/>
  <c r="B375" i="15" a="1"/>
  <c r="B375" i="15" s="1"/>
  <c r="H363" i="15" a="1"/>
  <c r="H363" i="15" s="1"/>
  <c r="O363" i="15" s="1"/>
  <c r="H386" i="15" a="1"/>
  <c r="H386" i="15" s="1"/>
  <c r="O386" i="15" s="1"/>
  <c r="B381" i="15" a="1"/>
  <c r="B381" i="15" s="1"/>
  <c r="B373" i="15" a="1"/>
  <c r="B373" i="15" s="1"/>
  <c r="L367" i="15" a="1"/>
  <c r="L367" i="15" s="1"/>
  <c r="H380" i="15" a="1"/>
  <c r="H380" i="15" s="1"/>
  <c r="O380" i="15" s="1"/>
  <c r="L369" i="15" a="1"/>
  <c r="L369" i="15" s="1"/>
  <c r="B386" i="15" a="1"/>
  <c r="B386" i="15" s="1"/>
  <c r="H383" i="15" a="1"/>
  <c r="H383" i="15" s="1"/>
  <c r="O383" i="15" s="1"/>
  <c r="L380" i="15" a="1"/>
  <c r="L380" i="15" s="1"/>
  <c r="B378" i="15" a="1"/>
  <c r="B378" i="15" s="1"/>
  <c r="H375" i="15" a="1"/>
  <c r="H375" i="15" s="1"/>
  <c r="O375" i="15" s="1"/>
  <c r="L372" i="15" a="1"/>
  <c r="L372" i="15" s="1"/>
  <c r="B370" i="15" a="1"/>
  <c r="B370" i="15" s="1"/>
  <c r="H367" i="15" a="1"/>
  <c r="H367" i="15" s="1"/>
  <c r="L363" i="15" a="1"/>
  <c r="L363" i="15" s="1"/>
  <c r="B383" i="15" a="1"/>
  <c r="B383" i="15" s="1"/>
  <c r="L377" i="15" a="1"/>
  <c r="L377" i="15" s="1"/>
  <c r="B367" i="15" a="1"/>
  <c r="B367" i="15" s="1"/>
  <c r="L385" i="15" a="1"/>
  <c r="L385" i="15" s="1"/>
  <c r="H372" i="15" a="1"/>
  <c r="H372" i="15" s="1"/>
  <c r="O372" i="15" s="1"/>
  <c r="B362" i="15" a="1"/>
  <c r="B362" i="15" s="1"/>
  <c r="H385" i="15" a="1"/>
  <c r="H385" i="15" s="1"/>
  <c r="O385" i="15" s="1"/>
  <c r="L382" i="15" a="1"/>
  <c r="L382" i="15" s="1"/>
  <c r="B380" i="15" a="1"/>
  <c r="B380" i="15" s="1"/>
  <c r="H377" i="15" a="1"/>
  <c r="H377" i="15" s="1"/>
  <c r="O377" i="15" s="1"/>
  <c r="L374" i="15" a="1"/>
  <c r="L374" i="15" s="1"/>
  <c r="B372" i="15" a="1"/>
  <c r="B372" i="15" s="1"/>
  <c r="H369" i="15" a="1"/>
  <c r="H369" i="15" s="1"/>
  <c r="O369" i="15" s="1"/>
  <c r="L366" i="15" a="1"/>
  <c r="L366" i="15" s="1"/>
  <c r="B363" i="15" a="1"/>
  <c r="B363" i="15" s="1"/>
  <c r="B385" i="15" a="1"/>
  <c r="B385" i="15" s="1"/>
  <c r="L379" i="15" a="1"/>
  <c r="L379" i="15" s="1"/>
  <c r="H374" i="15" a="1"/>
  <c r="H374" i="15" s="1"/>
  <c r="O374" i="15" s="1"/>
  <c r="B369" i="15" a="1"/>
  <c r="B369" i="15" s="1"/>
  <c r="L362" i="15" a="1"/>
  <c r="L362" i="15" s="1"/>
  <c r="L364" i="15" a="1"/>
  <c r="L364" i="15" s="1"/>
  <c r="H382" i="15" a="1"/>
  <c r="H382" i="15" s="1"/>
  <c r="O382" i="15" s="1"/>
  <c r="B377" i="15" a="1"/>
  <c r="B377" i="15" s="1"/>
  <c r="L371" i="15" a="1"/>
  <c r="L371" i="15" s="1"/>
  <c r="H366" i="15" a="1"/>
  <c r="H366" i="15" s="1"/>
  <c r="O366" i="15" s="1"/>
  <c r="B379" i="15" a="1"/>
  <c r="B379" i="15" s="1"/>
  <c r="H368" i="15" a="1"/>
  <c r="H368" i="15" s="1"/>
  <c r="O368" i="15" s="1"/>
  <c r="B366" i="15" a="1"/>
  <c r="B366" i="15" s="1"/>
  <c r="H379" i="15" a="1"/>
  <c r="H379" i="15" s="1"/>
  <c r="O379" i="15" s="1"/>
  <c r="L376" i="15" a="1"/>
  <c r="L376" i="15" s="1"/>
  <c r="H364" i="15" a="1"/>
  <c r="H364" i="15" s="1"/>
  <c r="O364" i="15" s="1"/>
  <c r="H376" i="15" a="1"/>
  <c r="H376" i="15" s="1"/>
  <c r="O376" i="15" s="1"/>
  <c r="L365" i="15" a="1"/>
  <c r="L365" i="15" s="1"/>
  <c r="B374" i="15" a="1"/>
  <c r="B374" i="15" s="1"/>
  <c r="L373" i="15" a="1"/>
  <c r="L373" i="15" s="1"/>
  <c r="B382" i="15" a="1"/>
  <c r="B382" i="15" s="1"/>
  <c r="L384" i="15" a="1"/>
  <c r="L384" i="15" s="1"/>
  <c r="H362" i="15" a="1"/>
  <c r="H362" i="15" s="1"/>
  <c r="O362" i="15" s="1"/>
  <c r="H371" i="15" a="1"/>
  <c r="H371" i="15" s="1"/>
  <c r="H384" i="15" a="1"/>
  <c r="H384" i="15" s="1"/>
  <c r="O384" i="15" s="1"/>
  <c r="L381" i="15" a="1"/>
  <c r="L381" i="15" s="1"/>
  <c r="B371" i="15" a="1"/>
  <c r="B371" i="15" s="1"/>
  <c r="L368" i="15" a="1"/>
  <c r="L368" i="15" s="1"/>
  <c r="R323" i="15"/>
  <c r="U323" i="15" s="1"/>
  <c r="BG212" i="15"/>
  <c r="BI343" i="15"/>
  <c r="O328" i="15"/>
  <c r="R328" i="15" s="1"/>
  <c r="O332" i="15"/>
  <c r="BI332" i="15" s="1"/>
  <c r="BI342" i="15"/>
  <c r="BI324" i="15"/>
  <c r="BI325" i="15"/>
  <c r="BI345" i="15"/>
  <c r="R326" i="15"/>
  <c r="U326" i="15" s="1"/>
  <c r="R333" i="15"/>
  <c r="U333" i="15" s="1"/>
  <c r="U344" i="15"/>
  <c r="R344" i="15"/>
  <c r="BI333" i="15"/>
  <c r="R334" i="15"/>
  <c r="U334" i="15" s="1"/>
  <c r="U346" i="15"/>
  <c r="R346" i="15"/>
  <c r="R335" i="15"/>
  <c r="U335" i="15" s="1"/>
  <c r="R329" i="15"/>
  <c r="U329" i="15" s="1"/>
  <c r="BI287" i="15"/>
  <c r="BI326" i="15" s="1"/>
  <c r="BI338" i="15"/>
  <c r="R340" i="15"/>
  <c r="U340" i="15" s="1"/>
  <c r="R325" i="15"/>
  <c r="U325" i="15" s="1"/>
  <c r="U343" i="15"/>
  <c r="R343" i="15"/>
  <c r="R331" i="15"/>
  <c r="U331" i="15" s="1"/>
  <c r="U347" i="15"/>
  <c r="R347" i="15"/>
  <c r="AB320" i="15"/>
  <c r="U341" i="15"/>
  <c r="R341" i="15"/>
  <c r="U342" i="15"/>
  <c r="R342" i="15"/>
  <c r="R338" i="15"/>
  <c r="U338" i="15" s="1"/>
  <c r="R345" i="15"/>
  <c r="U345" i="15"/>
  <c r="R324" i="15"/>
  <c r="U324" i="15" s="1"/>
  <c r="BI346" i="15"/>
  <c r="R330" i="15"/>
  <c r="U330" i="15" s="1"/>
  <c r="R337" i="15"/>
  <c r="U337" i="15" s="1"/>
  <c r="R339" i="15"/>
  <c r="U339" i="15" s="1"/>
  <c r="R327" i="15"/>
  <c r="U327" i="15" s="1"/>
  <c r="BI340" i="15"/>
  <c r="BK284" i="15"/>
  <c r="BG220" i="15"/>
  <c r="BG253" i="15"/>
  <c r="BK292" i="15"/>
  <c r="BG247" i="15"/>
  <c r="BK286" i="15"/>
  <c r="BG251" i="15"/>
  <c r="BG267" i="15"/>
  <c r="BK306" i="15"/>
  <c r="BG260" i="15"/>
  <c r="BK299" i="15"/>
  <c r="BG229" i="15"/>
  <c r="BG262" i="15"/>
  <c r="BK301" i="15"/>
  <c r="BG259" i="15"/>
  <c r="BG252" i="15"/>
  <c r="BK291" i="15"/>
  <c r="BG268" i="15"/>
  <c r="BK307" i="15"/>
  <c r="BG258" i="15"/>
  <c r="BK297" i="15"/>
  <c r="BG250" i="15"/>
  <c r="BK289" i="15"/>
  <c r="BG245" i="15"/>
  <c r="BG224" i="15"/>
  <c r="BK263" i="15"/>
  <c r="BG210" i="15"/>
  <c r="BK249" i="15"/>
  <c r="BK209" i="15"/>
  <c r="BK248" i="15" s="1"/>
  <c r="BK207" i="15"/>
  <c r="BK246" i="15" s="1"/>
  <c r="BK216" i="15"/>
  <c r="BK255" i="15" s="1"/>
  <c r="BK215" i="15"/>
  <c r="BK217" i="15"/>
  <c r="BK218" i="15"/>
  <c r="BK222" i="15"/>
  <c r="BG208" i="15"/>
  <c r="BK192" i="15"/>
  <c r="BG192" i="15" s="1"/>
  <c r="BG219" i="15"/>
  <c r="BI231" i="15"/>
  <c r="U219" i="15"/>
  <c r="U213" i="15"/>
  <c r="BG223" i="15"/>
  <c r="U223" i="15"/>
  <c r="AF203" i="15"/>
  <c r="AE204" i="15"/>
  <c r="BG167" i="15"/>
  <c r="BG206" i="15"/>
  <c r="U208" i="15"/>
  <c r="BG170" i="15"/>
  <c r="BG214" i="15"/>
  <c r="BG221" i="15"/>
  <c r="U214" i="15"/>
  <c r="BG211" i="15"/>
  <c r="U221" i="15"/>
  <c r="BG213" i="15"/>
  <c r="U211" i="15"/>
  <c r="AF164" i="15"/>
  <c r="AE165" i="15"/>
  <c r="AI86" i="15"/>
  <c r="AH87" i="15"/>
  <c r="AG125" i="15"/>
  <c r="AF126" i="15"/>
  <c r="AI47" i="15"/>
  <c r="AH48" i="15"/>
  <c r="AI8" i="15"/>
  <c r="AI9" i="15" s="1"/>
  <c r="U305" i="15" l="1"/>
  <c r="BI369" i="15"/>
  <c r="BK342" i="15"/>
  <c r="BT398" i="15"/>
  <c r="AA398" i="15" s="1"/>
  <c r="AB398" i="15" s="1"/>
  <c r="AC398" i="15" s="1"/>
  <c r="AD398" i="15" s="1"/>
  <c r="AE398" i="15" s="1"/>
  <c r="AF398" i="15" s="1"/>
  <c r="AG398" i="15" s="1"/>
  <c r="AH398" i="15" s="1"/>
  <c r="AI398" i="15" s="1"/>
  <c r="AJ398" i="15" s="1"/>
  <c r="AK398" i="15" s="1"/>
  <c r="AL398" i="15" s="1"/>
  <c r="AM398" i="15" s="1"/>
  <c r="AN398" i="15" s="1"/>
  <c r="AO398" i="15" s="1"/>
  <c r="AP398" i="15" s="1"/>
  <c r="AQ398" i="15" s="1"/>
  <c r="AR398" i="15" s="1"/>
  <c r="AS398" i="15" s="1"/>
  <c r="AT398" i="15" s="1"/>
  <c r="AU398" i="15" s="1"/>
  <c r="AV398" i="15" s="1"/>
  <c r="AW398" i="15" s="1"/>
  <c r="AX398" i="15" s="1"/>
  <c r="AY398" i="15" s="1"/>
  <c r="AZ398" i="15" s="1"/>
  <c r="BA398" i="15" s="1"/>
  <c r="BB398" i="15" s="1"/>
  <c r="BC398" i="15" s="1" a="1"/>
  <c r="BC398" i="15" s="1"/>
  <c r="BD398" i="15" s="1" a="1"/>
  <c r="BD398" i="15" s="1"/>
  <c r="BE398" i="15" s="1" a="1"/>
  <c r="BE398" i="15" s="1"/>
  <c r="D395" i="15" a="1"/>
  <c r="D395" i="15" s="1"/>
  <c r="E394" i="15" a="1"/>
  <c r="E394" i="15" s="1"/>
  <c r="BK290" i="15"/>
  <c r="BG290" i="15" s="1"/>
  <c r="BK344" i="15"/>
  <c r="BG344" i="15" s="1"/>
  <c r="X206" i="15"/>
  <c r="X284" i="15"/>
  <c r="BK304" i="15"/>
  <c r="BK298" i="15"/>
  <c r="BG298" i="15" s="1"/>
  <c r="BI386" i="15"/>
  <c r="R332" i="15"/>
  <c r="U332" i="15" s="1"/>
  <c r="BI362" i="15"/>
  <c r="BK347" i="15"/>
  <c r="BG347" i="15" s="1"/>
  <c r="D396" i="15" a="1"/>
  <c r="D396" i="15" s="1"/>
  <c r="AD281" i="15"/>
  <c r="AC282" i="15"/>
  <c r="U336" i="15"/>
  <c r="BI328" i="15"/>
  <c r="BI384" i="15"/>
  <c r="AG360" i="15"/>
  <c r="BI309" i="15"/>
  <c r="AC320" i="15"/>
  <c r="AB321" i="15"/>
  <c r="O367" i="15"/>
  <c r="R367" i="15" s="1"/>
  <c r="U367" i="15" s="1"/>
  <c r="O371" i="15"/>
  <c r="BI371" i="15" s="1"/>
  <c r="AV360" i="15"/>
  <c r="BI368" i="15"/>
  <c r="BI365" i="15"/>
  <c r="AR360" i="15"/>
  <c r="BI385" i="15"/>
  <c r="U328" i="15"/>
  <c r="AD360" i="15"/>
  <c r="AZ360" i="15"/>
  <c r="AT360" i="15"/>
  <c r="AO360" i="15"/>
  <c r="AI360" i="15"/>
  <c r="AC360" i="15"/>
  <c r="AE360" i="15"/>
  <c r="AW360" i="15"/>
  <c r="AQ360" i="15"/>
  <c r="AK360" i="15"/>
  <c r="AM360" i="15"/>
  <c r="AH360" i="15"/>
  <c r="AA360" i="15"/>
  <c r="AS360" i="15"/>
  <c r="AU360" i="15"/>
  <c r="AP360" i="15"/>
  <c r="BI336" i="15"/>
  <c r="BI375" i="15" s="1"/>
  <c r="BE360" i="15" a="1"/>
  <c r="BE360" i="15" s="1"/>
  <c r="AY360" i="15"/>
  <c r="BA360" i="15"/>
  <c r="AF360" i="15"/>
  <c r="AX360" i="15"/>
  <c r="AB360" i="15"/>
  <c r="AL360" i="15"/>
  <c r="AN360" i="15"/>
  <c r="AJ360" i="15"/>
  <c r="BB360" i="15"/>
  <c r="D434" i="15" a="1"/>
  <c r="D434" i="15" s="1"/>
  <c r="E433" i="15" a="1"/>
  <c r="E433" i="15" s="1"/>
  <c r="D435" i="15" a="1"/>
  <c r="D435" i="15" s="1"/>
  <c r="BT437" i="15"/>
  <c r="L424" i="15" a="1"/>
  <c r="L424" i="15" s="1"/>
  <c r="L463" i="15" s="1" a="1"/>
  <c r="L463" i="15" s="1"/>
  <c r="H424" i="15" a="1"/>
  <c r="H424" i="15" s="1"/>
  <c r="H463" i="15" s="1" a="1"/>
  <c r="H463" i="15" s="1"/>
  <c r="O463" i="15" s="1"/>
  <c r="L421" i="15" a="1"/>
  <c r="L421" i="15" s="1"/>
  <c r="L460" i="15" s="1" a="1"/>
  <c r="L460" i="15" s="1"/>
  <c r="B419" i="15" a="1"/>
  <c r="B419" i="15" s="1"/>
  <c r="B458" i="15" s="1" a="1"/>
  <c r="B458" i="15" s="1"/>
  <c r="H416" i="15" a="1"/>
  <c r="H416" i="15" s="1"/>
  <c r="H455" i="15" s="1" a="1"/>
  <c r="H455" i="15" s="1"/>
  <c r="O455" i="15" s="1"/>
  <c r="L413" i="15" a="1"/>
  <c r="L413" i="15" s="1"/>
  <c r="L452" i="15" s="1" a="1"/>
  <c r="L452" i="15" s="1"/>
  <c r="B411" i="15" a="1"/>
  <c r="B411" i="15" s="1"/>
  <c r="B450" i="15" s="1" a="1"/>
  <c r="B450" i="15" s="1"/>
  <c r="H408" i="15" a="1"/>
  <c r="H408" i="15" s="1"/>
  <c r="H447" i="15" s="1" a="1"/>
  <c r="H447" i="15" s="1"/>
  <c r="O447" i="15" s="1"/>
  <c r="L405" i="15" a="1"/>
  <c r="L405" i="15" s="1"/>
  <c r="L444" i="15" s="1" a="1"/>
  <c r="L444" i="15" s="1"/>
  <c r="B403" i="15" a="1"/>
  <c r="B403" i="15" s="1"/>
  <c r="B442" i="15" s="1" a="1"/>
  <c r="B442" i="15" s="1"/>
  <c r="H401" i="15" a="1"/>
  <c r="H401" i="15" s="1"/>
  <c r="B424" i="15" a="1"/>
  <c r="B424" i="15" s="1"/>
  <c r="B463" i="15" s="1" a="1"/>
  <c r="B463" i="15" s="1"/>
  <c r="B416" i="15" a="1"/>
  <c r="B416" i="15" s="1"/>
  <c r="B455" i="15" s="1" a="1"/>
  <c r="B455" i="15" s="1"/>
  <c r="L410" i="15" a="1"/>
  <c r="L410" i="15" s="1"/>
  <c r="L449" i="15" s="1" a="1"/>
  <c r="L449" i="15" s="1"/>
  <c r="H405" i="15" a="1"/>
  <c r="H405" i="15" s="1"/>
  <c r="B401" i="15" a="1"/>
  <c r="B401" i="15" s="1"/>
  <c r="B440" i="15" s="1" a="1"/>
  <c r="B440" i="15" s="1"/>
  <c r="L420" i="15" a="1"/>
  <c r="L420" i="15" s="1"/>
  <c r="L459" i="15" s="1" a="1"/>
  <c r="L459" i="15" s="1"/>
  <c r="L412" i="15" a="1"/>
  <c r="L412" i="15" s="1"/>
  <c r="L451" i="15" s="1" a="1"/>
  <c r="L451" i="15" s="1"/>
  <c r="B402" i="15" a="1"/>
  <c r="B402" i="15" s="1"/>
  <c r="B441" i="15" s="1" a="1"/>
  <c r="B441" i="15" s="1"/>
  <c r="H421" i="15" a="1"/>
  <c r="H421" i="15" s="1"/>
  <c r="L418" i="15" a="1"/>
  <c r="L418" i="15" s="1"/>
  <c r="L457" i="15" s="1" a="1"/>
  <c r="L457" i="15" s="1"/>
  <c r="H413" i="15" a="1"/>
  <c r="H413" i="15" s="1"/>
  <c r="H452" i="15" s="1" a="1"/>
  <c r="H452" i="15" s="1"/>
  <c r="O452" i="15" s="1"/>
  <c r="B408" i="15" a="1"/>
  <c r="B408" i="15" s="1"/>
  <c r="B447" i="15" s="1" a="1"/>
  <c r="B447" i="15" s="1"/>
  <c r="L402" i="15" a="1"/>
  <c r="L402" i="15" s="1"/>
  <c r="L441" i="15" s="1" a="1"/>
  <c r="L441" i="15" s="1"/>
  <c r="H415" i="15" a="1"/>
  <c r="H415" i="15" s="1"/>
  <c r="H454" i="15" s="1" a="1"/>
  <c r="H454" i="15" s="1"/>
  <c r="O454" i="15" s="1"/>
  <c r="H407" i="15" a="1"/>
  <c r="H407" i="15" s="1"/>
  <c r="H446" i="15" s="1" a="1"/>
  <c r="H446" i="15" s="1"/>
  <c r="O446" i="15" s="1"/>
  <c r="L423" i="15" a="1"/>
  <c r="L423" i="15" s="1"/>
  <c r="L462" i="15" s="1" a="1"/>
  <c r="L462" i="15" s="1"/>
  <c r="B421" i="15" a="1"/>
  <c r="B421" i="15" s="1"/>
  <c r="B460" i="15" s="1" a="1"/>
  <c r="B460" i="15" s="1"/>
  <c r="H418" i="15" a="1"/>
  <c r="H418" i="15" s="1"/>
  <c r="H457" i="15" s="1" a="1"/>
  <c r="H457" i="15" s="1"/>
  <c r="O457" i="15" s="1"/>
  <c r="L415" i="15" a="1"/>
  <c r="L415" i="15" s="1"/>
  <c r="L454" i="15" s="1" a="1"/>
  <c r="L454" i="15" s="1"/>
  <c r="B413" i="15" a="1"/>
  <c r="B413" i="15" s="1"/>
  <c r="B452" i="15" s="1" a="1"/>
  <c r="B452" i="15" s="1"/>
  <c r="H410" i="15" a="1"/>
  <c r="H410" i="15" s="1"/>
  <c r="H449" i="15" s="1" a="1"/>
  <c r="H449" i="15" s="1"/>
  <c r="O449" i="15" s="1"/>
  <c r="L407" i="15" a="1"/>
  <c r="L407" i="15" s="1"/>
  <c r="L446" i="15" s="1" a="1"/>
  <c r="L446" i="15" s="1"/>
  <c r="B405" i="15" a="1"/>
  <c r="B405" i="15" s="1"/>
  <c r="B444" i="15" s="1" a="1"/>
  <c r="B444" i="15" s="1"/>
  <c r="H402" i="15" a="1"/>
  <c r="H402" i="15" s="1"/>
  <c r="B418" i="15" a="1"/>
  <c r="B418" i="15" s="1"/>
  <c r="B457" i="15" s="1" a="1"/>
  <c r="B457" i="15" s="1"/>
  <c r="B410" i="15" a="1"/>
  <c r="B410" i="15" s="1"/>
  <c r="B449" i="15" s="1" a="1"/>
  <c r="B449" i="15" s="1"/>
  <c r="H423" i="15" a="1"/>
  <c r="H423" i="15" s="1"/>
  <c r="L404" i="15" a="1"/>
  <c r="L404" i="15" s="1"/>
  <c r="L443" i="15" s="1" a="1"/>
  <c r="L443" i="15" s="1"/>
  <c r="L425" i="15" a="1"/>
  <c r="L425" i="15" s="1"/>
  <c r="L464" i="15" s="1" a="1"/>
  <c r="L464" i="15" s="1"/>
  <c r="B423" i="15" a="1"/>
  <c r="B423" i="15" s="1"/>
  <c r="B462" i="15" s="1" a="1"/>
  <c r="B462" i="15" s="1"/>
  <c r="H420" i="15" a="1"/>
  <c r="H420" i="15" s="1"/>
  <c r="H459" i="15" s="1" a="1"/>
  <c r="H459" i="15" s="1"/>
  <c r="O459" i="15" s="1"/>
  <c r="L417" i="15" a="1"/>
  <c r="L417" i="15" s="1"/>
  <c r="L456" i="15" s="1" a="1"/>
  <c r="L456" i="15" s="1"/>
  <c r="B415" i="15" a="1"/>
  <c r="B415" i="15" s="1"/>
  <c r="B454" i="15" s="1" a="1"/>
  <c r="B454" i="15" s="1"/>
  <c r="H412" i="15" a="1"/>
  <c r="H412" i="15" s="1"/>
  <c r="H451" i="15" s="1" a="1"/>
  <c r="H451" i="15" s="1"/>
  <c r="O451" i="15" s="1"/>
  <c r="L409" i="15" a="1"/>
  <c r="L409" i="15" s="1"/>
  <c r="L448" i="15" s="1" a="1"/>
  <c r="L448" i="15" s="1"/>
  <c r="B407" i="15" a="1"/>
  <c r="B407" i="15" s="1"/>
  <c r="B446" i="15" s="1" a="1"/>
  <c r="B446" i="15" s="1"/>
  <c r="H404" i="15" a="1"/>
  <c r="H404" i="15" s="1"/>
  <c r="B420" i="15" a="1"/>
  <c r="B420" i="15" s="1"/>
  <c r="B459" i="15" s="1" a="1"/>
  <c r="B459" i="15" s="1"/>
  <c r="L414" i="15" a="1"/>
  <c r="L414" i="15" s="1"/>
  <c r="L453" i="15" s="1" a="1"/>
  <c r="L453" i="15" s="1"/>
  <c r="H409" i="15" a="1"/>
  <c r="H409" i="15" s="1"/>
  <c r="H448" i="15" s="1" a="1"/>
  <c r="H448" i="15" s="1"/>
  <c r="O448" i="15" s="1"/>
  <c r="B404" i="15" a="1"/>
  <c r="B404" i="15" s="1"/>
  <c r="B443" i="15" s="1" a="1"/>
  <c r="B443" i="15" s="1"/>
  <c r="H425" i="15" a="1"/>
  <c r="H425" i="15" s="1"/>
  <c r="H464" i="15" s="1" a="1"/>
  <c r="H464" i="15" s="1"/>
  <c r="O464" i="15" s="1"/>
  <c r="L422" i="15" a="1"/>
  <c r="L422" i="15" s="1"/>
  <c r="L461" i="15" s="1" a="1"/>
  <c r="L461" i="15" s="1"/>
  <c r="H417" i="15" a="1"/>
  <c r="H417" i="15" s="1"/>
  <c r="B412" i="15" a="1"/>
  <c r="B412" i="15" s="1"/>
  <c r="B451" i="15" s="1" a="1"/>
  <c r="B451" i="15" s="1"/>
  <c r="L406" i="15" a="1"/>
  <c r="L406" i="15" s="1"/>
  <c r="L445" i="15" s="1" a="1"/>
  <c r="L445" i="15" s="1"/>
  <c r="L416" i="15" a="1"/>
  <c r="L416" i="15" s="1"/>
  <c r="L455" i="15" s="1" a="1"/>
  <c r="L455" i="15" s="1"/>
  <c r="B406" i="15" a="1"/>
  <c r="B406" i="15" s="1"/>
  <c r="B445" i="15" s="1" a="1"/>
  <c r="B445" i="15" s="1"/>
  <c r="H414" i="15" a="1"/>
  <c r="H414" i="15" s="1"/>
  <c r="H411" i="15" a="1"/>
  <c r="H411" i="15" s="1"/>
  <c r="L408" i="15" a="1"/>
  <c r="L408" i="15" s="1"/>
  <c r="L447" i="15" s="1" a="1"/>
  <c r="L447" i="15" s="1"/>
  <c r="L403" i="15" a="1"/>
  <c r="L403" i="15" s="1"/>
  <c r="L442" i="15" s="1" a="1"/>
  <c r="L442" i="15" s="1"/>
  <c r="B425" i="15" a="1"/>
  <c r="B425" i="15" s="1"/>
  <c r="B464" i="15" s="1" a="1"/>
  <c r="B464" i="15" s="1"/>
  <c r="B414" i="15" a="1"/>
  <c r="B414" i="15" s="1"/>
  <c r="B453" i="15" s="1" a="1"/>
  <c r="B453" i="15" s="1"/>
  <c r="H403" i="15" a="1"/>
  <c r="H403" i="15" s="1"/>
  <c r="O403" i="15" s="1"/>
  <c r="L411" i="15" a="1"/>
  <c r="L411" i="15" s="1"/>
  <c r="L450" i="15" s="1" a="1"/>
  <c r="L450" i="15" s="1"/>
  <c r="H419" i="15" a="1"/>
  <c r="H419" i="15" s="1"/>
  <c r="H406" i="15" a="1"/>
  <c r="H406" i="15" s="1"/>
  <c r="H422" i="15" a="1"/>
  <c r="H422" i="15" s="1"/>
  <c r="B417" i="15" a="1"/>
  <c r="B417" i="15" s="1"/>
  <c r="B456" i="15" s="1" a="1"/>
  <c r="B456" i="15" s="1"/>
  <c r="B422" i="15" a="1"/>
  <c r="B422" i="15" s="1"/>
  <c r="B461" i="15" s="1" a="1"/>
  <c r="B461" i="15" s="1"/>
  <c r="L401" i="15" a="1"/>
  <c r="L401" i="15" s="1"/>
  <c r="L440" i="15" s="1" a="1"/>
  <c r="L440" i="15" s="1"/>
  <c r="L419" i="15" a="1"/>
  <c r="L419" i="15" s="1"/>
  <c r="L458" i="15" s="1" a="1"/>
  <c r="L458" i="15" s="1"/>
  <c r="B409" i="15" a="1"/>
  <c r="B409" i="15" s="1"/>
  <c r="B448" i="15" s="1" a="1"/>
  <c r="B448" i="15" s="1"/>
  <c r="AA399" i="15"/>
  <c r="BG209" i="15"/>
  <c r="BI377" i="15"/>
  <c r="BI379" i="15"/>
  <c r="BI363" i="15"/>
  <c r="BI381" i="15"/>
  <c r="BI372" i="15"/>
  <c r="BI364" i="15"/>
  <c r="BI374" i="15"/>
  <c r="R373" i="15"/>
  <c r="U373" i="15" s="1"/>
  <c r="BI373" i="15"/>
  <c r="BD360" i="15" a="1"/>
  <c r="BD360" i="15" s="1"/>
  <c r="BI382" i="15"/>
  <c r="R376" i="15"/>
  <c r="U376" i="15" s="1"/>
  <c r="R366" i="15"/>
  <c r="U366" i="15" s="1"/>
  <c r="BC360" i="15" a="1"/>
  <c r="BC360" i="15" s="1"/>
  <c r="U384" i="15"/>
  <c r="R384" i="15"/>
  <c r="U382" i="15"/>
  <c r="R382" i="15"/>
  <c r="R370" i="15"/>
  <c r="U370" i="15" s="1"/>
  <c r="R375" i="15"/>
  <c r="U375" i="15" s="1"/>
  <c r="U383" i="15"/>
  <c r="R383" i="15"/>
  <c r="BI376" i="15"/>
  <c r="R369" i="15"/>
  <c r="U369" i="15" s="1"/>
  <c r="R377" i="15"/>
  <c r="U377" i="15" s="1"/>
  <c r="R372" i="15"/>
  <c r="U372" i="15" s="1"/>
  <c r="R368" i="15"/>
  <c r="U368" i="15" s="1"/>
  <c r="U385" i="15"/>
  <c r="R385" i="15"/>
  <c r="R379" i="15"/>
  <c r="U379" i="15" s="1"/>
  <c r="BG342" i="15"/>
  <c r="U381" i="15"/>
  <c r="R381" i="15"/>
  <c r="BK381" i="15" s="1"/>
  <c r="R378" i="15"/>
  <c r="U378" i="15" s="1"/>
  <c r="R362" i="15"/>
  <c r="U362" i="15" s="1"/>
  <c r="U386" i="15"/>
  <c r="R386" i="15"/>
  <c r="R365" i="15"/>
  <c r="U365" i="15" s="1"/>
  <c r="U380" i="15"/>
  <c r="R380" i="15"/>
  <c r="BI378" i="15"/>
  <c r="BI366" i="15"/>
  <c r="R363" i="15"/>
  <c r="U363" i="15" s="1"/>
  <c r="BI380" i="15"/>
  <c r="BI383" i="15"/>
  <c r="R364" i="15"/>
  <c r="U364" i="15" s="1"/>
  <c r="R374" i="15"/>
  <c r="U374" i="15" s="1"/>
  <c r="BI370" i="15"/>
  <c r="BG297" i="15"/>
  <c r="BK336" i="15"/>
  <c r="BG301" i="15"/>
  <c r="BK340" i="15"/>
  <c r="BG289" i="15"/>
  <c r="BK328" i="15"/>
  <c r="BG307" i="15"/>
  <c r="BK346" i="15"/>
  <c r="BG286" i="15"/>
  <c r="BK325" i="15"/>
  <c r="BG284" i="15"/>
  <c r="BK323" i="15"/>
  <c r="BG291" i="15"/>
  <c r="BK330" i="15"/>
  <c r="BG299" i="15"/>
  <c r="BK338" i="15"/>
  <c r="BG304" i="15"/>
  <c r="BK343" i="15"/>
  <c r="BG216" i="15"/>
  <c r="BG306" i="15"/>
  <c r="BK345" i="15"/>
  <c r="BG292" i="15"/>
  <c r="BK331" i="15"/>
  <c r="BG255" i="15"/>
  <c r="BK294" i="15"/>
  <c r="BG246" i="15"/>
  <c r="BK285" i="15"/>
  <c r="BK324" i="15" s="1"/>
  <c r="BG248" i="15"/>
  <c r="BK287" i="15"/>
  <c r="BG249" i="15"/>
  <c r="BK288" i="15"/>
  <c r="BG263" i="15"/>
  <c r="BK302" i="15"/>
  <c r="BG222" i="15"/>
  <c r="BK261" i="15"/>
  <c r="BG218" i="15"/>
  <c r="BK257" i="15"/>
  <c r="BG217" i="15"/>
  <c r="BK256" i="15"/>
  <c r="BG207" i="15"/>
  <c r="BG215" i="15"/>
  <c r="BK254" i="15"/>
  <c r="AG203" i="15"/>
  <c r="AF204" i="15"/>
  <c r="BK231" i="15"/>
  <c r="BG231" i="15" s="1"/>
  <c r="AJ86" i="15"/>
  <c r="AI87" i="15"/>
  <c r="AF165" i="15"/>
  <c r="AG164" i="15"/>
  <c r="AH125" i="15"/>
  <c r="AG126" i="15"/>
  <c r="AJ47" i="15"/>
  <c r="AI48" i="15"/>
  <c r="AJ8" i="15"/>
  <c r="AJ9" i="15" s="1"/>
  <c r="BK383" i="15" l="1"/>
  <c r="BK386" i="15"/>
  <c r="BE399" i="15" a="1"/>
  <c r="BE399" i="15" s="1"/>
  <c r="BK337" i="15"/>
  <c r="BK376" i="15" s="1"/>
  <c r="BK329" i="15"/>
  <c r="BG329" i="15" s="1"/>
  <c r="O410" i="15"/>
  <c r="BI410" i="15" s="1"/>
  <c r="O408" i="15"/>
  <c r="BI408" i="15" s="1"/>
  <c r="BI447" i="15" s="1"/>
  <c r="BN18" i="15" s="1"/>
  <c r="O18" i="16" s="1"/>
  <c r="X323" i="15"/>
  <c r="O424" i="15"/>
  <c r="U424" i="15" s="1"/>
  <c r="O407" i="15"/>
  <c r="BI407" i="15" s="1"/>
  <c r="BI446" i="15" s="1"/>
  <c r="BN17" i="15" s="1"/>
  <c r="O17" i="16" s="1"/>
  <c r="O418" i="15"/>
  <c r="R418" i="15" s="1"/>
  <c r="U418" i="15" s="1"/>
  <c r="O413" i="15"/>
  <c r="R413" i="15" s="1"/>
  <c r="U413" i="15" s="1"/>
  <c r="O415" i="15"/>
  <c r="BI415" i="15" s="1"/>
  <c r="O420" i="15"/>
  <c r="U420" i="15" s="1"/>
  <c r="O416" i="15"/>
  <c r="BI416" i="15" s="1"/>
  <c r="BI455" i="15" s="1"/>
  <c r="BN26" i="15" s="1"/>
  <c r="O26" i="16" s="1"/>
  <c r="O412" i="15"/>
  <c r="BI412" i="15" s="1"/>
  <c r="O425" i="15"/>
  <c r="U425" i="15" s="1"/>
  <c r="BI348" i="15"/>
  <c r="BI367" i="15"/>
  <c r="BI387" i="15" s="1"/>
  <c r="R371" i="15"/>
  <c r="U371" i="15" s="1"/>
  <c r="X362" i="15" s="1"/>
  <c r="AE281" i="15"/>
  <c r="AD282" i="15"/>
  <c r="AA437" i="15"/>
  <c r="AB437" i="15" s="1"/>
  <c r="AC437" i="15" s="1"/>
  <c r="AD437" i="15" s="1"/>
  <c r="AE437" i="15" s="1"/>
  <c r="AF437" i="15" s="1"/>
  <c r="AG437" i="15" s="1"/>
  <c r="AH437" i="15" s="1"/>
  <c r="AI437" i="15" s="1"/>
  <c r="AJ437" i="15" s="1"/>
  <c r="AK437" i="15" s="1"/>
  <c r="AL437" i="15" s="1"/>
  <c r="AM437" i="15" s="1"/>
  <c r="AN437" i="15" s="1"/>
  <c r="AO437" i="15" s="1"/>
  <c r="AP437" i="15" s="1"/>
  <c r="AQ437" i="15" s="1"/>
  <c r="AR437" i="15" s="1"/>
  <c r="AS437" i="15" s="1"/>
  <c r="AT437" i="15" s="1"/>
  <c r="AU437" i="15" s="1"/>
  <c r="AV437" i="15" s="1"/>
  <c r="AW437" i="15" s="1"/>
  <c r="AX437" i="15" s="1"/>
  <c r="AY437" i="15" s="1"/>
  <c r="AZ437" i="15" s="1"/>
  <c r="BA437" i="15" s="1"/>
  <c r="BB437" i="15" s="1"/>
  <c r="BC437" i="15" s="1" a="1"/>
  <c r="BC437" i="15" s="1"/>
  <c r="BD437" i="15" s="1" a="1"/>
  <c r="BD437" i="15" s="1"/>
  <c r="BE437" i="15" s="1" a="1"/>
  <c r="BE437" i="15" s="1"/>
  <c r="BE438" i="15" s="1" a="1"/>
  <c r="BE438" i="15" s="1"/>
  <c r="AZ399" i="15"/>
  <c r="BB399" i="15"/>
  <c r="AO399" i="15"/>
  <c r="O409" i="15"/>
  <c r="R409" i="15" s="1"/>
  <c r="U409" i="15" s="1"/>
  <c r="AC399" i="15"/>
  <c r="AE399" i="15"/>
  <c r="AW399" i="15"/>
  <c r="H441" i="15" a="1"/>
  <c r="H441" i="15" s="1"/>
  <c r="O441" i="15" s="1"/>
  <c r="O401" i="15"/>
  <c r="BI401" i="15" s="1"/>
  <c r="H440" i="15" a="1"/>
  <c r="H440" i="15" s="1"/>
  <c r="O440" i="15" s="1"/>
  <c r="AI399" i="15"/>
  <c r="AK399" i="15"/>
  <c r="AM399" i="15"/>
  <c r="AH399" i="15"/>
  <c r="H442" i="15" a="1"/>
  <c r="H442" i="15" s="1"/>
  <c r="O442" i="15" s="1"/>
  <c r="AQ399" i="15"/>
  <c r="AS399" i="15"/>
  <c r="AU399" i="15"/>
  <c r="AP399" i="15"/>
  <c r="AY399" i="15"/>
  <c r="BA399" i="15"/>
  <c r="AF399" i="15"/>
  <c r="AX399" i="15"/>
  <c r="H443" i="15" a="1"/>
  <c r="H443" i="15" s="1"/>
  <c r="O443" i="15" s="1"/>
  <c r="AR399" i="15"/>
  <c r="AD399" i="15"/>
  <c r="AN399" i="15"/>
  <c r="O417" i="15"/>
  <c r="BI417" i="15" s="1"/>
  <c r="H456" i="15" a="1"/>
  <c r="H456" i="15" s="1"/>
  <c r="O456" i="15" s="1"/>
  <c r="O405" i="15"/>
  <c r="BI405" i="15" s="1"/>
  <c r="H444" i="15" a="1"/>
  <c r="H444" i="15" s="1"/>
  <c r="O444" i="15" s="1"/>
  <c r="O419" i="15"/>
  <c r="H458" i="15" a="1"/>
  <c r="H458" i="15" s="1"/>
  <c r="O458" i="15" s="1"/>
  <c r="AB399" i="15"/>
  <c r="AL399" i="15"/>
  <c r="AV399" i="15"/>
  <c r="H461" i="15" a="1"/>
  <c r="H461" i="15" s="1"/>
  <c r="O461" i="15" s="1"/>
  <c r="O423" i="15"/>
  <c r="BI423" i="15" s="1"/>
  <c r="H462" i="15" a="1"/>
  <c r="H462" i="15" s="1"/>
  <c r="O462" i="15" s="1"/>
  <c r="AD320" i="15"/>
  <c r="AC321" i="15"/>
  <c r="O414" i="15"/>
  <c r="BI414" i="15" s="1"/>
  <c r="H453" i="15" a="1"/>
  <c r="H453" i="15" s="1"/>
  <c r="O453" i="15" s="1"/>
  <c r="O421" i="15"/>
  <c r="BI421" i="15" s="1"/>
  <c r="H460" i="15" a="1"/>
  <c r="H460" i="15" s="1"/>
  <c r="O460" i="15" s="1"/>
  <c r="AJ399" i="15"/>
  <c r="AT399" i="15"/>
  <c r="AG399" i="15"/>
  <c r="H445" i="15" a="1"/>
  <c r="H445" i="15" s="1"/>
  <c r="O445" i="15" s="1"/>
  <c r="O411" i="15"/>
  <c r="BI411" i="15" s="1"/>
  <c r="H450" i="15" a="1"/>
  <c r="H450" i="15" s="1"/>
  <c r="O450" i="15" s="1"/>
  <c r="O404" i="15"/>
  <c r="BI404" i="15" s="1"/>
  <c r="O422" i="15"/>
  <c r="BI422" i="15" s="1"/>
  <c r="O402" i="15"/>
  <c r="BI402" i="15" s="1"/>
  <c r="O406" i="15"/>
  <c r="AA438" i="15"/>
  <c r="BI420" i="15"/>
  <c r="BI459" i="15" s="1"/>
  <c r="BN30" i="15" s="1"/>
  <c r="O30" i="16" s="1"/>
  <c r="BI403" i="15"/>
  <c r="BI418" i="15"/>
  <c r="BI457" i="15" s="1"/>
  <c r="BN28" i="15" s="1"/>
  <c r="O28" i="16" s="1"/>
  <c r="BD399" i="15" a="1"/>
  <c r="BD399" i="15" s="1"/>
  <c r="BC399" i="15" a="1"/>
  <c r="BC399" i="15" s="1"/>
  <c r="R407" i="15"/>
  <c r="U407" i="15" s="1"/>
  <c r="BG386" i="15"/>
  <c r="R416" i="15"/>
  <c r="U416" i="15" s="1"/>
  <c r="BG381" i="15"/>
  <c r="R403" i="15"/>
  <c r="U403" i="15" s="1"/>
  <c r="BK362" i="15"/>
  <c r="BG362" i="15" s="1"/>
  <c r="BG383" i="15"/>
  <c r="BG328" i="15"/>
  <c r="BK367" i="15"/>
  <c r="BG343" i="15"/>
  <c r="BK382" i="15"/>
  <c r="BG331" i="15"/>
  <c r="BK370" i="15"/>
  <c r="BG330" i="15"/>
  <c r="BK369" i="15"/>
  <c r="BG340" i="15"/>
  <c r="BK379" i="15"/>
  <c r="BG324" i="15"/>
  <c r="BK363" i="15"/>
  <c r="BG346" i="15"/>
  <c r="BK385" i="15"/>
  <c r="BG338" i="15"/>
  <c r="BK377" i="15"/>
  <c r="BG325" i="15"/>
  <c r="BK364" i="15"/>
  <c r="BG345" i="15"/>
  <c r="BK384" i="15"/>
  <c r="BG336" i="15"/>
  <c r="BK375" i="15"/>
  <c r="BG288" i="15"/>
  <c r="BK327" i="15"/>
  <c r="BG287" i="15"/>
  <c r="BK326" i="15"/>
  <c r="BG323" i="15"/>
  <c r="BG302" i="15"/>
  <c r="BK341" i="15"/>
  <c r="BG294" i="15"/>
  <c r="BK333" i="15"/>
  <c r="BG261" i="15"/>
  <c r="BK300" i="15"/>
  <c r="BG285" i="15"/>
  <c r="BG256" i="15"/>
  <c r="BK295" i="15"/>
  <c r="BG257" i="15"/>
  <c r="BK296" i="15"/>
  <c r="BG254" i="15"/>
  <c r="BK293" i="15"/>
  <c r="BK270" i="15"/>
  <c r="BG270" i="15" s="1"/>
  <c r="AH203" i="15"/>
  <c r="AG204" i="15"/>
  <c r="AH164" i="15"/>
  <c r="AG165" i="15"/>
  <c r="AK86" i="15"/>
  <c r="AJ87" i="15"/>
  <c r="AI125" i="15"/>
  <c r="AH126" i="15"/>
  <c r="AK47" i="15"/>
  <c r="AJ48" i="15"/>
  <c r="AK8" i="15"/>
  <c r="AK9" i="15" s="1"/>
  <c r="R408" i="15" l="1"/>
  <c r="U408" i="15" s="1"/>
  <c r="BK368" i="15"/>
  <c r="BG368" i="15" s="1"/>
  <c r="R412" i="15"/>
  <c r="U412" i="15" s="1"/>
  <c r="U423" i="15"/>
  <c r="R410" i="15"/>
  <c r="U410" i="15" s="1"/>
  <c r="R423" i="15"/>
  <c r="R420" i="15"/>
  <c r="BK420" i="15" s="1"/>
  <c r="BG420" i="15" s="1"/>
  <c r="BG337" i="15"/>
  <c r="R424" i="15"/>
  <c r="BK424" i="15" s="1"/>
  <c r="BI424" i="15"/>
  <c r="BI463" i="15" s="1"/>
  <c r="BN34" i="15" s="1"/>
  <c r="O34" i="16" s="1"/>
  <c r="BI413" i="15"/>
  <c r="BI452" i="15" s="1"/>
  <c r="BN23" i="15" s="1"/>
  <c r="O23" i="16" s="1"/>
  <c r="R415" i="15"/>
  <c r="U415" i="15" s="1"/>
  <c r="U421" i="15"/>
  <c r="R404" i="15"/>
  <c r="U404" i="15" s="1"/>
  <c r="R417" i="15"/>
  <c r="U417" i="15" s="1"/>
  <c r="R421" i="15"/>
  <c r="BK421" i="15" s="1"/>
  <c r="R414" i="15"/>
  <c r="U414" i="15" s="1"/>
  <c r="BI425" i="15"/>
  <c r="R425" i="15"/>
  <c r="BK425" i="15" s="1"/>
  <c r="BI406" i="15"/>
  <c r="BI445" i="15" s="1"/>
  <c r="BN16" i="15" s="1"/>
  <c r="O16" i="16" s="1"/>
  <c r="R401" i="15"/>
  <c r="U401" i="15" s="1"/>
  <c r="BI409" i="15"/>
  <c r="BI448" i="15" s="1"/>
  <c r="BN19" i="15" s="1"/>
  <c r="O19" i="16" s="1"/>
  <c r="AB438" i="15"/>
  <c r="R406" i="15"/>
  <c r="BK406" i="15" s="1"/>
  <c r="AS438" i="15"/>
  <c r="AF438" i="15"/>
  <c r="AF281" i="15"/>
  <c r="AE282" i="15"/>
  <c r="AG438" i="15"/>
  <c r="R411" i="15"/>
  <c r="U411" i="15" s="1"/>
  <c r="AR438" i="15"/>
  <c r="R405" i="15"/>
  <c r="U405" i="15" s="1"/>
  <c r="BI442" i="15"/>
  <c r="BN13" i="15" s="1"/>
  <c r="O13" i="16" s="1"/>
  <c r="AP438" i="15"/>
  <c r="AQ438" i="15"/>
  <c r="U406" i="15"/>
  <c r="BI450" i="15"/>
  <c r="BN21" i="15" s="1"/>
  <c r="O21" i="16" s="1"/>
  <c r="R422" i="15"/>
  <c r="BK422" i="15" s="1"/>
  <c r="BG422" i="15" s="1"/>
  <c r="U422" i="15"/>
  <c r="AE438" i="15"/>
  <c r="R402" i="15"/>
  <c r="U402" i="15" s="1"/>
  <c r="AZ438" i="15"/>
  <c r="AM438" i="15"/>
  <c r="AO438" i="15"/>
  <c r="R440" i="15"/>
  <c r="U440" i="15" s="1"/>
  <c r="AC438" i="15"/>
  <c r="AU438" i="15"/>
  <c r="AW438" i="15"/>
  <c r="AI438" i="15"/>
  <c r="AK438" i="15"/>
  <c r="AL438" i="15"/>
  <c r="AH438" i="15"/>
  <c r="R419" i="15"/>
  <c r="AY438" i="15"/>
  <c r="BA438" i="15"/>
  <c r="AN438" i="15"/>
  <c r="AX438" i="15"/>
  <c r="U419" i="15"/>
  <c r="BI419" i="15"/>
  <c r="BI458" i="15" s="1"/>
  <c r="BN29" i="15" s="1"/>
  <c r="O29" i="16" s="1"/>
  <c r="BB438" i="15"/>
  <c r="AV438" i="15"/>
  <c r="AJ438" i="15"/>
  <c r="AT438" i="15"/>
  <c r="AD438" i="15"/>
  <c r="AE320" i="15"/>
  <c r="AD321" i="15"/>
  <c r="BI456" i="15"/>
  <c r="BN27" i="15" s="1"/>
  <c r="O27" i="16" s="1"/>
  <c r="BI449" i="15"/>
  <c r="BN20" i="15" s="1"/>
  <c r="O20" i="16" s="1"/>
  <c r="BI461" i="15"/>
  <c r="BN32" i="15" s="1"/>
  <c r="O32" i="16" s="1"/>
  <c r="BI460" i="15"/>
  <c r="BN31" i="15" s="1"/>
  <c r="O31" i="16" s="1"/>
  <c r="R450" i="15"/>
  <c r="U450" i="15" s="1"/>
  <c r="BD438" i="15" a="1"/>
  <c r="BD438" i="15" s="1"/>
  <c r="R442" i="15"/>
  <c r="U442" i="15" s="1"/>
  <c r="R447" i="15"/>
  <c r="U447" i="15" s="1"/>
  <c r="U460" i="15"/>
  <c r="R460" i="15"/>
  <c r="R445" i="15"/>
  <c r="U445" i="15" s="1"/>
  <c r="R453" i="15"/>
  <c r="U453" i="15" s="1"/>
  <c r="R457" i="15"/>
  <c r="U457" i="15" s="1"/>
  <c r="R443" i="15"/>
  <c r="U443" i="15" s="1"/>
  <c r="R451" i="15"/>
  <c r="U451" i="15" s="1"/>
  <c r="U458" i="15"/>
  <c r="R458" i="15"/>
  <c r="BI441" i="15"/>
  <c r="BN12" i="15" s="1"/>
  <c r="O12" i="16" s="1"/>
  <c r="R454" i="15"/>
  <c r="U454" i="15" s="1"/>
  <c r="R462" i="15"/>
  <c r="U462" i="15"/>
  <c r="R444" i="15"/>
  <c r="U444" i="15" s="1"/>
  <c r="R452" i="15"/>
  <c r="U452" i="15" s="1"/>
  <c r="U459" i="15"/>
  <c r="R459" i="15"/>
  <c r="BI444" i="15"/>
  <c r="BN15" i="15" s="1"/>
  <c r="O15" i="16" s="1"/>
  <c r="BI453" i="15"/>
  <c r="BN24" i="15" s="1"/>
  <c r="O24" i="16" s="1"/>
  <c r="R441" i="15"/>
  <c r="U441" i="15" s="1"/>
  <c r="U464" i="15"/>
  <c r="R464" i="15"/>
  <c r="R449" i="15"/>
  <c r="U449" i="15" s="1"/>
  <c r="BI440" i="15"/>
  <c r="BN11" i="15" s="1"/>
  <c r="R455" i="15"/>
  <c r="U455" i="15" s="1"/>
  <c r="BI454" i="15"/>
  <c r="BN25" i="15" s="1"/>
  <c r="O25" i="16" s="1"/>
  <c r="U463" i="15"/>
  <c r="R463" i="15"/>
  <c r="U461" i="15"/>
  <c r="R461" i="15"/>
  <c r="R446" i="15"/>
  <c r="U446" i="15" s="1"/>
  <c r="BI443" i="15"/>
  <c r="BN14" i="15" s="1"/>
  <c r="O14" i="16" s="1"/>
  <c r="BI451" i="15"/>
  <c r="BN22" i="15" s="1"/>
  <c r="O22" i="16" s="1"/>
  <c r="BC438" i="15" a="1"/>
  <c r="BC438" i="15" s="1"/>
  <c r="R448" i="15"/>
  <c r="U448" i="15" s="1"/>
  <c r="R456" i="15"/>
  <c r="U456" i="15" s="1"/>
  <c r="BI462" i="15"/>
  <c r="BN33" i="15" s="1"/>
  <c r="O33" i="16" s="1"/>
  <c r="BG364" i="15"/>
  <c r="BK403" i="15"/>
  <c r="BG385" i="15"/>
  <c r="BG370" i="15"/>
  <c r="BK409" i="15"/>
  <c r="BK407" i="15"/>
  <c r="BG384" i="15"/>
  <c r="BK423" i="15"/>
  <c r="BG375" i="15"/>
  <c r="BG363" i="15"/>
  <c r="BG382" i="15"/>
  <c r="BG367" i="15"/>
  <c r="BG379" i="15"/>
  <c r="BK418" i="15"/>
  <c r="BG376" i="15"/>
  <c r="BK415" i="15"/>
  <c r="BG377" i="15"/>
  <c r="BK416" i="15"/>
  <c r="BG369" i="15"/>
  <c r="BK408" i="15"/>
  <c r="BG327" i="15"/>
  <c r="BK366" i="15"/>
  <c r="BG341" i="15"/>
  <c r="BK380" i="15"/>
  <c r="BG326" i="15"/>
  <c r="BK365" i="15"/>
  <c r="BG333" i="15"/>
  <c r="BK372" i="15"/>
  <c r="BG296" i="15"/>
  <c r="BK335" i="15"/>
  <c r="BG300" i="15"/>
  <c r="BK339" i="15"/>
  <c r="BG293" i="15"/>
  <c r="BK332" i="15"/>
  <c r="BG295" i="15"/>
  <c r="BK334" i="15"/>
  <c r="BK309" i="15"/>
  <c r="BG309" i="15" s="1"/>
  <c r="AI203" i="15"/>
  <c r="AH204" i="15"/>
  <c r="AL86" i="15"/>
  <c r="AK87" i="15"/>
  <c r="AI164" i="15"/>
  <c r="AH165" i="15"/>
  <c r="AJ125" i="15"/>
  <c r="AI126" i="15"/>
  <c r="AL47" i="15"/>
  <c r="AK48" i="15"/>
  <c r="AL8" i="15"/>
  <c r="AL9" i="15" s="1"/>
  <c r="BK404" i="15" l="1"/>
  <c r="BG404" i="15" s="1"/>
  <c r="BK414" i="15"/>
  <c r="BG414" i="15" s="1"/>
  <c r="BK459" i="15"/>
  <c r="BG459" i="15" s="1"/>
  <c r="BK464" i="15"/>
  <c r="BP35" i="15" s="1"/>
  <c r="P35" i="16" s="1"/>
  <c r="BG425" i="15"/>
  <c r="BI464" i="15"/>
  <c r="BN35" i="15" s="1"/>
  <c r="BI426" i="15"/>
  <c r="BK461" i="15"/>
  <c r="BG461" i="15" s="1"/>
  <c r="X440" i="15"/>
  <c r="X401" i="15"/>
  <c r="BK402" i="15"/>
  <c r="BG402" i="15" s="1"/>
  <c r="O11" i="16"/>
  <c r="BK401" i="15"/>
  <c r="BK440" i="15" s="1"/>
  <c r="BP11" i="15" s="1"/>
  <c r="AG281" i="15"/>
  <c r="AF282" i="15"/>
  <c r="AF320" i="15"/>
  <c r="AE321" i="15"/>
  <c r="BG416" i="15"/>
  <c r="BK455" i="15"/>
  <c r="BG421" i="15"/>
  <c r="BK460" i="15"/>
  <c r="BG403" i="15"/>
  <c r="BK442" i="15"/>
  <c r="BG415" i="15"/>
  <c r="BK454" i="15"/>
  <c r="BG409" i="15"/>
  <c r="BK448" i="15"/>
  <c r="BG418" i="15"/>
  <c r="BK457" i="15"/>
  <c r="BG407" i="15"/>
  <c r="BK446" i="15"/>
  <c r="BG408" i="15"/>
  <c r="BK447" i="15"/>
  <c r="BG406" i="15"/>
  <c r="BK445" i="15"/>
  <c r="BG423" i="15"/>
  <c r="BK462" i="15"/>
  <c r="BG424" i="15"/>
  <c r="BK463" i="15"/>
  <c r="BG366" i="15"/>
  <c r="BK405" i="15"/>
  <c r="BK444" i="15" s="1"/>
  <c r="BG372" i="15"/>
  <c r="BK411" i="15"/>
  <c r="BG380" i="15"/>
  <c r="BK419" i="15"/>
  <c r="BG332" i="15"/>
  <c r="BK371" i="15"/>
  <c r="BG365" i="15"/>
  <c r="BG334" i="15"/>
  <c r="BK373" i="15"/>
  <c r="BG339" i="15"/>
  <c r="BK378" i="15"/>
  <c r="BG335" i="15"/>
  <c r="BK374" i="15"/>
  <c r="BK348" i="15"/>
  <c r="BG348" i="15" s="1"/>
  <c r="AJ203" i="15"/>
  <c r="AI204" i="15"/>
  <c r="AJ164" i="15"/>
  <c r="AI165" i="15"/>
  <c r="AL87" i="15"/>
  <c r="AM86" i="15"/>
  <c r="AK125" i="15"/>
  <c r="AJ126" i="15"/>
  <c r="AM47" i="15"/>
  <c r="AL48" i="15"/>
  <c r="AM8" i="15"/>
  <c r="AM9" i="15" s="1"/>
  <c r="BK453" i="15" l="1"/>
  <c r="BK443" i="15"/>
  <c r="BG443" i="15" s="1"/>
  <c r="BN36" i="15"/>
  <c r="O35" i="16"/>
  <c r="Q35" i="16" s="1"/>
  <c r="BP30" i="15"/>
  <c r="P30" i="16" s="1"/>
  <c r="Q30" i="16" s="1"/>
  <c r="BP32" i="15"/>
  <c r="P32" i="16" s="1"/>
  <c r="Q32" i="16" s="1"/>
  <c r="BG464" i="15"/>
  <c r="BI465" i="15"/>
  <c r="BK441" i="15"/>
  <c r="BP12" i="15" s="1"/>
  <c r="P12" i="16" s="1"/>
  <c r="Q12" i="16" s="1"/>
  <c r="BG401" i="15"/>
  <c r="BG445" i="15"/>
  <c r="BP16" i="15"/>
  <c r="P16" i="16" s="1"/>
  <c r="Q16" i="16" s="1"/>
  <c r="BG457" i="15"/>
  <c r="BP28" i="15"/>
  <c r="P28" i="16" s="1"/>
  <c r="Q28" i="16" s="1"/>
  <c r="BG454" i="15"/>
  <c r="BP25" i="15"/>
  <c r="P25" i="16" s="1"/>
  <c r="Q25" i="16" s="1"/>
  <c r="BP14" i="15"/>
  <c r="P14" i="16" s="1"/>
  <c r="Q14" i="16" s="1"/>
  <c r="P11" i="16"/>
  <c r="Q11" i="16" s="1"/>
  <c r="BG444" i="15"/>
  <c r="BP15" i="15"/>
  <c r="P15" i="16" s="1"/>
  <c r="Q15" i="16" s="1"/>
  <c r="BG447" i="15"/>
  <c r="BP18" i="15"/>
  <c r="P18" i="16" s="1"/>
  <c r="Q18" i="16" s="1"/>
  <c r="BG442" i="15"/>
  <c r="BP13" i="15"/>
  <c r="P13" i="16" s="1"/>
  <c r="Q13" i="16" s="1"/>
  <c r="BG463" i="15"/>
  <c r="BP34" i="15"/>
  <c r="P34" i="16" s="1"/>
  <c r="Q34" i="16" s="1"/>
  <c r="BG446" i="15"/>
  <c r="BP17" i="15"/>
  <c r="P17" i="16" s="1"/>
  <c r="Q17" i="16" s="1"/>
  <c r="BG448" i="15"/>
  <c r="BP19" i="15"/>
  <c r="P19" i="16" s="1"/>
  <c r="Q19" i="16" s="1"/>
  <c r="BG460" i="15"/>
  <c r="BP31" i="15"/>
  <c r="P31" i="16" s="1"/>
  <c r="Q31" i="16" s="1"/>
  <c r="BG462" i="15"/>
  <c r="BP33" i="15"/>
  <c r="P33" i="16" s="1"/>
  <c r="Q33" i="16" s="1"/>
  <c r="BG453" i="15"/>
  <c r="BP24" i="15"/>
  <c r="P24" i="16" s="1"/>
  <c r="Q24" i="16" s="1"/>
  <c r="BG455" i="15"/>
  <c r="BP26" i="15"/>
  <c r="P26" i="16" s="1"/>
  <c r="Q26" i="16" s="1"/>
  <c r="AH281" i="15"/>
  <c r="AG282" i="15"/>
  <c r="AG320" i="15"/>
  <c r="AF321" i="15"/>
  <c r="BG419" i="15"/>
  <c r="BK458" i="15"/>
  <c r="BG411" i="15"/>
  <c r="BK450" i="15"/>
  <c r="BG440" i="15"/>
  <c r="BG371" i="15"/>
  <c r="BK410" i="15"/>
  <c r="BG378" i="15"/>
  <c r="BK417" i="15"/>
  <c r="BG374" i="15"/>
  <c r="BK413" i="15"/>
  <c r="BG373" i="15"/>
  <c r="BK412" i="15"/>
  <c r="BG405" i="15"/>
  <c r="BK387" i="15"/>
  <c r="BG387" i="15" s="1"/>
  <c r="AK203" i="15"/>
  <c r="AJ204" i="15"/>
  <c r="AN86" i="15"/>
  <c r="AM87" i="15"/>
  <c r="AK164" i="15"/>
  <c r="AJ165" i="15"/>
  <c r="AK126" i="15"/>
  <c r="AL125" i="15"/>
  <c r="AN47" i="15"/>
  <c r="AM48" i="15"/>
  <c r="AN8" i="15"/>
  <c r="AN9" i="15" s="1"/>
  <c r="BG441" i="15" l="1"/>
  <c r="BG450" i="15"/>
  <c r="BP21" i="15"/>
  <c r="P21" i="16" s="1"/>
  <c r="Q21" i="16" s="1"/>
  <c r="BG458" i="15"/>
  <c r="BP29" i="15"/>
  <c r="P29" i="16" s="1"/>
  <c r="Q29" i="16" s="1"/>
  <c r="AI281" i="15"/>
  <c r="AH282" i="15"/>
  <c r="AH320" i="15"/>
  <c r="AG321" i="15"/>
  <c r="BG410" i="15"/>
  <c r="BK449" i="15"/>
  <c r="BP20" i="15" s="1"/>
  <c r="P20" i="16" s="1"/>
  <c r="Q20" i="16" s="1"/>
  <c r="BG412" i="15"/>
  <c r="BK451" i="15"/>
  <c r="BG413" i="15"/>
  <c r="BK452" i="15"/>
  <c r="BG417" i="15"/>
  <c r="BK456" i="15"/>
  <c r="BK426" i="15"/>
  <c r="BG426" i="15" s="1"/>
  <c r="AL203" i="15"/>
  <c r="AK204" i="15"/>
  <c r="AK165" i="15"/>
  <c r="AL164" i="15"/>
  <c r="AN87" i="15"/>
  <c r="AO86" i="15"/>
  <c r="AM125" i="15"/>
  <c r="AL126" i="15"/>
  <c r="AO47" i="15"/>
  <c r="AN48" i="15"/>
  <c r="AO8" i="15"/>
  <c r="AO9" i="15" s="1"/>
  <c r="BG451" i="15" l="1"/>
  <c r="BP22" i="15"/>
  <c r="BG456" i="15"/>
  <c r="BP27" i="15"/>
  <c r="P27" i="16" s="1"/>
  <c r="Q27" i="16" s="1"/>
  <c r="BG452" i="15"/>
  <c r="BP23" i="15"/>
  <c r="P23" i="16" s="1"/>
  <c r="Q23" i="16" s="1"/>
  <c r="AJ281" i="15"/>
  <c r="AI282" i="15"/>
  <c r="AI320" i="15"/>
  <c r="AH321" i="15"/>
  <c r="BG449" i="15"/>
  <c r="BK465" i="15"/>
  <c r="BG465" i="15" s="1"/>
  <c r="AM203" i="15"/>
  <c r="AL204" i="15"/>
  <c r="AO87" i="15"/>
  <c r="AP86" i="15"/>
  <c r="AM164" i="15"/>
  <c r="AL165" i="15"/>
  <c r="AN125" i="15"/>
  <c r="AM126" i="15"/>
  <c r="AP47" i="15"/>
  <c r="AO48" i="15"/>
  <c r="AP8" i="15"/>
  <c r="AP9" i="15" s="1"/>
  <c r="P22" i="16" l="1"/>
  <c r="Q22" i="16" s="1"/>
  <c r="BP36" i="15"/>
  <c r="BS36" i="15" s="1"/>
  <c r="AK281" i="15"/>
  <c r="AJ282" i="15"/>
  <c r="AJ320" i="15"/>
  <c r="AI321" i="15"/>
  <c r="AN203" i="15"/>
  <c r="AM204" i="15"/>
  <c r="AN164" i="15"/>
  <c r="AM165" i="15"/>
  <c r="AQ86" i="15"/>
  <c r="AP87" i="15"/>
  <c r="AO125" i="15"/>
  <c r="AN126" i="15"/>
  <c r="AQ47" i="15"/>
  <c r="AP48" i="15"/>
  <c r="AQ8" i="15"/>
  <c r="AQ9" i="15" s="1"/>
  <c r="R11" i="16" l="1"/>
  <c r="P38" i="16" s="1" a="1"/>
  <c r="P38" i="16" s="1"/>
  <c r="AL281" i="15"/>
  <c r="AK282" i="15"/>
  <c r="AK320" i="15"/>
  <c r="AJ321" i="15"/>
  <c r="AO203" i="15"/>
  <c r="AN204" i="15"/>
  <c r="AR86" i="15"/>
  <c r="AQ87" i="15"/>
  <c r="AO164" i="15"/>
  <c r="AN165" i="15"/>
  <c r="AP125" i="15"/>
  <c r="AO126" i="15"/>
  <c r="AR47" i="15"/>
  <c r="AQ48" i="15"/>
  <c r="AR8" i="15"/>
  <c r="AR9" i="15" s="1"/>
  <c r="AM281" i="15" l="1"/>
  <c r="AL282" i="15"/>
  <c r="AL320" i="15"/>
  <c r="AK321" i="15"/>
  <c r="AP203" i="15"/>
  <c r="AO204" i="15"/>
  <c r="AP164" i="15"/>
  <c r="AO165" i="15"/>
  <c r="AS86" i="15"/>
  <c r="AR87" i="15"/>
  <c r="AQ125" i="15"/>
  <c r="AP126" i="15"/>
  <c r="AS47" i="15"/>
  <c r="AR48" i="15"/>
  <c r="AS8" i="15"/>
  <c r="AS9" i="15" s="1"/>
  <c r="AN281" i="15" l="1"/>
  <c r="AM282" i="15"/>
  <c r="AM320" i="15"/>
  <c r="AL321" i="15"/>
  <c r="AQ203" i="15"/>
  <c r="AP204" i="15"/>
  <c r="AT86" i="15"/>
  <c r="AS87" i="15"/>
  <c r="AQ164" i="15"/>
  <c r="AP165" i="15"/>
  <c r="AR125" i="15"/>
  <c r="AQ126" i="15"/>
  <c r="AT47" i="15"/>
  <c r="AS48" i="15"/>
  <c r="AT8" i="15"/>
  <c r="AT9" i="15" s="1"/>
  <c r="AO281" i="15" l="1"/>
  <c r="AN282" i="15"/>
  <c r="AN320" i="15"/>
  <c r="AM321" i="15"/>
  <c r="AR203" i="15"/>
  <c r="AQ204" i="15"/>
  <c r="AR164" i="15"/>
  <c r="AQ165" i="15"/>
  <c r="AT87" i="15"/>
  <c r="AU86" i="15"/>
  <c r="AS125" i="15"/>
  <c r="AR126" i="15"/>
  <c r="AU47" i="15"/>
  <c r="AT48" i="15"/>
  <c r="AU8" i="15"/>
  <c r="AU9" i="15" s="1"/>
  <c r="AP281" i="15" l="1"/>
  <c r="AO282" i="15"/>
  <c r="AO320" i="15"/>
  <c r="AN321" i="15"/>
  <c r="AS203" i="15"/>
  <c r="AR204" i="15"/>
  <c r="AV86" i="15"/>
  <c r="AU87" i="15"/>
  <c r="AS164" i="15"/>
  <c r="AR165" i="15"/>
  <c r="AT125" i="15"/>
  <c r="AS126" i="15"/>
  <c r="AV47" i="15"/>
  <c r="AU48" i="15"/>
  <c r="AV8" i="15"/>
  <c r="AV9" i="15" s="1"/>
  <c r="AQ281" i="15" l="1"/>
  <c r="AP282" i="15"/>
  <c r="AP320" i="15"/>
  <c r="AO321" i="15"/>
  <c r="AT203" i="15"/>
  <c r="AS204" i="15"/>
  <c r="AS165" i="15"/>
  <c r="AT164" i="15"/>
  <c r="AW86" i="15"/>
  <c r="AV87" i="15"/>
  <c r="AU125" i="15"/>
  <c r="AT126" i="15"/>
  <c r="AW47" i="15"/>
  <c r="AV48" i="15"/>
  <c r="AW8" i="15"/>
  <c r="AW9" i="15" s="1"/>
  <c r="AR281" i="15" l="1"/>
  <c r="AQ282" i="15"/>
  <c r="AQ320" i="15"/>
  <c r="AP321" i="15"/>
  <c r="AU203" i="15"/>
  <c r="AT204" i="15"/>
  <c r="AW87" i="15"/>
  <c r="AX86" i="15"/>
  <c r="AT165" i="15"/>
  <c r="AU164" i="15"/>
  <c r="AV125" i="15"/>
  <c r="AU126" i="15"/>
  <c r="AX47" i="15"/>
  <c r="AW48" i="15"/>
  <c r="AX8" i="15"/>
  <c r="AX9" i="15" s="1"/>
  <c r="AS281" i="15" l="1"/>
  <c r="AR282" i="15"/>
  <c r="AR320" i="15"/>
  <c r="AQ321" i="15"/>
  <c r="AV203" i="15"/>
  <c r="AU204" i="15"/>
  <c r="AY86" i="15"/>
  <c r="AX87" i="15"/>
  <c r="AV164" i="15"/>
  <c r="AU165" i="15"/>
  <c r="AW125" i="15"/>
  <c r="AV126" i="15"/>
  <c r="AY47" i="15"/>
  <c r="AX48" i="15"/>
  <c r="AY8" i="15"/>
  <c r="AY9" i="15" s="1"/>
  <c r="AT281" i="15" l="1"/>
  <c r="AS282" i="15"/>
  <c r="AS320" i="15"/>
  <c r="AR321" i="15"/>
  <c r="AW203" i="15"/>
  <c r="AV204" i="15"/>
  <c r="AW164" i="15"/>
  <c r="AV165" i="15"/>
  <c r="AZ86" i="15"/>
  <c r="AY87" i="15"/>
  <c r="AX125" i="15"/>
  <c r="AW126" i="15"/>
  <c r="AZ47" i="15"/>
  <c r="AY48" i="15"/>
  <c r="AZ8" i="15"/>
  <c r="AZ9" i="15" s="1"/>
  <c r="AU281" i="15" l="1"/>
  <c r="AT282" i="15"/>
  <c r="AT320" i="15"/>
  <c r="AS321" i="15"/>
  <c r="AX203" i="15"/>
  <c r="AW204" i="15"/>
  <c r="BA86" i="15"/>
  <c r="AZ87" i="15"/>
  <c r="AX164" i="15"/>
  <c r="AW165" i="15"/>
  <c r="AY125" i="15"/>
  <c r="AX126" i="15"/>
  <c r="BA47" i="15"/>
  <c r="AZ48" i="15"/>
  <c r="BA8" i="15"/>
  <c r="BA9" i="15" s="1"/>
  <c r="AV281" i="15" l="1"/>
  <c r="AU282" i="15"/>
  <c r="AU320" i="15"/>
  <c r="AT321" i="15"/>
  <c r="AY203" i="15"/>
  <c r="AX204" i="15"/>
  <c r="AY164" i="15"/>
  <c r="AX165" i="15"/>
  <c r="BB86" i="15"/>
  <c r="BA87" i="15"/>
  <c r="AZ125" i="15"/>
  <c r="AY126" i="15"/>
  <c r="BB47" i="15"/>
  <c r="BA48" i="15"/>
  <c r="BB8" i="15"/>
  <c r="BB9" i="15" s="1"/>
  <c r="AW281" i="15" l="1"/>
  <c r="AV282" i="15"/>
  <c r="AV320" i="15"/>
  <c r="AU321" i="15"/>
  <c r="AZ203" i="15"/>
  <c r="AY204" i="15"/>
  <c r="BC86" i="15" a="1"/>
  <c r="BC86" i="15" s="1"/>
  <c r="BB87" i="15"/>
  <c r="AZ164" i="15"/>
  <c r="AY165" i="15"/>
  <c r="BA125" i="15"/>
  <c r="AZ126" i="15"/>
  <c r="BC47" i="15" a="1"/>
  <c r="BC47" i="15" s="1"/>
  <c r="BB48" i="15"/>
  <c r="BC8" i="15" a="1"/>
  <c r="BC8" i="15" s="1"/>
  <c r="BC9" i="15" s="1" a="1"/>
  <c r="BC9" i="15" s="1"/>
  <c r="AX281" i="15" l="1"/>
  <c r="AW282" i="15"/>
  <c r="AW320" i="15"/>
  <c r="AV321" i="15"/>
  <c r="BA203" i="15"/>
  <c r="AZ204" i="15"/>
  <c r="BA164" i="15"/>
  <c r="AZ165" i="15"/>
  <c r="BD86" i="15" a="1"/>
  <c r="BD86" i="15" s="1"/>
  <c r="BC87" i="15" a="1"/>
  <c r="BC87" i="15" s="1"/>
  <c r="BB125" i="15"/>
  <c r="BA126" i="15"/>
  <c r="BD47" i="15" a="1"/>
  <c r="BD47" i="15" s="1"/>
  <c r="BC48" i="15" a="1"/>
  <c r="BC48" i="15" s="1"/>
  <c r="BD8" i="15" a="1"/>
  <c r="BD8" i="15" s="1"/>
  <c r="BD9" i="15" s="1" a="1"/>
  <c r="BD9" i="15" s="1"/>
  <c r="AY281" i="15" l="1"/>
  <c r="AX282" i="15"/>
  <c r="AX320" i="15"/>
  <c r="AW321" i="15"/>
  <c r="BB203" i="15"/>
  <c r="BA204" i="15"/>
  <c r="BE86" i="15" a="1"/>
  <c r="BE86" i="15" s="1"/>
  <c r="BE87" i="15" s="1" a="1"/>
  <c r="BE87" i="15" s="1"/>
  <c r="BD87" i="15" a="1"/>
  <c r="BD87" i="15" s="1"/>
  <c r="BB164" i="15"/>
  <c r="BA165" i="15"/>
  <c r="BC125" i="15" a="1"/>
  <c r="BC125" i="15" s="1"/>
  <c r="BB126" i="15"/>
  <c r="BE47" i="15" a="1"/>
  <c r="BE47" i="15" s="1"/>
  <c r="BE48" i="15" s="1" a="1"/>
  <c r="BE48" i="15" s="1"/>
  <c r="BD48" i="15" a="1"/>
  <c r="BD48" i="15" s="1"/>
  <c r="BE8" i="15" a="1"/>
  <c r="BE8" i="15" s="1"/>
  <c r="BE9" i="15" s="1" a="1"/>
  <c r="BE9" i="15" s="1"/>
  <c r="AZ281" i="15" l="1"/>
  <c r="AY282" i="15"/>
  <c r="AY320" i="15"/>
  <c r="AX321" i="15"/>
  <c r="BC203" i="15" a="1"/>
  <c r="BC203" i="15" s="1"/>
  <c r="BB204" i="15"/>
  <c r="BC164" i="15" a="1"/>
  <c r="BC164" i="15" s="1"/>
  <c r="BB165" i="15"/>
  <c r="BD125" i="15" a="1"/>
  <c r="BD125" i="15" s="1"/>
  <c r="BC126" i="15" a="1"/>
  <c r="BC126" i="15" s="1"/>
  <c r="BA281" i="15" l="1"/>
  <c r="AZ282" i="15"/>
  <c r="AZ320" i="15"/>
  <c r="AY321" i="15"/>
  <c r="BD203" i="15" a="1"/>
  <c r="BD203" i="15" s="1"/>
  <c r="BC204" i="15" a="1"/>
  <c r="BC204" i="15" s="1"/>
  <c r="BD164" i="15" a="1"/>
  <c r="BD164" i="15" s="1"/>
  <c r="BC165" i="15" a="1"/>
  <c r="BC165" i="15" s="1"/>
  <c r="BE125" i="15" a="1"/>
  <c r="BE125" i="15" s="1"/>
  <c r="BE126" i="15" s="1" a="1"/>
  <c r="BE126" i="15" s="1"/>
  <c r="BD126" i="15" a="1"/>
  <c r="BD126" i="15" s="1"/>
  <c r="BB281" i="15" l="1"/>
  <c r="BA282" i="15"/>
  <c r="BA320" i="15"/>
  <c r="AZ321" i="15"/>
  <c r="BE203" i="15" a="1"/>
  <c r="BE203" i="15" s="1"/>
  <c r="BE204" i="15" s="1" a="1"/>
  <c r="BE204" i="15" s="1"/>
  <c r="BD204" i="15" a="1"/>
  <c r="BD204" i="15" s="1"/>
  <c r="BE164" i="15" a="1"/>
  <c r="BE164" i="15" s="1"/>
  <c r="BE165" i="15" s="1" a="1"/>
  <c r="BE165" i="15" s="1"/>
  <c r="BD165" i="15" a="1"/>
  <c r="BD165" i="15" s="1"/>
  <c r="BC281" i="15" l="1" a="1"/>
  <c r="BC281" i="15" s="1"/>
  <c r="BB282" i="15"/>
  <c r="BB320" i="15"/>
  <c r="BA321" i="15"/>
  <c r="G24" i="2"/>
  <c r="BD281" i="15" l="1" a="1"/>
  <c r="BD281" i="15" s="1"/>
  <c r="BC282" i="15" a="1"/>
  <c r="BC282" i="15" s="1"/>
  <c r="BC320" i="15" a="1"/>
  <c r="BC320" i="15" s="1"/>
  <c r="BB321" i="15"/>
  <c r="L31" i="2"/>
  <c r="K30" i="2"/>
  <c r="F29" i="2"/>
  <c r="F28" i="2"/>
  <c r="F27" i="2"/>
  <c r="BE281" i="15" l="1" a="1"/>
  <c r="BE281" i="15" s="1"/>
  <c r="BE282" i="15" s="1" a="1"/>
  <c r="BE282" i="15" s="1"/>
  <c r="BD282" i="15" a="1"/>
  <c r="BD282" i="15" s="1"/>
  <c r="BD320" i="15" a="1"/>
  <c r="BD320" i="15" s="1"/>
  <c r="BC321" i="15" a="1"/>
  <c r="BC321" i="15" s="1"/>
  <c r="BE320" i="15" l="1" a="1"/>
  <c r="BE320" i="15" s="1"/>
  <c r="BE321" i="15" s="1" a="1"/>
  <c r="BE321" i="15" s="1"/>
  <c r="BD321" i="15" a="1"/>
  <c r="BD321"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C6" authorId="0" shapeId="0" xr:uid="{00000000-0006-0000-0000-000001000000}">
      <text>
        <r>
          <rPr>
            <b/>
            <sz val="9"/>
            <color indexed="81"/>
            <rFont val="MS P ゴシック"/>
            <family val="3"/>
            <charset val="128"/>
          </rPr>
          <t>例）○○局○○部○○課
　　○○区○○土木事務所</t>
        </r>
        <r>
          <rPr>
            <sz val="9"/>
            <color indexed="81"/>
            <rFont val="MS P ゴシック"/>
            <family val="3"/>
            <charset val="128"/>
          </rPr>
          <t xml:space="preserve">
</t>
        </r>
      </text>
    </comment>
    <comment ref="E7" authorId="0" shapeId="0" xr:uid="{00000000-0006-0000-0000-000002000000}">
      <text>
        <r>
          <rPr>
            <b/>
            <sz val="9"/>
            <color indexed="81"/>
            <rFont val="MS P ゴシック"/>
            <family val="3"/>
            <charset val="128"/>
          </rPr>
          <t xml:space="preserve">監督員任命通知書を参考に記入してください。
</t>
        </r>
      </text>
    </comment>
    <comment ref="G19" authorId="0" shapeId="0" xr:uid="{00000000-0006-0000-0000-000003000000}">
      <text>
        <r>
          <rPr>
            <b/>
            <sz val="9"/>
            <color indexed="81"/>
            <rFont val="MS P ゴシック"/>
            <family val="3"/>
            <charset val="128"/>
          </rPr>
          <t>この工事の工種を入力してください。</t>
        </r>
      </text>
    </comment>
    <comment ref="G24" authorId="0" shapeId="0" xr:uid="{00000000-0006-0000-0000-000004000000}">
      <text>
        <r>
          <rPr>
            <b/>
            <sz val="9"/>
            <color indexed="81"/>
            <rFont val="MS P ゴシック"/>
            <family val="3"/>
            <charset val="128"/>
          </rPr>
          <t>「要領第５条の確認を受けた実績」を入力すると、自動計算されます。</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<sst xmlns="http://schemas.openxmlformats.org/spreadsheetml/2006/main" count="2939" uniqueCount="187">
  <si>
    <t>達 成 率</t>
    <rPh sb="0" eb="1">
      <t>タッ</t>
    </rPh>
    <rPh sb="2" eb="3">
      <t>シゲル</t>
    </rPh>
    <rPh sb="4" eb="5">
      <t>リツ</t>
    </rPh>
    <phoneticPr fontId="1"/>
  </si>
  <si>
    <t>（様式４）</t>
    <rPh sb="1" eb="3">
      <t>ヨウシキ</t>
    </rPh>
    <phoneticPr fontId="1"/>
  </si>
  <si>
    <t>（工事監督課・事務所）</t>
    <rPh sb="1" eb="3">
      <t>コウジ</t>
    </rPh>
    <rPh sb="3" eb="5">
      <t>カントク</t>
    </rPh>
    <rPh sb="5" eb="6">
      <t>カ</t>
    </rPh>
    <rPh sb="7" eb="9">
      <t>ジム</t>
    </rPh>
    <rPh sb="9" eb="10">
      <t>ショ</t>
    </rPh>
    <phoneticPr fontId="1"/>
  </si>
  <si>
    <t>総括監督員</t>
    <rPh sb="0" eb="2">
      <t>ソウカツ</t>
    </rPh>
    <rPh sb="2" eb="4">
      <t>カントク</t>
    </rPh>
    <rPh sb="4" eb="5">
      <t>イン</t>
    </rPh>
    <phoneticPr fontId="1"/>
  </si>
  <si>
    <t>主任監督員</t>
    <rPh sb="0" eb="2">
      <t>シュニン</t>
    </rPh>
    <rPh sb="2" eb="4">
      <t>カントク</t>
    </rPh>
    <rPh sb="4" eb="5">
      <t>イン</t>
    </rPh>
    <phoneticPr fontId="1"/>
  </si>
  <si>
    <t>担当監督員</t>
    <rPh sb="0" eb="2">
      <t>タントウ</t>
    </rPh>
    <rPh sb="2" eb="4">
      <t>カントク</t>
    </rPh>
    <rPh sb="4" eb="5">
      <t>イン</t>
    </rPh>
    <phoneticPr fontId="1"/>
  </si>
  <si>
    <t>週休２日を実施した単位数</t>
    <phoneticPr fontId="1"/>
  </si>
  <si>
    <t>期間内の総単位数</t>
    <phoneticPr fontId="1"/>
  </si>
  <si>
    <t>（週休２日を実施した単位数）</t>
  </si>
  <si>
    <t>（期間内の総単位数）</t>
  </si>
  <si>
    <t>×１００</t>
    <phoneticPr fontId="1"/>
  </si>
  <si>
    <t>（小数点以下四捨五入）</t>
  </si>
  <si>
    <t>達 成 率（％） ＝</t>
    <phoneticPr fontId="1"/>
  </si>
  <si>
    <t>代表者名</t>
    <rPh sb="0" eb="3">
      <t>ダイヒョウシャ</t>
    </rPh>
    <rPh sb="3" eb="4">
      <t>メイ</t>
    </rPh>
    <phoneticPr fontId="1"/>
  </si>
  <si>
    <t>住　　所</t>
    <rPh sb="0" eb="1">
      <t>ジュウ</t>
    </rPh>
    <rPh sb="3" eb="4">
      <t>ショ</t>
    </rPh>
    <phoneticPr fontId="1"/>
  </si>
  <si>
    <t>社　　名</t>
    <rPh sb="0" eb="1">
      <t>シャ</t>
    </rPh>
    <rPh sb="3" eb="4">
      <t>ナ</t>
    </rPh>
    <phoneticPr fontId="1"/>
  </si>
  <si>
    <t>工 事 件 名</t>
    <rPh sb="0" eb="1">
      <t>コウ</t>
    </rPh>
    <rPh sb="2" eb="3">
      <t>コト</t>
    </rPh>
    <rPh sb="4" eb="5">
      <t>ケン</t>
    </rPh>
    <rPh sb="6" eb="7">
      <t>ナ</t>
    </rPh>
    <phoneticPr fontId="1"/>
  </si>
  <si>
    <t>総括監督員</t>
    <rPh sb="0" eb="2">
      <t>ソウカツ</t>
    </rPh>
    <rPh sb="2" eb="5">
      <t>カントクイン</t>
    </rPh>
    <phoneticPr fontId="1"/>
  </si>
  <si>
    <t>令和　　年　　月　　日</t>
    <rPh sb="0" eb="2">
      <t>レイワ</t>
    </rPh>
    <rPh sb="4" eb="5">
      <t>ネン</t>
    </rPh>
    <rPh sb="7" eb="8">
      <t>ガツ</t>
    </rPh>
    <rPh sb="10" eb="11">
      <t>ニチ</t>
    </rPh>
    <phoneticPr fontId="1"/>
  </si>
  <si>
    <t>住　　所　</t>
    <rPh sb="0" eb="1">
      <t>ジュウ</t>
    </rPh>
    <rPh sb="3" eb="4">
      <t>ショ</t>
    </rPh>
    <phoneticPr fontId="1"/>
  </si>
  <si>
    <t>社　　名　</t>
    <rPh sb="0" eb="1">
      <t>シャ</t>
    </rPh>
    <rPh sb="3" eb="4">
      <t>ナ</t>
    </rPh>
    <phoneticPr fontId="1"/>
  </si>
  <si>
    <t>代表者名　</t>
    <rPh sb="0" eb="3">
      <t>ダイヒョウシャ</t>
    </rPh>
    <rPh sb="3" eb="4">
      <t>メイ</t>
    </rPh>
    <phoneticPr fontId="1"/>
  </si>
  <si>
    <t>　　上記工事の達成率を確認します。</t>
    <rPh sb="2" eb="4">
      <t>ジョウキ</t>
    </rPh>
    <rPh sb="4" eb="6">
      <t>コウジ</t>
    </rPh>
    <rPh sb="7" eb="10">
      <t>タッセイリツ</t>
    </rPh>
    <rPh sb="11" eb="13">
      <t>カクニン</t>
    </rPh>
    <phoneticPr fontId="1"/>
  </si>
  <si>
    <t>契約年月日</t>
    <rPh sb="0" eb="2">
      <t>ケイヤク</t>
    </rPh>
    <rPh sb="2" eb="5">
      <t>ネンガッピ</t>
    </rPh>
    <phoneticPr fontId="1"/>
  </si>
  <si>
    <t>完了年月日</t>
    <rPh sb="0" eb="2">
      <t>カンリョウ</t>
    </rPh>
    <rPh sb="2" eb="5">
      <t>ネンガッピ</t>
    </rPh>
    <phoneticPr fontId="1"/>
  </si>
  <si>
    <t>工　種</t>
    <rPh sb="0" eb="1">
      <t>コウ</t>
    </rPh>
    <rPh sb="2" eb="3">
      <t>シュ</t>
    </rPh>
    <phoneticPr fontId="1"/>
  </si>
  <si>
    <t>要領第５条の確認を受けた実績</t>
    <phoneticPr fontId="1"/>
  </si>
  <si>
    <t>週休２日制確保適用工事（発注者指定）達成率確認書</t>
    <rPh sb="0" eb="2">
      <t>シュウキュウ</t>
    </rPh>
    <rPh sb="3" eb="4">
      <t>ニチ</t>
    </rPh>
    <rPh sb="4" eb="5">
      <t>セイ</t>
    </rPh>
    <rPh sb="5" eb="7">
      <t>カクホ</t>
    </rPh>
    <rPh sb="7" eb="9">
      <t>テキヨウ</t>
    </rPh>
    <rPh sb="9" eb="11">
      <t>コウジ</t>
    </rPh>
    <rPh sb="12" eb="15">
      <t>ハッチュウシャ</t>
    </rPh>
    <rPh sb="15" eb="17">
      <t>シテイ</t>
    </rPh>
    <rPh sb="18" eb="20">
      <t>タッセイ</t>
    </rPh>
    <rPh sb="20" eb="21">
      <t>リツ</t>
    </rPh>
    <rPh sb="21" eb="24">
      <t>カクニンショ</t>
    </rPh>
    <phoneticPr fontId="1"/>
  </si>
  <si>
    <t>　次の週休２日制確保適用工事（発注者指定）について、達成率を確認願います。</t>
    <rPh sb="1" eb="2">
      <t>ツギ</t>
    </rPh>
    <rPh sb="3" eb="5">
      <t>シュウキュウ</t>
    </rPh>
    <rPh sb="6" eb="7">
      <t>ニチ</t>
    </rPh>
    <rPh sb="7" eb="8">
      <t>セイ</t>
    </rPh>
    <rPh sb="8" eb="10">
      <t>カクホ</t>
    </rPh>
    <rPh sb="10" eb="12">
      <t>テキヨウ</t>
    </rPh>
    <rPh sb="12" eb="14">
      <t>コウジ</t>
    </rPh>
    <rPh sb="15" eb="18">
      <t>ハッチュウシャ</t>
    </rPh>
    <rPh sb="18" eb="20">
      <t>シテイ</t>
    </rPh>
    <rPh sb="26" eb="29">
      <t>タッセイリツ</t>
    </rPh>
    <rPh sb="30" eb="32">
      <t>カクニン</t>
    </rPh>
    <rPh sb="32" eb="33">
      <t>ネガ</t>
    </rPh>
    <phoneticPr fontId="1"/>
  </si>
  <si>
    <t>会社名</t>
    <rPh sb="0" eb="3">
      <t>カイシャメイ</t>
    </rPh>
    <phoneticPr fontId="9"/>
  </si>
  <si>
    <t>氏名</t>
    <rPh sb="0" eb="2">
      <t>シメイ</t>
    </rPh>
    <phoneticPr fontId="9"/>
  </si>
  <si>
    <t>年</t>
    <rPh sb="0" eb="1">
      <t>ネン</t>
    </rPh>
    <phoneticPr fontId="9"/>
  </si>
  <si>
    <t>月</t>
    <rPh sb="0" eb="1">
      <t>ツキ</t>
    </rPh>
    <phoneticPr fontId="9"/>
  </si>
  <si>
    <t>（受注者）</t>
    <phoneticPr fontId="1"/>
  </si>
  <si>
    <r>
      <t xml:space="preserve">受注者
</t>
    </r>
    <r>
      <rPr>
        <sz val="10"/>
        <color theme="1"/>
        <rFont val="ＭＳ Ｐ明朝"/>
        <family val="1"/>
        <charset val="128"/>
      </rPr>
      <t>(請負人)</t>
    </r>
    <phoneticPr fontId="1"/>
  </si>
  <si>
    <r>
      <t xml:space="preserve">受注者
</t>
    </r>
    <r>
      <rPr>
        <sz val="10"/>
        <color theme="1"/>
        <rFont val="ＭＳ Ｐ明朝"/>
        <family val="1"/>
        <charset val="128"/>
      </rPr>
      <t>(請負人)</t>
    </r>
    <phoneticPr fontId="1"/>
  </si>
  <si>
    <t>休日数</t>
    <rPh sb="0" eb="3">
      <t>キュウジツスウ</t>
    </rPh>
    <phoneticPr fontId="9"/>
  </si>
  <si>
    <t>対象日数</t>
    <rPh sb="0" eb="4">
      <t>タイショウニッスウ</t>
    </rPh>
    <phoneticPr fontId="9"/>
  </si>
  <si>
    <t>対象期間終期（完了年月日）</t>
    <rPh sb="0" eb="4">
      <t>タイショウキカン</t>
    </rPh>
    <rPh sb="4" eb="6">
      <t>シュウキ</t>
    </rPh>
    <rPh sb="7" eb="9">
      <t>カンリョウ</t>
    </rPh>
    <rPh sb="9" eb="12">
      <t>ネンガッピ</t>
    </rPh>
    <phoneticPr fontId="9"/>
  </si>
  <si>
    <t xml:space="preserve"> 担　当　部　課　名</t>
    <rPh sb="1" eb="2">
      <t>タン</t>
    </rPh>
    <rPh sb="3" eb="4">
      <t>トウ</t>
    </rPh>
    <rPh sb="5" eb="6">
      <t>ブ</t>
    </rPh>
    <rPh sb="7" eb="8">
      <t>カ</t>
    </rPh>
    <rPh sb="9" eb="10">
      <t>メイ</t>
    </rPh>
    <phoneticPr fontId="1"/>
  </si>
  <si>
    <t xml:space="preserve"> 契   約   番   号</t>
    <rPh sb="1" eb="2">
      <t>チギリ</t>
    </rPh>
    <rPh sb="5" eb="6">
      <t>ヤク</t>
    </rPh>
    <rPh sb="9" eb="10">
      <t>バン</t>
    </rPh>
    <rPh sb="13" eb="14">
      <t>ゴウ</t>
    </rPh>
    <phoneticPr fontId="1"/>
  </si>
  <si>
    <t xml:space="preserve"> 事業名 及び 工事名</t>
    <rPh sb="1" eb="2">
      <t>コト</t>
    </rPh>
    <rPh sb="2" eb="3">
      <t>ギョウ</t>
    </rPh>
    <rPh sb="3" eb="4">
      <t>メイ</t>
    </rPh>
    <rPh sb="5" eb="6">
      <t>オヨ</t>
    </rPh>
    <rPh sb="8" eb="9">
      <t>コウ</t>
    </rPh>
    <rPh sb="9" eb="10">
      <t>コト</t>
    </rPh>
    <rPh sb="10" eb="11">
      <t>メイ</t>
    </rPh>
    <phoneticPr fontId="1"/>
  </si>
  <si>
    <t>○　○　工事</t>
    <rPh sb="4" eb="6">
      <t>コウジ</t>
    </rPh>
    <phoneticPr fontId="19"/>
  </si>
  <si>
    <t xml:space="preserve"> 工   事   箇   所</t>
    <rPh sb="1" eb="2">
      <t>コウ</t>
    </rPh>
    <rPh sb="5" eb="6">
      <t>コト</t>
    </rPh>
    <rPh sb="9" eb="10">
      <t>カ</t>
    </rPh>
    <rPh sb="13" eb="14">
      <t>ショ</t>
    </rPh>
    <phoneticPr fontId="1"/>
  </si>
  <si>
    <t>岐阜市　○　○　　 地内</t>
    <rPh sb="0" eb="2">
      <t>ギフ</t>
    </rPh>
    <rPh sb="2" eb="3">
      <t>シ</t>
    </rPh>
    <rPh sb="10" eb="11">
      <t>チ</t>
    </rPh>
    <rPh sb="11" eb="12">
      <t>ナイ</t>
    </rPh>
    <phoneticPr fontId="19"/>
  </si>
  <si>
    <t xml:space="preserve"> Ｊ Ｖ　の　名　称</t>
    <rPh sb="7" eb="8">
      <t>メイ</t>
    </rPh>
    <rPh sb="9" eb="10">
      <t>ショウ</t>
    </rPh>
    <phoneticPr fontId="1"/>
  </si>
  <si>
    <t>岐阜市</t>
    <rPh sb="0" eb="2">
      <t>ギフ</t>
    </rPh>
    <rPh sb="2" eb="3">
      <t>シ</t>
    </rPh>
    <phoneticPr fontId="19"/>
  </si>
  <si>
    <t>○　○　建設　株式会社</t>
    <rPh sb="4" eb="6">
      <t>ケンセツ</t>
    </rPh>
    <phoneticPr fontId="19"/>
  </si>
  <si>
    <t xml:space="preserve"> 役 職　代表者氏名</t>
    <rPh sb="1" eb="2">
      <t>エキ</t>
    </rPh>
    <rPh sb="3" eb="4">
      <t>ショク</t>
    </rPh>
    <rPh sb="5" eb="7">
      <t>ダイヒョウ</t>
    </rPh>
    <rPh sb="7" eb="8">
      <t>シャ</t>
    </rPh>
    <rPh sb="8" eb="10">
      <t>シメイ</t>
    </rPh>
    <phoneticPr fontId="1"/>
  </si>
  <si>
    <t>代表取締役　</t>
    <rPh sb="0" eb="2">
      <t>ダイヒョウ</t>
    </rPh>
    <rPh sb="2" eb="5">
      <t>トリシマリヤク</t>
    </rPh>
    <phoneticPr fontId="19"/>
  </si>
  <si>
    <t>○○　○○</t>
    <phoneticPr fontId="1"/>
  </si>
  <si>
    <t>現場代理人</t>
    <rPh sb="0" eb="5">
      <t>ゲンバダイリニン</t>
    </rPh>
    <phoneticPr fontId="1"/>
  </si>
  <si>
    <t xml:space="preserve"> 最 終 契 約 金 額</t>
    <phoneticPr fontId="1"/>
  </si>
  <si>
    <t>工  　期</t>
    <phoneticPr fontId="1"/>
  </si>
  <si>
    <t>（始）</t>
    <phoneticPr fontId="1"/>
  </si>
  <si>
    <t>（終）</t>
  </si>
  <si>
    <t>対象期間</t>
    <rPh sb="0" eb="4">
      <t>タイショウキカン</t>
    </rPh>
    <phoneticPr fontId="1"/>
  </si>
  <si>
    <t>工事着手日</t>
    <rPh sb="0" eb="2">
      <t>コウジ</t>
    </rPh>
    <rPh sb="2" eb="5">
      <t>チャクシュビ</t>
    </rPh>
    <phoneticPr fontId="1"/>
  </si>
  <si>
    <t>完了日</t>
    <rPh sb="0" eb="3">
      <t>カンリョウビ</t>
    </rPh>
    <phoneticPr fontId="1"/>
  </si>
  <si>
    <t>一般</t>
    <phoneticPr fontId="1"/>
  </si>
  <si>
    <t>○○　○○</t>
    <phoneticPr fontId="19"/>
  </si>
  <si>
    <t>監督職員</t>
    <rPh sb="0" eb="1">
      <t>カン</t>
    </rPh>
    <rPh sb="1" eb="2">
      <t>ヨシ</t>
    </rPh>
    <rPh sb="2" eb="3">
      <t>ショク</t>
    </rPh>
    <rPh sb="3" eb="4">
      <t>イン</t>
    </rPh>
    <phoneticPr fontId="1"/>
  </si>
  <si>
    <t>総括</t>
    <rPh sb="0" eb="2">
      <t>ソウカツ</t>
    </rPh>
    <phoneticPr fontId="1"/>
  </si>
  <si>
    <t>○○  ○○</t>
    <phoneticPr fontId="19"/>
  </si>
  <si>
    <t>様式４</t>
    <rPh sb="0" eb="2">
      <t>ヨウシキ</t>
    </rPh>
    <phoneticPr fontId="9"/>
  </si>
  <si>
    <t>第</t>
    <rPh sb="0" eb="1">
      <t>ダイ</t>
    </rPh>
    <phoneticPr fontId="9"/>
  </si>
  <si>
    <t>号</t>
    <rPh sb="0" eb="1">
      <t>ゴウ</t>
    </rPh>
    <phoneticPr fontId="9"/>
  </si>
  <si>
    <t>契約番号：</t>
    <rPh sb="0" eb="4">
      <t>ケイヤクバンゴウ</t>
    </rPh>
    <phoneticPr fontId="9"/>
  </si>
  <si>
    <t>工事名：</t>
    <rPh sb="0" eb="3">
      <t>コウジメイ</t>
    </rPh>
    <phoneticPr fontId="9"/>
  </si>
  <si>
    <t>受注者：</t>
    <rPh sb="0" eb="3">
      <t>ジュチュウシャ</t>
    </rPh>
    <phoneticPr fontId="9"/>
  </si>
  <si>
    <t>対象期間始期（現場着手日）</t>
  </si>
  <si>
    <t>監理（管理）技術者</t>
    <rPh sb="0" eb="2">
      <t>カンリ</t>
    </rPh>
    <rPh sb="3" eb="5">
      <t>カンリ</t>
    </rPh>
    <rPh sb="6" eb="9">
      <t>ギジュツシャ</t>
    </rPh>
    <phoneticPr fontId="1"/>
  </si>
  <si>
    <t>契約年月日：</t>
    <rPh sb="0" eb="1">
      <t>チギリ</t>
    </rPh>
    <rPh sb="1" eb="2">
      <t>ヤク</t>
    </rPh>
    <rPh sb="2" eb="3">
      <t>ネン</t>
    </rPh>
    <rPh sb="3" eb="4">
      <t>ツキ</t>
    </rPh>
    <rPh sb="4" eb="5">
      <t>ヒ</t>
    </rPh>
    <phoneticPr fontId="9"/>
  </si>
  <si>
    <t>完了年月日：</t>
    <rPh sb="0" eb="1">
      <t>カン</t>
    </rPh>
    <rPh sb="1" eb="2">
      <t>リョウ</t>
    </rPh>
    <rPh sb="2" eb="5">
      <t>ネンガッピ</t>
    </rPh>
    <phoneticPr fontId="9"/>
  </si>
  <si>
    <t>No.</t>
    <phoneticPr fontId="9"/>
  </si>
  <si>
    <t>西暦</t>
    <rPh sb="0" eb="2">
      <t>セイレキ</t>
    </rPh>
    <phoneticPr fontId="9"/>
  </si>
  <si>
    <t>当該月</t>
    <rPh sb="0" eb="2">
      <t>トウガイ</t>
    </rPh>
    <rPh sb="2" eb="3">
      <t>ツキ</t>
    </rPh>
    <phoneticPr fontId="9"/>
  </si>
  <si>
    <t>か月</t>
    <rPh sb="1" eb="2">
      <t>ゲツ</t>
    </rPh>
    <phoneticPr fontId="9"/>
  </si>
  <si>
    <t>―</t>
  </si>
  <si>
    <t>―</t>
    <phoneticPr fontId="9"/>
  </si>
  <si>
    <t>祝</t>
    <rPh sb="0" eb="1">
      <t>シュク</t>
    </rPh>
    <phoneticPr fontId="9"/>
  </si>
  <si>
    <t>振</t>
    <rPh sb="0" eb="1">
      <t>フ</t>
    </rPh>
    <phoneticPr fontId="9"/>
  </si>
  <si>
    <t>○</t>
  </si>
  <si>
    <t>○</t>
    <phoneticPr fontId="9"/>
  </si>
  <si>
    <t>休日率</t>
    <rPh sb="0" eb="2">
      <t>キュウジツ</t>
    </rPh>
    <rPh sb="2" eb="3">
      <t>リツ</t>
    </rPh>
    <phoneticPr fontId="9"/>
  </si>
  <si>
    <t>対象期間　合計</t>
  </si>
  <si>
    <t>対象期間　累計</t>
    <rPh sb="5" eb="7">
      <t>ルイケイ</t>
    </rPh>
    <phoneticPr fontId="9"/>
  </si>
  <si>
    <t>会社名</t>
    <rPh sb="0" eb="2">
      <t>カイシャ</t>
    </rPh>
    <phoneticPr fontId="9"/>
  </si>
  <si>
    <t>対象者氏名</t>
    <rPh sb="0" eb="3">
      <t>タイショウシャ</t>
    </rPh>
    <rPh sb="3" eb="5">
      <t>シメイ</t>
    </rPh>
    <phoneticPr fontId="9"/>
  </si>
  <si>
    <t>文化の日</t>
    <rPh sb="0" eb="2">
      <t>ブンカ</t>
    </rPh>
    <rPh sb="3" eb="4">
      <t>ヒ</t>
    </rPh>
    <phoneticPr fontId="9"/>
  </si>
  <si>
    <t>○○建設株式会社</t>
  </si>
  <si>
    <t/>
  </si>
  <si>
    <t>○○○○</t>
  </si>
  <si>
    <t>△△△△</t>
  </si>
  <si>
    <t>◇◇◇◇</t>
  </si>
  <si>
    <t>◎◎◎◎</t>
  </si>
  <si>
    <t>××××</t>
  </si>
  <si>
    <t>□□□□</t>
  </si>
  <si>
    <t>▽▽▽▽</t>
  </si>
  <si>
    <t>●●●●</t>
  </si>
  <si>
    <t>▲▲▲▲</t>
  </si>
  <si>
    <t>◆◆◆◆</t>
  </si>
  <si>
    <t>▼▼▼▼</t>
  </si>
  <si>
    <t>■■■■</t>
  </si>
  <si>
    <t>○○●●</t>
  </si>
  <si>
    <t>△△▲▲</t>
  </si>
  <si>
    <t>□□■■</t>
  </si>
  <si>
    <t>▽▽▼▼</t>
  </si>
  <si>
    <t>下請主任技術者</t>
    <rPh sb="0" eb="2">
      <t>シタウケ</t>
    </rPh>
    <rPh sb="2" eb="7">
      <t>シュニンギジュツシャ</t>
    </rPh>
    <phoneticPr fontId="9"/>
  </si>
  <si>
    <t>監理技術者等</t>
    <rPh sb="0" eb="5">
      <t>カンリギジュツシャ</t>
    </rPh>
    <rPh sb="5" eb="6">
      <t>トウ</t>
    </rPh>
    <phoneticPr fontId="9"/>
  </si>
  <si>
    <t>△△工業株式会社（1次）</t>
    <rPh sb="10" eb="11">
      <t>ジ</t>
    </rPh>
    <phoneticPr fontId="9"/>
  </si>
  <si>
    <t>有限会社□□組（２次）</t>
    <rPh sb="0" eb="2">
      <t>ユウゲン</t>
    </rPh>
    <rPh sb="9" eb="10">
      <t>ジ</t>
    </rPh>
    <phoneticPr fontId="9"/>
  </si>
  <si>
    <t>◆◆建設株式会社（１次）</t>
    <rPh sb="4" eb="6">
      <t>カブシキ</t>
    </rPh>
    <rPh sb="10" eb="11">
      <t>ジ</t>
    </rPh>
    <phoneticPr fontId="9"/>
  </si>
  <si>
    <t>◇◇有限会社(２次)</t>
    <rPh sb="2" eb="6">
      <t>ユウゲンガイシャ</t>
    </rPh>
    <rPh sb="8" eb="9">
      <t>ジ</t>
    </rPh>
    <phoneticPr fontId="9"/>
  </si>
  <si>
    <t>●●○○</t>
  </si>
  <si>
    <t>第</t>
  </si>
  <si>
    <t>現場代理人</t>
    <phoneticPr fontId="9"/>
  </si>
  <si>
    <t>総対象日数</t>
    <rPh sb="0" eb="1">
      <t>ソウ</t>
    </rPh>
    <rPh sb="1" eb="3">
      <t>タイショウ</t>
    </rPh>
    <rPh sb="3" eb="5">
      <t>ニッスウ</t>
    </rPh>
    <phoneticPr fontId="9"/>
  </si>
  <si>
    <t>　全体</t>
    <rPh sb="1" eb="3">
      <t>ゼンタイ</t>
    </rPh>
    <phoneticPr fontId="9"/>
  </si>
  <si>
    <t>総休日数</t>
    <rPh sb="0" eb="1">
      <t>ソウ</t>
    </rPh>
    <rPh sb="1" eb="3">
      <t>キュウジツ</t>
    </rPh>
    <rPh sb="2" eb="4">
      <t>ニッスウ</t>
    </rPh>
    <phoneticPr fontId="9"/>
  </si>
  <si>
    <t>契約年月日：</t>
    <phoneticPr fontId="9"/>
  </si>
  <si>
    <t>完了年月日：</t>
    <phoneticPr fontId="9"/>
  </si>
  <si>
    <t>勤労感謝の日</t>
    <rPh sb="0" eb="4">
      <t>キンロウカンシャ</t>
    </rPh>
    <rPh sb="5" eb="6">
      <t>ヒ</t>
    </rPh>
    <phoneticPr fontId="9"/>
  </si>
  <si>
    <t>年末年始</t>
    <rPh sb="0" eb="4">
      <t>ネンマツネンシ</t>
    </rPh>
    <phoneticPr fontId="9"/>
  </si>
  <si>
    <t>契約日</t>
    <rPh sb="0" eb="3">
      <t>ケイヤクビ</t>
    </rPh>
    <phoneticPr fontId="9"/>
  </si>
  <si>
    <t>成人の日</t>
    <rPh sb="0" eb="2">
      <t>セイジン</t>
    </rPh>
    <rPh sb="3" eb="4">
      <t>ヒ</t>
    </rPh>
    <phoneticPr fontId="9"/>
  </si>
  <si>
    <t>建国記念日</t>
    <rPh sb="0" eb="5">
      <t>ケンコクキネンビ</t>
    </rPh>
    <phoneticPr fontId="9"/>
  </si>
  <si>
    <t>振替休日</t>
    <rPh sb="0" eb="4">
      <t>フリカエキュウジツ</t>
    </rPh>
    <phoneticPr fontId="9"/>
  </si>
  <si>
    <t>様式５</t>
    <rPh sb="0" eb="2">
      <t>ヨウシキ</t>
    </rPh>
    <phoneticPr fontId="9"/>
  </si>
  <si>
    <t>○○</t>
    <phoneticPr fontId="9"/>
  </si>
  <si>
    <t>課</t>
    <phoneticPr fontId="1"/>
  </si>
  <si>
    <t>部</t>
    <rPh sb="0" eb="1">
      <t>ブ</t>
    </rPh>
    <phoneticPr fontId="9"/>
  </si>
  <si>
    <t>○○　</t>
    <phoneticPr fontId="19"/>
  </si>
  <si>
    <t>対象期間
の日数
(a)</t>
    <rPh sb="0" eb="2">
      <t>タイショウ</t>
    </rPh>
    <rPh sb="2" eb="4">
      <t>キカン</t>
    </rPh>
    <rPh sb="6" eb="8">
      <t>ニッスウ</t>
    </rPh>
    <phoneticPr fontId="9"/>
  </si>
  <si>
    <t>休日数
(b)</t>
    <rPh sb="0" eb="3">
      <t>キュウジツスウ</t>
    </rPh>
    <phoneticPr fontId="9"/>
  </si>
  <si>
    <t>対象者の
休日率
(c=b/a)</t>
    <rPh sb="0" eb="3">
      <t>タイショウシャ</t>
    </rPh>
    <rPh sb="5" eb="7">
      <t>キュウジツ</t>
    </rPh>
    <rPh sb="7" eb="8">
      <t>リツ</t>
    </rPh>
    <phoneticPr fontId="9"/>
  </si>
  <si>
    <t>休日率
(cの平均)</t>
    <rPh sb="0" eb="2">
      <t>キュウジツ</t>
    </rPh>
    <rPh sb="2" eb="3">
      <t>リツ</t>
    </rPh>
    <rPh sb="7" eb="9">
      <t>ヘイキン</t>
    </rPh>
    <phoneticPr fontId="9"/>
  </si>
  <si>
    <t>対象期間の日数
(a)</t>
    <rPh sb="0" eb="4">
      <t>タイショウキカン</t>
    </rPh>
    <rPh sb="5" eb="7">
      <t>ニッスウ</t>
    </rPh>
    <phoneticPr fontId="9"/>
  </si>
  <si>
    <t>休日数
(b)</t>
    <rPh sb="0" eb="2">
      <t>キュウジツ</t>
    </rPh>
    <rPh sb="2" eb="3">
      <t>スウ</t>
    </rPh>
    <phoneticPr fontId="9"/>
  </si>
  <si>
    <t>対象者の休日率
(c=b/a)</t>
    <rPh sb="0" eb="3">
      <t>タイショウシャ</t>
    </rPh>
    <rPh sb="4" eb="6">
      <t>キュウジツ</t>
    </rPh>
    <rPh sb="6" eb="7">
      <t>リツ</t>
    </rPh>
    <phoneticPr fontId="9"/>
  </si>
  <si>
    <t>平均
休日率
(cの平均)</t>
    <rPh sb="0" eb="2">
      <t>ヘイキン</t>
    </rPh>
    <rPh sb="3" eb="5">
      <t>キュウジツ</t>
    </rPh>
    <rPh sb="5" eb="6">
      <t>リツ</t>
    </rPh>
    <rPh sb="10" eb="12">
      <t>ヘイキン</t>
    </rPh>
    <phoneticPr fontId="9"/>
  </si>
  <si>
    <t>週休２日制モデル工事（交替制）休日等取得報告書</t>
    <rPh sb="11" eb="14">
      <t>コウタイセイ</t>
    </rPh>
    <rPh sb="15" eb="17">
      <t>キュウジツ</t>
    </rPh>
    <rPh sb="17" eb="18">
      <t>トウ</t>
    </rPh>
    <rPh sb="18" eb="20">
      <t>シュトク</t>
    </rPh>
    <rPh sb="20" eb="22">
      <t>ホウコク</t>
    </rPh>
    <rPh sb="22" eb="23">
      <t>ショ</t>
    </rPh>
    <phoneticPr fontId="9"/>
  </si>
  <si>
    <t>週休２日制モデル工事（交替制）休日等取得実績書</t>
    <rPh sb="11" eb="14">
      <t>コウタイセイ</t>
    </rPh>
    <rPh sb="15" eb="17">
      <t>キュウジツ</t>
    </rPh>
    <rPh sb="17" eb="18">
      <t>トウ</t>
    </rPh>
    <rPh sb="18" eb="20">
      <t>シュトク</t>
    </rPh>
    <rPh sb="20" eb="22">
      <t>ジッセキ</t>
    </rPh>
    <rPh sb="22" eb="23">
      <t>ショ</t>
    </rPh>
    <phoneticPr fontId="9"/>
  </si>
  <si>
    <t>　＊１　日付、曜日欄下に祝日、振替日の「祝」「振」を記入する。
　＊２　日付下段に摘要欄として、「契約日」、「着手日」等を記入する。
　＊３　各対象者の休日等取得状況を記入する。対象期間外の場合「―」、休日を取得した日は「○」を記入する。</t>
    <rPh sb="4" eb="6">
      <t>ヒヅケ</t>
    </rPh>
    <rPh sb="7" eb="10">
      <t>ヨウビラン</t>
    </rPh>
    <rPh sb="10" eb="11">
      <t>シタ</t>
    </rPh>
    <rPh sb="12" eb="14">
      <t>シュクジツ</t>
    </rPh>
    <rPh sb="20" eb="21">
      <t>シュク</t>
    </rPh>
    <rPh sb="23" eb="24">
      <t>フ</t>
    </rPh>
    <rPh sb="26" eb="28">
      <t>キニュウ</t>
    </rPh>
    <rPh sb="38" eb="40">
      <t>ゲダン</t>
    </rPh>
    <rPh sb="41" eb="44">
      <t>テキヨウラン</t>
    </rPh>
    <rPh sb="49" eb="52">
      <t>ケイヤクビ</t>
    </rPh>
    <rPh sb="55" eb="58">
      <t>チャクシュビ</t>
    </rPh>
    <rPh sb="59" eb="60">
      <t>トウ</t>
    </rPh>
    <rPh sb="61" eb="63">
      <t>キニュウ</t>
    </rPh>
    <rPh sb="71" eb="72">
      <t>カク</t>
    </rPh>
    <rPh sb="72" eb="74">
      <t>タイショウ</t>
    </rPh>
    <rPh sb="74" eb="75">
      <t>シャ</t>
    </rPh>
    <rPh sb="76" eb="78">
      <t>キュウジツ</t>
    </rPh>
    <rPh sb="78" eb="79">
      <t>トウ</t>
    </rPh>
    <rPh sb="79" eb="81">
      <t>シュトク</t>
    </rPh>
    <rPh sb="81" eb="83">
      <t>ジョウキョウ</t>
    </rPh>
    <rPh sb="84" eb="86">
      <t>キニュウ</t>
    </rPh>
    <rPh sb="89" eb="91">
      <t>タイショウ</t>
    </rPh>
    <rPh sb="101" eb="103">
      <t>キュウジツ</t>
    </rPh>
    <rPh sb="104" eb="106">
      <t>シュトク</t>
    </rPh>
    <phoneticPr fontId="9"/>
  </si>
  <si>
    <t>　＊１　最初のページの会社、対象者氏名欄を記入する。
　＊２　日付、曜日欄下に祝日、振替日の「祝」「振」を記入する。
　＊３　日付下段に摘要欄として、「契約日」、「着手日」等を記入する。
　＊４　各対象者の休日等取得状況を記入する。対象期間外の場合「―」、休日を取得した日は「○」を記入する。</t>
    <rPh sb="4" eb="6">
      <t>サイショ</t>
    </rPh>
    <rPh sb="11" eb="13">
      <t>カイシャ</t>
    </rPh>
    <rPh sb="14" eb="19">
      <t>タイショウシャシメイ</t>
    </rPh>
    <rPh sb="31" eb="33">
      <t>ヒヅケ</t>
    </rPh>
    <rPh sb="34" eb="37">
      <t>ヨウビラン</t>
    </rPh>
    <rPh sb="37" eb="38">
      <t>シタ</t>
    </rPh>
    <rPh sb="39" eb="41">
      <t>シュクジツ</t>
    </rPh>
    <rPh sb="47" eb="48">
      <t>シュク</t>
    </rPh>
    <rPh sb="50" eb="51">
      <t>フ</t>
    </rPh>
    <rPh sb="53" eb="55">
      <t>キニュウ</t>
    </rPh>
    <rPh sb="65" eb="67">
      <t>ゲダン</t>
    </rPh>
    <rPh sb="68" eb="71">
      <t>テキヨウラン</t>
    </rPh>
    <rPh sb="76" eb="79">
      <t>ケイヤクビ</t>
    </rPh>
    <rPh sb="82" eb="85">
      <t>チャクシュビ</t>
    </rPh>
    <rPh sb="86" eb="87">
      <t>トウ</t>
    </rPh>
    <rPh sb="88" eb="90">
      <t>キニュウ</t>
    </rPh>
    <rPh sb="98" eb="99">
      <t>カク</t>
    </rPh>
    <rPh sb="99" eb="101">
      <t>タイショウ</t>
    </rPh>
    <rPh sb="101" eb="102">
      <t>シャ</t>
    </rPh>
    <rPh sb="103" eb="105">
      <t>キュウジツ</t>
    </rPh>
    <rPh sb="105" eb="106">
      <t>トウ</t>
    </rPh>
    <rPh sb="106" eb="108">
      <t>シュトク</t>
    </rPh>
    <rPh sb="108" eb="110">
      <t>ジョウキョウ</t>
    </rPh>
    <rPh sb="111" eb="113">
      <t>キニュウ</t>
    </rPh>
    <rPh sb="116" eb="118">
      <t>タイショウ</t>
    </rPh>
    <rPh sb="128" eb="130">
      <t>キュウジツ</t>
    </rPh>
    <rPh sb="131" eb="133">
      <t>シュトク</t>
    </rPh>
    <phoneticPr fontId="9"/>
  </si>
  <si>
    <t>契約書の住所（番地等の記載との整合）</t>
    <rPh sb="0" eb="3">
      <t>ケイヤクショ</t>
    </rPh>
    <rPh sb="4" eb="6">
      <t>ジュウショ</t>
    </rPh>
    <rPh sb="7" eb="10">
      <t>バンチトウ</t>
    </rPh>
    <rPh sb="11" eb="13">
      <t>キサイ</t>
    </rPh>
    <rPh sb="15" eb="17">
      <t>セイゴウ</t>
    </rPh>
    <phoneticPr fontId="1"/>
  </si>
  <si>
    <t>週休２日制モデル工事（交替制）基本情報入力</t>
    <rPh sb="0" eb="2">
      <t>シュウキュウ</t>
    </rPh>
    <rPh sb="3" eb="5">
      <t>カセイ</t>
    </rPh>
    <rPh sb="8" eb="10">
      <t>コウジ</t>
    </rPh>
    <rPh sb="11" eb="14">
      <t>コウタイセイ</t>
    </rPh>
    <rPh sb="15" eb="19">
      <t>キホンジョウホウ</t>
    </rPh>
    <rPh sb="19" eb="21">
      <t>ニュウリョク</t>
    </rPh>
    <phoneticPr fontId="1"/>
  </si>
  <si>
    <t>着色箇所のセルに入力</t>
    <rPh sb="0" eb="4">
      <t>チャクショクカショ</t>
    </rPh>
    <rPh sb="8" eb="10">
      <t>ニュウリョク</t>
    </rPh>
    <phoneticPr fontId="1"/>
  </si>
  <si>
    <t>****</t>
  </si>
  <si>
    <t>○　○　工事</t>
  </si>
  <si>
    <t>○　○　建設　株式会社</t>
  </si>
  <si>
    <t>水</t>
  </si>
  <si>
    <t>木</t>
  </si>
  <si>
    <t>金</t>
  </si>
  <si>
    <t>土</t>
  </si>
  <si>
    <t>日</t>
  </si>
  <si>
    <t>月</t>
  </si>
  <si>
    <t>火</t>
  </si>
  <si>
    <t>-</t>
  </si>
  <si>
    <t>現場代理人</t>
  </si>
  <si>
    <t>監理技術者等</t>
  </si>
  <si>
    <t>△△工業株式会社（1次）</t>
  </si>
  <si>
    <t>下請主任技術者</t>
  </si>
  <si>
    <t>◆◆建設株式会社（１次）</t>
  </si>
  <si>
    <t>有限会社□□組（２次）</t>
  </si>
  <si>
    <t>◇◇有限会社(２次)</t>
  </si>
  <si>
    <t>工事着手日</t>
    <rPh sb="0" eb="2">
      <t>コウジ</t>
    </rPh>
    <rPh sb="2" eb="5">
      <t>チャクシュビ</t>
    </rPh>
    <phoneticPr fontId="9"/>
  </si>
  <si>
    <t>工事完了日</t>
    <rPh sb="0" eb="2">
      <t>コウジ</t>
    </rPh>
    <rPh sb="2" eb="5">
      <t>カンリョウビ</t>
    </rPh>
    <phoneticPr fontId="9"/>
  </si>
  <si>
    <t>現場作業完了日</t>
    <rPh sb="0" eb="4">
      <t>ゲンバサギョウ</t>
    </rPh>
    <rPh sb="4" eb="6">
      <t>カンリョウ</t>
    </rPh>
    <rPh sb="6" eb="7">
      <t>ビ</t>
    </rPh>
    <phoneticPr fontId="9"/>
  </si>
  <si>
    <t>現場作業完了日</t>
    <rPh sb="0" eb="4">
      <t>ゲンバサギョウ</t>
    </rPh>
    <rPh sb="4" eb="7">
      <t>カンリョウビ</t>
    </rPh>
    <phoneticPr fontId="9"/>
  </si>
  <si>
    <t>現場事務所設置</t>
    <rPh sb="0" eb="2">
      <t>ゲンバ</t>
    </rPh>
    <rPh sb="2" eb="7">
      <t>ジムショセッチ</t>
    </rPh>
    <phoneticPr fontId="9"/>
  </si>
  <si>
    <t>4週8休以上</t>
  </si>
  <si>
    <t>担当部署名（例：○○部　○○課）</t>
    <rPh sb="0" eb="4">
      <t>タントウブショ</t>
    </rPh>
    <rPh sb="4" eb="5">
      <t>ナ</t>
    </rPh>
    <rPh sb="6" eb="7">
      <t>レイ</t>
    </rPh>
    <rPh sb="10" eb="11">
      <t>ブ</t>
    </rPh>
    <rPh sb="14" eb="15">
      <t>カ</t>
    </rPh>
    <phoneticPr fontId="1"/>
  </si>
  <si>
    <t>契約番号（例：1234）</t>
    <rPh sb="0" eb="4">
      <t>ケイヤクバンゴウ</t>
    </rPh>
    <rPh sb="5" eb="6">
      <t>レイ</t>
    </rPh>
    <phoneticPr fontId="1"/>
  </si>
  <si>
    <t>工事名（例：○○工事）</t>
    <rPh sb="0" eb="3">
      <t>コウジメイ</t>
    </rPh>
    <rPh sb="4" eb="5">
      <t>レイ</t>
    </rPh>
    <rPh sb="8" eb="10">
      <t>コウジ</t>
    </rPh>
    <phoneticPr fontId="1"/>
  </si>
  <si>
    <t>施工箇所（例：岐阜市　○○　地内）</t>
    <rPh sb="0" eb="4">
      <t>セコウカショ</t>
    </rPh>
    <rPh sb="5" eb="6">
      <t>レイ</t>
    </rPh>
    <rPh sb="7" eb="10">
      <t>ギフシ</t>
    </rPh>
    <rPh sb="14" eb="16">
      <t>チナイ</t>
    </rPh>
    <phoneticPr fontId="1"/>
  </si>
  <si>
    <t>会社名（○○建設　株式会社）</t>
    <rPh sb="0" eb="3">
      <t>カイシャメイ</t>
    </rPh>
    <rPh sb="6" eb="8">
      <t>ケンセツ</t>
    </rPh>
    <rPh sb="9" eb="13">
      <t>カブシキガイシャ</t>
    </rPh>
    <phoneticPr fontId="1"/>
  </si>
  <si>
    <t>役職（例：代表取締役）、代表者氏名（例：岐阜太郎）</t>
    <rPh sb="0" eb="2">
      <t>ヤクショク</t>
    </rPh>
    <rPh sb="3" eb="4">
      <t>レイ</t>
    </rPh>
    <rPh sb="5" eb="10">
      <t>ダイヒョウトリシマリヤク</t>
    </rPh>
    <rPh sb="12" eb="17">
      <t>ダイヒョウシャシメイ</t>
    </rPh>
    <rPh sb="18" eb="19">
      <t>レイ</t>
    </rPh>
    <rPh sb="20" eb="24">
      <t>ギフタロウ</t>
    </rPh>
    <phoneticPr fontId="1"/>
  </si>
  <si>
    <t>前欄：例：兼務、後欄：例　○○　○○）</t>
    <rPh sb="0" eb="1">
      <t>マエ</t>
    </rPh>
    <rPh sb="1" eb="2">
      <t>ラン</t>
    </rPh>
    <rPh sb="3" eb="4">
      <t>レイ</t>
    </rPh>
    <rPh sb="5" eb="7">
      <t>ケンム</t>
    </rPh>
    <rPh sb="8" eb="10">
      <t>アトラン</t>
    </rPh>
    <rPh sb="11" eb="12">
      <t>レイ</t>
    </rPh>
    <phoneticPr fontId="1"/>
  </si>
  <si>
    <t>最終契約金額（変更契約後の契約金額）</t>
    <rPh sb="0" eb="6">
      <t>サイシュウケイヤクキンガク</t>
    </rPh>
    <rPh sb="7" eb="9">
      <t>ヘンコウ</t>
    </rPh>
    <rPh sb="9" eb="12">
      <t>ケイヤクゴ</t>
    </rPh>
    <rPh sb="13" eb="17">
      <t>ケイヤクキンガク</t>
    </rPh>
    <phoneticPr fontId="1"/>
  </si>
  <si>
    <t>一般監督職員名（例：司　太郎）</t>
    <rPh sb="0" eb="2">
      <t>イッパン</t>
    </rPh>
    <rPh sb="2" eb="7">
      <t>カントクショクインメイ</t>
    </rPh>
    <rPh sb="8" eb="9">
      <t>レイ</t>
    </rPh>
    <rPh sb="10" eb="11">
      <t>ツカサ</t>
    </rPh>
    <rPh sb="12" eb="14">
      <t>タロウ</t>
    </rPh>
    <phoneticPr fontId="1"/>
  </si>
  <si>
    <t>予備欄</t>
    <rPh sb="0" eb="2">
      <t>ヨビ</t>
    </rPh>
    <rPh sb="2" eb="3">
      <t>ラン</t>
    </rPh>
    <phoneticPr fontId="1"/>
  </si>
  <si>
    <t>総括監督職員名（例：今沢　一郎」）</t>
    <rPh sb="0" eb="2">
      <t>ソウカツ</t>
    </rPh>
    <rPh sb="2" eb="7">
      <t>カントクショクインメイ</t>
    </rPh>
    <rPh sb="8" eb="9">
      <t>レイ</t>
    </rPh>
    <rPh sb="10" eb="12">
      <t>イマザワ</t>
    </rPh>
    <rPh sb="13" eb="15">
      <t>イチロウ</t>
    </rPh>
    <phoneticPr fontId="1"/>
  </si>
  <si>
    <t>対象期間終期（完了年月日）</t>
  </si>
  <si>
    <t>契約締結日（入力例：24/11/1）</t>
    <rPh sb="0" eb="2">
      <t>ケイヤク</t>
    </rPh>
    <rPh sb="2" eb="4">
      <t>テイケツ</t>
    </rPh>
    <rPh sb="4" eb="5">
      <t>ヒ</t>
    </rPh>
    <rPh sb="6" eb="8">
      <t>ニュウリョク</t>
    </rPh>
    <rPh sb="8" eb="9">
      <t>レイ</t>
    </rPh>
    <phoneticPr fontId="1"/>
  </si>
  <si>
    <r>
      <t xml:space="preserve">工事完成日（入力例：25/3/15）
</t>
    </r>
    <r>
      <rPr>
        <sz val="9"/>
        <rFont val="ＭＳ Ｐゴシック"/>
        <family val="3"/>
        <charset val="128"/>
      </rPr>
      <t>工期延期した場合は過月の報告書の日付に注意</t>
    </r>
    <rPh sb="0" eb="2">
      <t>コウジ</t>
    </rPh>
    <rPh sb="2" eb="4">
      <t>カンセイ</t>
    </rPh>
    <rPh sb="4" eb="5">
      <t>ビ</t>
    </rPh>
    <rPh sb="19" eb="23">
      <t>コウキエンキ</t>
    </rPh>
    <rPh sb="25" eb="27">
      <t>バアイ</t>
    </rPh>
    <rPh sb="28" eb="29">
      <t>カ</t>
    </rPh>
    <rPh sb="29" eb="30">
      <t>ツキ</t>
    </rPh>
    <rPh sb="31" eb="34">
      <t>ホウコクショ</t>
    </rPh>
    <rPh sb="35" eb="37">
      <t>ヒヅケ</t>
    </rPh>
    <rPh sb="38" eb="40">
      <t>チュウイ</t>
    </rPh>
    <phoneticPr fontId="1"/>
  </si>
  <si>
    <t>工事着手日（入力例：24/11/13）</t>
    <rPh sb="0" eb="2">
      <t>コウジ</t>
    </rPh>
    <rPh sb="2" eb="4">
      <t>チャクシュ</t>
    </rPh>
    <rPh sb="4" eb="5">
      <t>ビ</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</si>
</sst>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0%"/>
    <numFmt numFmtId="177" formatCode="d"/>
    <numFmt numFmtId="178" formatCode="#,##0_ &quot;円&quot;"/>
    <numFmt numFmtId="179" formatCode="[$-411]ggge&quot;年&quot;m&quot;月&quot;d&quot;日（&quot;aaa&quot;)&quot;"/>
    <numFmt numFmtId="180" formatCode="[$-411]gggee&quot;年&quot;mm&quot;月&quot;dd&quot;日&quot;"/>
    <numFmt numFmtId="181" formatCode="[$]gggee&quot;年&quot;m&quot;月&quot;;@" x16r2:formatCode16="[$-ja-JP-x-gannen]gggee&quot;年&quot;m&quot;月&quot;;@"/>
    <numFmt numFmtId="182" formatCode="0_ "/>
  </numFmts>
  <fonts count="34">
    <font>
      <sz val="11"/>
      <color theme="1"/>
      <name val="ＭＳ Ｐ明朝"/>
      <family val="1"/>
      <charset val="128"/>
    </font>
    <font>
      <sz val="6"/>
      <name val="ＭＳ Ｐゴシック"/>
      <family val="3"/>
      <charset val="128"/>
    </font>
    <font>
      <b/>
      <sz val="11"/>
      <color theme="1"/>
      <name val="ＭＳ ゴシック"/>
      <family val="3"/>
      <charset val="128"/>
    </font>
    <font>
      <b/>
      <sz val="14"/>
      <color theme="1"/>
      <name val="ＭＳ ゴシック"/>
      <family val="3"/>
      <charset val="128"/>
    </font>
    <font>
      <sz val="10"/>
      <color theme="1"/>
      <name val="ＭＳ Ｐ明朝"/>
      <family val="1"/>
      <charset val="128"/>
    </font>
    <font>
      <sz val="9"/>
      <color theme="1"/>
      <name val="ＭＳ ゴシック"/>
      <family val="3"/>
      <charset val="128"/>
    </font>
    <font>
      <sz val="8"/>
      <color theme="1"/>
      <name val="ＭＳ Ｐゴシック"/>
      <family val="3"/>
      <charset val="128"/>
    </font>
    <font>
      <sz val="20"/>
      <color theme="1"/>
      <name val="ＭＳ Ｐゴシック"/>
      <family val="3"/>
      <charset val="128"/>
    </font>
    <font>
      <sz val="11"/>
      <color theme="1"/>
      <name val="ＭＳ Ｐゴシック"/>
      <family val="3"/>
      <charset val="128"/>
      <scheme val="minor"/>
    </font>
    <font>
      <sz val="6"/>
      <name val="ＭＳ Ｐ明朝"/>
      <family val="1"/>
      <charset val="128"/>
    </font>
    <font>
      <sz val="10.5"/>
      <name val="ＭＳ 明朝"/>
      <family val="1"/>
      <charset val="128"/>
    </font>
    <font>
      <b/>
      <sz val="9"/>
      <color indexed="81"/>
      <name val="MS P ゴシック"/>
      <family val="3"/>
      <charset val="128"/>
    </font>
    <font>
      <sz val="9"/>
      <color indexed="81"/>
      <name val="MS P ゴシック"/>
      <family val="3"/>
      <charset val="128"/>
    </font>
    <font>
      <sz val="10.5"/>
      <color theme="1"/>
      <name val="ＭＳ Ｐ明朝"/>
      <family val="1"/>
      <charset val="128"/>
    </font>
    <font>
      <sz val="10"/>
      <name val="ＭＳ Ｐ明朝"/>
      <family val="1"/>
      <charset val="128"/>
    </font>
    <font>
      <sz val="10.5"/>
      <color theme="1"/>
      <name val="ＭＳ Ｐゴシック"/>
      <family val="3"/>
      <charset val="128"/>
    </font>
    <font>
      <sz val="8"/>
      <color theme="1"/>
      <name val="ＭＳ ゴシック"/>
      <family val="3"/>
      <charset val="128"/>
    </font>
    <font>
      <b/>
      <sz val="14"/>
      <name val="ＭＳ Ｐ明朝"/>
      <family val="1"/>
      <charset val="128"/>
    </font>
    <font>
      <sz val="11"/>
      <name val="ＭＳ Ｐゴシック"/>
      <family val="3"/>
      <charset val="128"/>
    </font>
    <font>
      <sz val="7"/>
      <name val="ＭＳ Ｐゴシック"/>
      <family val="3"/>
      <charset val="128"/>
    </font>
    <font>
      <sz val="11"/>
      <color indexed="8"/>
      <name val="ＭＳ ゴシック"/>
      <family val="3"/>
      <charset val="128"/>
    </font>
    <font>
      <sz val="11"/>
      <color theme="0" tint="-0.34998626667073579"/>
      <name val="ＭＳ Ｐゴシック"/>
      <family val="3"/>
      <charset val="128"/>
    </font>
    <font>
      <sz val="11"/>
      <color theme="1"/>
      <name val="ＭＳ Ｐゴシック"/>
      <family val="3"/>
      <charset val="128"/>
    </font>
    <font>
      <sz val="11"/>
      <color theme="0" tint="-0.499984740745262"/>
      <name val="ＭＳ Ｐゴシック"/>
      <family val="3"/>
      <charset val="128"/>
    </font>
    <font>
      <sz val="14"/>
      <color theme="1"/>
      <name val="ＭＳ Ｐゴシック"/>
      <family val="3"/>
      <charset val="128"/>
    </font>
    <font>
      <sz val="11"/>
      <color theme="1"/>
      <name val="ＭＳ Ｐ明朝"/>
      <family val="1"/>
      <charset val="128"/>
    </font>
    <font>
      <sz val="11"/>
      <name val="ＭＳ Ｐ明朝"/>
      <family val="1"/>
      <charset val="128"/>
    </font>
    <font>
      <sz val="12"/>
      <name val="ＭＳ Ｐゴシック"/>
      <family val="3"/>
      <charset val="128"/>
    </font>
    <font>
      <sz val="11"/>
      <color indexed="8"/>
      <name val="ＭＳ Ｐゴシック"/>
      <family val="3"/>
      <charset val="128"/>
    </font>
    <font>
      <sz val="11"/>
      <name val="ＭＳ ゴシック"/>
      <family val="3"/>
      <charset val="128"/>
    </font>
    <font>
      <sz val="11"/>
      <color theme="1" tint="0.499984740745262"/>
      <name val="ＭＳ Ｐゴシック"/>
      <family val="3"/>
      <charset val="128"/>
    </font>
    <font>
      <b/>
      <sz val="12"/>
      <color theme="1"/>
      <name val="ＭＳ Ｐ明朝"/>
      <family val="1"/>
      <charset val="128"/>
    </font>
    <font>
      <sz val="9"/>
      <name val="ＭＳ Ｐゴシック"/>
      <family val="3"/>
      <charset val="128"/>
    </font>
    <font>
      <sz val="9"/>
      <color theme="1"/>
      <name val="ＭＳ Ｐ明朝"/>
      <family val="1"/>
      <charset val="128"/>
    </font>
  </fonts>
  <fills count="6">
    <fill>
      <patternFill patternType="none"/>
    </fill>
    <fill>
      <patternFill patternType="gray125"/>
    </fill>
    <fill>
      <patternFill patternType="solid">
        <fgColor rgb="FFFFFFCC"/>
        <bgColor indexed="64"/>
      </patternFill>
    </fill>
    <fill>
      <patternFill patternType="solid">
        <fgColor theme="0" tint="-0.14996795556505021"/>
        <bgColor indexed="64"/>
      </patternFill>
    </fill>
    <fill>
      <patternFill patternType="solid">
        <fgColor theme="0"/>
        <bgColor indexed="64"/>
      </patternFill>
    </fill>
    <fill>
      <patternFill patternType="solid">
        <fgColor theme="0" tint="-4.9989318521683403E-2"/>
        <bgColor indexed="64"/>
      </patternFill>
    </fill>
  </fills>
  <borders count="65">
    <border>
      <left/>
      <right/>
      <top/>
      <bottom/>
      <diagonal/>
    </border>
    <border>
      <left/>
      <right/>
      <top/>
      <bottom style="thin">
        <color indexed="64"/>
      </bottom>
      <diagonal/>
    </border>
    <border>
      <left/>
      <right/>
      <top style="dashed">
        <color auto="1"/>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right style="hair">
        <color indexed="64"/>
      </right>
      <top/>
      <bottom style="thin">
        <color indexed="64"/>
      </bottom>
      <diagonal/>
    </border>
    <border>
      <left style="hair">
        <color indexed="64"/>
      </left>
      <right/>
      <top style="thin">
        <color indexed="64"/>
      </top>
      <bottom style="thin">
        <color indexed="64"/>
      </bottom>
      <diagonal/>
    </border>
    <border>
      <left style="hair">
        <color indexed="64"/>
      </left>
      <right style="thin">
        <color auto="1"/>
      </right>
      <top/>
      <bottom style="thin">
        <color indexed="64"/>
      </bottom>
      <diagonal/>
    </border>
    <border>
      <left style="thin">
        <color indexed="64"/>
      </left>
      <right style="thin">
        <color indexed="64"/>
      </right>
      <top style="thin">
        <color indexed="64"/>
      </top>
      <bottom/>
      <diagonal/>
    </border>
    <border>
      <left style="thin">
        <color theme="0" tint="-0.499984740745262"/>
      </left>
      <right/>
      <top style="thin">
        <color theme="0" tint="-0.499984740745262"/>
      </top>
      <bottom style="thin">
        <color theme="0" tint="-0.499984740745262"/>
      </bottom>
      <diagonal/>
    </border>
    <border>
      <left style="thin">
        <color theme="0" tint="-0.499984740745262"/>
      </left>
      <right/>
      <top style="thin">
        <color theme="0" tint="-0.499984740745262"/>
      </top>
      <bottom/>
      <diagonal/>
    </border>
    <border>
      <left/>
      <right/>
      <top/>
      <bottom style="thin">
        <color indexed="23"/>
      </bottom>
      <diagonal/>
    </border>
    <border>
      <left style="thin">
        <color indexed="23"/>
      </left>
      <right/>
      <top style="thin">
        <color indexed="23"/>
      </top>
      <bottom style="hair">
        <color indexed="23"/>
      </bottom>
      <diagonal/>
    </border>
    <border>
      <left/>
      <right style="thin">
        <color indexed="23"/>
      </right>
      <top style="thin">
        <color indexed="23"/>
      </top>
      <bottom style="hair">
        <color indexed="23"/>
      </bottom>
      <diagonal/>
    </border>
    <border>
      <left style="thin">
        <color indexed="23"/>
      </left>
      <right/>
      <top style="hair">
        <color indexed="23"/>
      </top>
      <bottom style="hair">
        <color indexed="23"/>
      </bottom>
      <diagonal/>
    </border>
    <border>
      <left/>
      <right style="thin">
        <color indexed="23"/>
      </right>
      <top style="hair">
        <color indexed="23"/>
      </top>
      <bottom style="hair">
        <color indexed="23"/>
      </bottom>
      <diagonal/>
    </border>
    <border>
      <left style="thin">
        <color indexed="23"/>
      </left>
      <right/>
      <top style="hair">
        <color indexed="23"/>
      </top>
      <bottom/>
      <diagonal/>
    </border>
    <border>
      <left style="thin">
        <color indexed="23"/>
      </left>
      <right/>
      <top style="hair">
        <color indexed="23"/>
      </top>
      <bottom style="thin">
        <color indexed="23"/>
      </bottom>
      <diagonal/>
    </border>
    <border>
      <left/>
      <right style="thin">
        <color indexed="23"/>
      </right>
      <top style="hair">
        <color indexed="23"/>
      </top>
      <bottom style="thin">
        <color indexed="23"/>
      </bottom>
      <diagonal/>
    </border>
    <border>
      <left style="hair">
        <color indexed="23"/>
      </left>
      <right style="thin">
        <color indexed="23"/>
      </right>
      <top style="thin">
        <color indexed="23"/>
      </top>
      <bottom style="hair">
        <color indexed="23"/>
      </bottom>
      <diagonal/>
    </border>
    <border>
      <left style="hair">
        <color indexed="23"/>
      </left>
      <right style="thin">
        <color indexed="23"/>
      </right>
      <top style="hair">
        <color indexed="23"/>
      </top>
      <bottom style="thin">
        <color indexed="23"/>
      </bottom>
      <diagonal/>
    </border>
    <border>
      <left style="thin">
        <color indexed="23"/>
      </left>
      <right style="hair">
        <color indexed="23"/>
      </right>
      <top style="thin">
        <color indexed="23"/>
      </top>
      <bottom/>
      <diagonal/>
    </border>
    <border>
      <left style="thin">
        <color indexed="23"/>
      </left>
      <right style="hair">
        <color indexed="23"/>
      </right>
      <top/>
      <bottom style="thin">
        <color indexed="23"/>
      </bottom>
      <diagonal/>
    </border>
    <border>
      <left style="thin">
        <color indexed="23"/>
      </left>
      <right style="hair">
        <color indexed="23"/>
      </right>
      <top/>
      <bottom/>
      <diagonal/>
    </border>
    <border>
      <left style="hair">
        <color indexed="23"/>
      </left>
      <right style="thin">
        <color indexed="23"/>
      </right>
      <top/>
      <bottom style="hair">
        <color indexed="23"/>
      </bottom>
      <diagonal/>
    </border>
    <border>
      <left style="hair">
        <color indexed="23"/>
      </left>
      <right style="thin">
        <color indexed="23"/>
      </right>
      <top style="hair">
        <color indexed="23"/>
      </top>
      <bottom style="hair">
        <color indexed="23"/>
      </bottom>
      <diagonal/>
    </border>
    <border>
      <left style="thin">
        <color indexed="64"/>
      </left>
      <right style="thin">
        <color indexed="64"/>
      </right>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right/>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diagonal/>
    </border>
    <border>
      <left style="thin">
        <color theme="0" tint="-0.499984740745262"/>
      </left>
      <right/>
      <top/>
      <bottom style="thin">
        <color theme="0" tint="-0.499984740745262"/>
      </bottom>
      <diagonal/>
    </border>
    <border>
      <left/>
      <right style="thin">
        <color theme="0" tint="-0.499984740745262"/>
      </right>
      <top/>
      <bottom style="thin">
        <color theme="0" tint="-0.499984740745262"/>
      </bottom>
      <diagonal/>
    </border>
    <border>
      <left/>
      <right/>
      <top style="thin">
        <color theme="0" tint="-0.499984740745262"/>
      </top>
      <bottom/>
      <diagonal/>
    </border>
    <border>
      <left/>
      <right/>
      <top style="thin">
        <color indexed="23"/>
      </top>
      <bottom style="hair">
        <color indexed="23"/>
      </bottom>
      <diagonal/>
    </border>
    <border>
      <left/>
      <right/>
      <top style="hair">
        <color indexed="23"/>
      </top>
      <bottom style="hair">
        <color indexed="23"/>
      </bottom>
      <diagonal/>
    </border>
    <border>
      <left/>
      <right/>
      <top style="hair">
        <color indexed="23"/>
      </top>
      <bottom style="thin">
        <color indexed="23"/>
      </bottom>
      <diagonal/>
    </border>
    <border>
      <left style="thin">
        <color theme="0" tint="-0.499984740745262"/>
      </left>
      <right style="hair">
        <color theme="0" tint="-0.499984740745262"/>
      </right>
      <top style="thin">
        <color theme="0" tint="-0.499984740745262"/>
      </top>
      <bottom style="thin">
        <color theme="0" tint="-0.499984740745262"/>
      </bottom>
      <diagonal/>
    </border>
    <border>
      <left style="hair">
        <color theme="0" tint="-0.499984740745262"/>
      </left>
      <right style="hair">
        <color theme="0" tint="-0.499984740745262"/>
      </right>
      <top style="thin">
        <color theme="0" tint="-0.499984740745262"/>
      </top>
      <bottom style="thin">
        <color theme="0" tint="-0.499984740745262"/>
      </bottom>
      <diagonal/>
    </border>
    <border>
      <left style="hair">
        <color theme="0" tint="-0.499984740745262"/>
      </left>
      <right style="thin">
        <color theme="0" tint="-0.499984740745262"/>
      </right>
      <top style="thin">
        <color theme="0" tint="-0.499984740745262"/>
      </top>
      <bottom style="thin">
        <color theme="0" tint="-0.499984740745262"/>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bottom style="double">
        <color auto="1"/>
      </bottom>
      <diagonal/>
    </border>
  </borders>
  <cellStyleXfs count="4">
    <xf numFmtId="0" fontId="0" fillId="0" borderId="0">
      <alignment vertical="center"/>
    </xf>
    <xf numFmtId="0" fontId="8" fillId="0" borderId="0">
      <alignment vertical="center"/>
    </xf>
    <xf numFmtId="0" fontId="18" fillId="0" borderId="0">
      <alignment vertical="center"/>
    </xf>
    <xf numFmtId="9" fontId="25" fillId="0" borderId="0" applyFont="0" applyFill="0" applyBorder="0" applyAlignment="0" applyProtection="0">
      <alignment vertical="center"/>
    </xf>
  </cellStyleXfs>
  <cellXfs count="401">
    <xf numFmtId="0" fontId="0" fillId="0" borderId="0" xfId="0">
      <alignment vertical="center"/>
    </xf>
    <xf numFmtId="0" fontId="0" fillId="0" borderId="0" xfId="0" applyAlignment="1">
      <alignment horizontal="center" vertical="center" shrinkToFit="1"/>
    </xf>
    <xf numFmtId="0" fontId="0" fillId="0" borderId="0" xfId="0" applyAlignment="1">
      <alignment horizontal="center" vertical="center"/>
    </xf>
    <xf numFmtId="0" fontId="2" fillId="0" borderId="0" xfId="0" applyFont="1">
      <alignment vertical="center"/>
    </xf>
    <xf numFmtId="0" fontId="0" fillId="0" borderId="0" xfId="0" applyFont="1">
      <alignment vertical="center"/>
    </xf>
    <xf numFmtId="0" fontId="8" fillId="0" borderId="0" xfId="1">
      <alignment vertical="center"/>
    </xf>
    <xf numFmtId="0" fontId="3" fillId="0" borderId="0" xfId="0" applyFont="1" applyAlignment="1">
      <alignment horizontal="center" vertical="center"/>
    </xf>
    <xf numFmtId="9" fontId="7" fillId="0" borderId="0" xfId="0" applyNumberFormat="1" applyFont="1" applyBorder="1" applyAlignment="1">
      <alignment vertical="center"/>
    </xf>
    <xf numFmtId="0" fontId="4" fillId="0" borderId="0" xfId="0" applyFont="1">
      <alignment vertical="center"/>
    </xf>
    <xf numFmtId="0" fontId="0" fillId="0" borderId="0" xfId="0" applyFill="1">
      <alignment vertical="center"/>
    </xf>
    <xf numFmtId="0" fontId="4" fillId="0" borderId="0" xfId="0" applyFont="1" applyFill="1" applyAlignment="1">
      <alignment horizontal="right" vertical="center"/>
    </xf>
    <xf numFmtId="0" fontId="4" fillId="0" borderId="0" xfId="0" applyFont="1" applyFill="1" applyBorder="1" applyAlignment="1">
      <alignment horizontal="left" vertical="center" wrapText="1"/>
    </xf>
    <xf numFmtId="0" fontId="0" fillId="0" borderId="0" xfId="0" applyFill="1" applyAlignment="1">
      <alignment horizontal="center" vertical="center"/>
    </xf>
    <xf numFmtId="0" fontId="10" fillId="0" borderId="0" xfId="1" applyFont="1" applyBorder="1" applyAlignment="1">
      <alignment horizontal="center" vertical="center" wrapText="1"/>
    </xf>
    <xf numFmtId="0" fontId="10" fillId="0" borderId="0" xfId="1" applyFont="1" applyBorder="1" applyAlignment="1">
      <alignment horizontal="justify" vertical="top" wrapText="1"/>
    </xf>
    <xf numFmtId="0" fontId="4" fillId="0" borderId="0" xfId="1" applyFont="1">
      <alignment vertical="center"/>
    </xf>
    <xf numFmtId="0" fontId="0" fillId="0" borderId="2" xfId="1" applyFont="1" applyBorder="1">
      <alignment vertical="center"/>
    </xf>
    <xf numFmtId="49" fontId="13" fillId="0" borderId="2" xfId="1" applyNumberFormat="1" applyFont="1" applyBorder="1" applyAlignment="1">
      <alignment vertical="top" wrapText="1"/>
    </xf>
    <xf numFmtId="0" fontId="0" fillId="0" borderId="2" xfId="1" applyFont="1" applyBorder="1" applyAlignment="1">
      <alignment horizontal="right" vertical="top" wrapText="1"/>
    </xf>
    <xf numFmtId="0" fontId="0" fillId="0" borderId="0" xfId="1" applyFont="1" applyBorder="1" applyAlignment="1">
      <alignment horizontal="right" vertical="top" wrapText="1"/>
    </xf>
    <xf numFmtId="0" fontId="0" fillId="0" borderId="0" xfId="0" applyFont="1" applyAlignment="1">
      <alignment horizontal="center" vertical="center"/>
    </xf>
    <xf numFmtId="0" fontId="0" fillId="0" borderId="0" xfId="1" applyFont="1">
      <alignment vertical="center"/>
    </xf>
    <xf numFmtId="0" fontId="13" fillId="0" borderId="0" xfId="1" applyFont="1" applyBorder="1" applyAlignment="1">
      <alignment horizontal="justify" vertical="center" wrapText="1"/>
    </xf>
    <xf numFmtId="0" fontId="13" fillId="0" borderId="0" xfId="1" applyFont="1" applyBorder="1" applyAlignment="1">
      <alignment horizontal="center" vertical="center" wrapText="1"/>
    </xf>
    <xf numFmtId="0" fontId="13" fillId="0" borderId="0" xfId="1" applyFont="1" applyBorder="1" applyAlignment="1">
      <alignment horizontal="center" vertical="center"/>
    </xf>
    <xf numFmtId="0" fontId="4" fillId="0" borderId="3" xfId="1" applyFont="1" applyBorder="1" applyAlignment="1">
      <alignment horizontal="center" vertical="center" wrapText="1"/>
    </xf>
    <xf numFmtId="49" fontId="4" fillId="0" borderId="0" xfId="1" applyNumberFormat="1" applyFont="1" applyAlignment="1">
      <alignment vertical="top" wrapText="1"/>
    </xf>
    <xf numFmtId="0" fontId="4" fillId="0" borderId="0" xfId="1" applyFont="1" applyAlignment="1">
      <alignment vertical="center"/>
    </xf>
    <xf numFmtId="0" fontId="14" fillId="0" borderId="0" xfId="1" applyFont="1" applyFill="1" applyAlignment="1">
      <alignment horizontal="left" vertical="center"/>
    </xf>
    <xf numFmtId="0" fontId="4" fillId="0" borderId="0" xfId="0" applyFont="1" applyAlignment="1">
      <alignment horizontal="center" vertical="center"/>
    </xf>
    <xf numFmtId="0" fontId="0" fillId="0" borderId="5" xfId="1" applyFont="1" applyBorder="1" applyAlignment="1">
      <alignment horizontal="center" vertical="center"/>
    </xf>
    <xf numFmtId="9" fontId="15" fillId="0" borderId="0" xfId="0" applyNumberFormat="1" applyFont="1" applyBorder="1" applyAlignment="1">
      <alignment vertical="center"/>
    </xf>
    <xf numFmtId="0" fontId="13" fillId="0" borderId="0" xfId="0" applyFont="1" applyFill="1" applyBorder="1" applyAlignment="1">
      <alignment vertical="center" wrapText="1"/>
    </xf>
    <xf numFmtId="0" fontId="13" fillId="0" borderId="0" xfId="0" applyFont="1">
      <alignment vertical="center"/>
    </xf>
    <xf numFmtId="0" fontId="13" fillId="0" borderId="0" xfId="0" applyFont="1" applyAlignment="1">
      <alignment horizontal="right" vertical="center"/>
    </xf>
    <xf numFmtId="0" fontId="3" fillId="0" borderId="0" xfId="0" applyFont="1" applyAlignment="1">
      <alignment horizontal="center" vertical="center"/>
    </xf>
    <xf numFmtId="0" fontId="5" fillId="0" borderId="1" xfId="0" applyFont="1" applyBorder="1" applyAlignment="1">
      <alignment horizontal="center" vertical="center" wrapText="1"/>
    </xf>
    <xf numFmtId="0" fontId="5" fillId="0" borderId="9" xfId="0" applyFont="1" applyBorder="1" applyAlignment="1">
      <alignment horizontal="center" vertical="center" wrapText="1"/>
    </xf>
    <xf numFmtId="0" fontId="13" fillId="0" borderId="10" xfId="0" applyFont="1" applyBorder="1" applyAlignment="1">
      <alignment horizontal="center" vertical="center"/>
    </xf>
    <xf numFmtId="0" fontId="13" fillId="0" borderId="8" xfId="0" applyFont="1" applyBorder="1" applyAlignment="1">
      <alignment horizontal="center" vertical="center"/>
    </xf>
    <xf numFmtId="0" fontId="13" fillId="0" borderId="6" xfId="0" applyFont="1" applyBorder="1" applyAlignment="1">
      <alignment vertical="center"/>
    </xf>
    <xf numFmtId="0" fontId="13" fillId="0" borderId="9" xfId="0" applyFont="1" applyBorder="1" applyAlignment="1">
      <alignment horizontal="center" vertical="center"/>
    </xf>
    <xf numFmtId="0" fontId="13" fillId="0" borderId="7" xfId="0" applyFont="1" applyFill="1" applyBorder="1" applyAlignment="1">
      <alignment vertical="center" wrapText="1"/>
    </xf>
    <xf numFmtId="0" fontId="16" fillId="0" borderId="0" xfId="0" applyFont="1" applyAlignment="1">
      <alignment vertical="top"/>
    </xf>
    <xf numFmtId="0" fontId="13" fillId="0" borderId="0" xfId="0" applyFont="1" applyAlignment="1">
      <alignment horizontal="center" vertical="center"/>
    </xf>
    <xf numFmtId="0" fontId="4" fillId="0" borderId="13" xfId="1" applyFont="1" applyBorder="1" applyAlignment="1">
      <alignment horizontal="center" vertical="center"/>
    </xf>
    <xf numFmtId="0" fontId="0" fillId="0" borderId="13" xfId="1" applyFont="1" applyBorder="1" applyAlignment="1">
      <alignment horizontal="center" vertical="center"/>
    </xf>
    <xf numFmtId="0" fontId="4" fillId="0" borderId="2" xfId="1" applyFont="1" applyBorder="1" applyAlignment="1">
      <alignment horizontal="right" vertical="center"/>
    </xf>
    <xf numFmtId="0" fontId="4" fillId="0" borderId="0" xfId="1" applyFont="1" applyBorder="1" applyAlignment="1">
      <alignment horizontal="right" vertical="center"/>
    </xf>
    <xf numFmtId="0" fontId="0" fillId="0" borderId="0" xfId="0" applyAlignment="1">
      <alignment vertical="center"/>
    </xf>
    <xf numFmtId="0" fontId="0" fillId="0" borderId="0" xfId="0" applyBorder="1" applyAlignment="1">
      <alignment vertical="center"/>
    </xf>
    <xf numFmtId="58" fontId="0" fillId="0" borderId="6" xfId="0" applyNumberFormat="1" applyFill="1" applyBorder="1" applyAlignment="1">
      <alignment vertical="center"/>
    </xf>
    <xf numFmtId="0" fontId="4" fillId="0" borderId="0" xfId="1" applyFont="1" applyFill="1" applyAlignment="1">
      <alignment vertical="center"/>
    </xf>
    <xf numFmtId="0" fontId="13" fillId="0" borderId="0" xfId="0" applyFont="1" applyFill="1" applyAlignment="1">
      <alignment vertical="center"/>
    </xf>
    <xf numFmtId="9" fontId="17" fillId="0" borderId="3" xfId="0" applyNumberFormat="1" applyFont="1" applyFill="1" applyBorder="1" applyAlignment="1">
      <alignment vertical="center"/>
    </xf>
    <xf numFmtId="0" fontId="0" fillId="2" borderId="3" xfId="0" applyFont="1" applyFill="1" applyBorder="1" applyAlignment="1" applyProtection="1">
      <alignment vertical="center"/>
      <protection locked="0"/>
    </xf>
    <xf numFmtId="58" fontId="13" fillId="2" borderId="0" xfId="0" applyNumberFormat="1" applyFont="1" applyFill="1" applyAlignment="1" applyProtection="1">
      <alignment horizontal="right" vertical="center"/>
      <protection locked="0"/>
    </xf>
    <xf numFmtId="0" fontId="18" fillId="0" borderId="0" xfId="2">
      <alignment vertical="center"/>
    </xf>
    <xf numFmtId="0" fontId="21" fillId="0" borderId="0" xfId="0" applyFont="1">
      <alignment vertical="center"/>
    </xf>
    <xf numFmtId="0" fontId="22" fillId="0" borderId="0" xfId="0" applyFont="1" applyAlignment="1">
      <alignment vertical="center"/>
    </xf>
    <xf numFmtId="0" fontId="22" fillId="0" borderId="0" xfId="0" applyFont="1">
      <alignment vertical="center"/>
    </xf>
    <xf numFmtId="58" fontId="22" fillId="0" borderId="0" xfId="0" applyNumberFormat="1" applyFont="1" applyBorder="1" applyAlignment="1">
      <alignment horizontal="left" vertical="center"/>
    </xf>
    <xf numFmtId="0" fontId="22" fillId="0" borderId="0" xfId="0" applyFont="1" applyBorder="1" applyAlignment="1">
      <alignment vertical="center"/>
    </xf>
    <xf numFmtId="0" fontId="22" fillId="0" borderId="0" xfId="0" applyFont="1" applyBorder="1" applyAlignment="1">
      <alignment horizontal="center" vertical="center"/>
    </xf>
    <xf numFmtId="0" fontId="22" fillId="0" borderId="0" xfId="0" applyNumberFormat="1" applyFont="1" applyFill="1" applyBorder="1" applyAlignment="1">
      <alignment vertical="center"/>
    </xf>
    <xf numFmtId="176" fontId="22" fillId="0" borderId="0" xfId="0" applyNumberFormat="1" applyFont="1" applyFill="1" applyBorder="1" applyAlignment="1">
      <alignment vertical="center"/>
    </xf>
    <xf numFmtId="0" fontId="22" fillId="0" borderId="0" xfId="0" applyFont="1" applyBorder="1" applyAlignment="1">
      <alignment horizontal="left" vertical="center"/>
    </xf>
    <xf numFmtId="0" fontId="22" fillId="0" borderId="0" xfId="0" applyFont="1" applyAlignment="1">
      <alignment horizontal="left" vertical="center"/>
    </xf>
    <xf numFmtId="0" fontId="22" fillId="0" borderId="0" xfId="0" applyFont="1" applyBorder="1" applyAlignment="1">
      <alignment horizontal="center" vertical="center"/>
    </xf>
    <xf numFmtId="0" fontId="22" fillId="0" borderId="0" xfId="0" applyFont="1" applyAlignment="1">
      <alignment horizontal="center" vertical="center"/>
    </xf>
    <xf numFmtId="0" fontId="22" fillId="0" borderId="0" xfId="0" applyFont="1" applyBorder="1">
      <alignment vertical="center"/>
    </xf>
    <xf numFmtId="0" fontId="22" fillId="0" borderId="0" xfId="0" applyNumberFormat="1" applyFont="1">
      <alignment vertical="center"/>
    </xf>
    <xf numFmtId="0" fontId="22" fillId="0" borderId="0" xfId="0" applyFont="1" applyBorder="1" applyAlignment="1">
      <alignment horizontal="center" vertical="center"/>
    </xf>
    <xf numFmtId="0" fontId="22" fillId="0" borderId="0" xfId="0" applyFont="1" applyBorder="1" applyAlignment="1">
      <alignment horizontal="center" vertical="center"/>
    </xf>
    <xf numFmtId="0" fontId="0" fillId="0" borderId="10" xfId="0" applyBorder="1" applyAlignment="1">
      <alignment horizontal="center" vertical="center"/>
    </xf>
    <xf numFmtId="0" fontId="22" fillId="0" borderId="10" xfId="0" applyNumberFormat="1" applyFont="1" applyFill="1" applyBorder="1" applyAlignment="1">
      <alignment horizontal="center" vertical="center"/>
    </xf>
    <xf numFmtId="0" fontId="22" fillId="0" borderId="0" xfId="0" applyFont="1" applyBorder="1" applyAlignment="1">
      <alignment horizontal="center" vertical="center"/>
    </xf>
    <xf numFmtId="0" fontId="24" fillId="0" borderId="0" xfId="0" applyFont="1" applyAlignment="1">
      <alignment horizontal="center" vertical="center"/>
    </xf>
    <xf numFmtId="177" fontId="22" fillId="0" borderId="20" xfId="0" applyNumberFormat="1" applyFont="1" applyBorder="1" applyAlignment="1" applyProtection="1">
      <alignment horizontal="center" vertical="center"/>
      <protection locked="0"/>
    </xf>
    <xf numFmtId="177" fontId="22" fillId="0" borderId="16" xfId="0" applyNumberFormat="1" applyFont="1" applyBorder="1" applyAlignment="1" applyProtection="1">
      <alignment horizontal="center" vertical="center"/>
      <protection locked="0"/>
    </xf>
    <xf numFmtId="177" fontId="22" fillId="0" borderId="22" xfId="0" applyNumberFormat="1" applyFont="1" applyBorder="1" applyAlignment="1" applyProtection="1">
      <alignment horizontal="center" vertical="center"/>
      <protection locked="0"/>
    </xf>
    <xf numFmtId="177" fontId="22" fillId="0" borderId="19" xfId="0" applyNumberFormat="1" applyFont="1" applyBorder="1" applyAlignment="1" applyProtection="1">
      <alignment horizontal="center" vertical="center"/>
      <protection locked="0"/>
    </xf>
    <xf numFmtId="177" fontId="22" fillId="0" borderId="17" xfId="0" applyNumberFormat="1" applyFont="1" applyBorder="1" applyAlignment="1" applyProtection="1">
      <alignment horizontal="center" vertical="center"/>
      <protection locked="0"/>
    </xf>
    <xf numFmtId="0" fontId="24" fillId="0" borderId="0" xfId="0" applyFont="1" applyAlignment="1">
      <alignment horizontal="center"/>
    </xf>
    <xf numFmtId="0" fontId="22" fillId="0" borderId="0" xfId="0" applyFont="1" applyBorder="1" applyAlignment="1">
      <alignment horizontal="left" vertical="top"/>
    </xf>
    <xf numFmtId="9" fontId="22" fillId="0" borderId="19" xfId="3" applyFont="1" applyBorder="1" applyAlignment="1" applyProtection="1">
      <alignment horizontal="center" vertical="center"/>
      <protection locked="0"/>
    </xf>
    <xf numFmtId="9" fontId="22" fillId="0" borderId="17" xfId="3" applyFont="1" applyBorder="1" applyAlignment="1" applyProtection="1">
      <alignment horizontal="center" vertical="center"/>
      <protection locked="0"/>
    </xf>
    <xf numFmtId="9" fontId="22" fillId="0" borderId="16" xfId="3" applyFont="1" applyBorder="1" applyAlignment="1" applyProtection="1">
      <alignment horizontal="center" vertical="center"/>
      <protection locked="0"/>
    </xf>
    <xf numFmtId="9" fontId="22" fillId="0" borderId="22" xfId="3" applyFont="1" applyBorder="1" applyAlignment="1" applyProtection="1">
      <alignment horizontal="center" vertical="center"/>
      <protection locked="0"/>
    </xf>
    <xf numFmtId="9" fontId="22" fillId="0" borderId="0" xfId="3" applyFont="1">
      <alignment vertical="center"/>
    </xf>
    <xf numFmtId="177" fontId="22" fillId="0" borderId="0" xfId="0" applyNumberFormat="1" applyFont="1">
      <alignment vertical="center"/>
    </xf>
    <xf numFmtId="0" fontId="18" fillId="0" borderId="3" xfId="0" applyFont="1" applyBorder="1" applyProtection="1">
      <alignment vertical="center"/>
      <protection locked="0"/>
    </xf>
    <xf numFmtId="0" fontId="22" fillId="0" borderId="0" xfId="0" applyNumberFormat="1" applyFont="1" applyFill="1" applyBorder="1" applyAlignment="1" applyProtection="1">
      <alignment vertical="center"/>
      <protection locked="0"/>
    </xf>
    <xf numFmtId="0" fontId="0" fillId="0" borderId="0" xfId="0" applyNumberFormat="1" applyBorder="1" applyAlignment="1" applyProtection="1">
      <alignment vertical="center"/>
      <protection locked="0"/>
    </xf>
    <xf numFmtId="0" fontId="23" fillId="0" borderId="0" xfId="0" applyFont="1" applyBorder="1" applyAlignment="1">
      <alignment horizontal="center" vertical="center"/>
    </xf>
    <xf numFmtId="0" fontId="23" fillId="0" borderId="0" xfId="0" applyFont="1" applyBorder="1" applyAlignment="1">
      <alignment vertical="center"/>
    </xf>
    <xf numFmtId="0" fontId="23" fillId="0" borderId="0" xfId="0" applyNumberFormat="1" applyFont="1" applyBorder="1">
      <alignment vertical="center"/>
    </xf>
    <xf numFmtId="177" fontId="23" fillId="0" borderId="0" xfId="0" applyNumberFormat="1" applyFont="1" applyBorder="1">
      <alignment vertical="center"/>
    </xf>
    <xf numFmtId="9" fontId="23" fillId="0" borderId="0" xfId="3" applyFont="1" applyBorder="1">
      <alignment vertical="center"/>
    </xf>
    <xf numFmtId="0" fontId="22" fillId="0" borderId="0" xfId="0" applyNumberFormat="1" applyFont="1" applyBorder="1" applyAlignment="1">
      <alignment vertical="center" shrinkToFit="1"/>
    </xf>
    <xf numFmtId="0" fontId="22" fillId="0" borderId="0" xfId="0" applyNumberFormat="1" applyFont="1" applyBorder="1">
      <alignment vertical="center"/>
    </xf>
    <xf numFmtId="0" fontId="23" fillId="0" borderId="48" xfId="0" applyFont="1" applyBorder="1" applyAlignment="1">
      <alignment vertical="center"/>
    </xf>
    <xf numFmtId="0" fontId="22" fillId="0" borderId="0" xfId="0" applyFont="1" applyBorder="1" applyAlignment="1">
      <alignment horizontal="centerContinuous" vertical="center"/>
    </xf>
    <xf numFmtId="0" fontId="28" fillId="2" borderId="27" xfId="2" applyFont="1" applyFill="1" applyBorder="1" applyAlignment="1" applyProtection="1">
      <alignment horizontal="center" vertical="center"/>
      <protection locked="0"/>
    </xf>
    <xf numFmtId="0" fontId="28" fillId="2" borderId="55" xfId="2" applyFont="1" applyFill="1" applyBorder="1" applyAlignment="1" applyProtection="1">
      <alignment horizontal="center" vertical="center"/>
      <protection locked="0"/>
    </xf>
    <xf numFmtId="0" fontId="18" fillId="2" borderId="28" xfId="2" applyFont="1" applyFill="1" applyBorder="1" applyAlignment="1" applyProtection="1">
      <alignment horizontal="center" vertical="center"/>
      <protection locked="0"/>
    </xf>
    <xf numFmtId="0" fontId="20" fillId="2" borderId="31" xfId="2" applyFont="1" applyFill="1" applyBorder="1" applyAlignment="1" applyProtection="1">
      <alignment horizontal="center" vertical="center" shrinkToFit="1"/>
      <protection locked="0"/>
    </xf>
    <xf numFmtId="0" fontId="22" fillId="0" borderId="10" xfId="0" applyNumberFormat="1" applyFont="1" applyFill="1" applyBorder="1" applyAlignment="1">
      <alignment vertical="center"/>
    </xf>
    <xf numFmtId="0" fontId="23" fillId="0" borderId="58" xfId="0" applyNumberFormat="1" applyFont="1" applyFill="1" applyBorder="1" applyAlignment="1">
      <alignment horizontal="center" vertical="center"/>
    </xf>
    <xf numFmtId="0" fontId="23" fillId="0" borderId="59" xfId="0" applyNumberFormat="1" applyFont="1" applyFill="1" applyBorder="1" applyAlignment="1">
      <alignment horizontal="center" vertical="center"/>
    </xf>
    <xf numFmtId="0" fontId="23" fillId="0" borderId="60" xfId="0" applyNumberFormat="1" applyFont="1" applyFill="1" applyBorder="1" applyAlignment="1">
      <alignment horizontal="center" vertical="center"/>
    </xf>
    <xf numFmtId="0" fontId="23" fillId="0" borderId="58" xfId="0" applyNumberFormat="1" applyFont="1" applyFill="1" applyBorder="1" applyAlignment="1">
      <alignment horizontal="center" vertical="center"/>
    </xf>
    <xf numFmtId="0" fontId="23" fillId="0" borderId="59" xfId="0" applyNumberFormat="1" applyFont="1" applyFill="1" applyBorder="1" applyAlignment="1">
      <alignment horizontal="center" vertical="center"/>
    </xf>
    <xf numFmtId="0" fontId="23" fillId="0" borderId="60" xfId="0" applyNumberFormat="1" applyFont="1" applyFill="1" applyBorder="1" applyAlignment="1">
      <alignment horizontal="center" vertical="center"/>
    </xf>
    <xf numFmtId="0" fontId="0" fillId="0" borderId="10" xfId="0" applyBorder="1" applyAlignment="1">
      <alignment horizontal="center" vertical="center"/>
    </xf>
    <xf numFmtId="0" fontId="24" fillId="0" borderId="0" xfId="0" applyFont="1" applyAlignment="1">
      <alignment horizontal="center" vertical="center"/>
    </xf>
    <xf numFmtId="0" fontId="22" fillId="0" borderId="10" xfId="0" applyNumberFormat="1" applyFont="1" applyFill="1" applyBorder="1" applyAlignment="1">
      <alignment horizontal="center" vertical="center"/>
    </xf>
    <xf numFmtId="0" fontId="22" fillId="4" borderId="0" xfId="0" applyFont="1" applyFill="1" applyAlignment="1">
      <alignment vertical="center"/>
    </xf>
    <xf numFmtId="0" fontId="22" fillId="4" borderId="0" xfId="0" applyFont="1" applyFill="1" applyAlignment="1">
      <alignment horizontal="center" vertical="center"/>
    </xf>
    <xf numFmtId="58" fontId="22" fillId="4" borderId="0" xfId="0" applyNumberFormat="1" applyFont="1" applyFill="1" applyBorder="1" applyAlignment="1">
      <alignment horizontal="left" vertical="center"/>
    </xf>
    <xf numFmtId="0" fontId="22" fillId="4" borderId="0" xfId="0" applyFont="1" applyFill="1" applyAlignment="1">
      <alignment horizontal="left" vertical="center"/>
    </xf>
    <xf numFmtId="0" fontId="21" fillId="4" borderId="0" xfId="0" applyFont="1" applyFill="1" applyAlignment="1">
      <alignment horizontal="left" vertical="center"/>
    </xf>
    <xf numFmtId="0" fontId="24" fillId="4" borderId="0" xfId="0" applyFont="1" applyFill="1" applyAlignment="1">
      <alignment horizontal="center" vertical="center"/>
    </xf>
    <xf numFmtId="0" fontId="22" fillId="4" borderId="0" xfId="0" applyFont="1" applyFill="1" applyBorder="1" applyAlignment="1">
      <alignment horizontal="left"/>
    </xf>
    <xf numFmtId="58" fontId="22" fillId="4" borderId="0" xfId="0" applyNumberFormat="1" applyFont="1" applyFill="1" applyBorder="1" applyAlignment="1">
      <alignment horizontal="left"/>
    </xf>
    <xf numFmtId="0" fontId="24" fillId="4" borderId="0" xfId="0" applyFont="1" applyFill="1" applyAlignment="1">
      <alignment horizontal="center"/>
    </xf>
    <xf numFmtId="0" fontId="22" fillId="4" borderId="0" xfId="0" applyFont="1" applyFill="1" applyBorder="1" applyAlignment="1">
      <alignment horizontal="distributed" vertical="center"/>
    </xf>
    <xf numFmtId="0" fontId="22" fillId="4" borderId="0" xfId="0" applyFont="1" applyFill="1" applyBorder="1" applyAlignment="1">
      <alignment horizontal="left" vertical="center"/>
    </xf>
    <xf numFmtId="0" fontId="22" fillId="4" borderId="0" xfId="0" applyFont="1" applyFill="1" applyBorder="1" applyAlignment="1">
      <alignment horizontal="center" vertical="center"/>
    </xf>
    <xf numFmtId="0" fontId="22" fillId="4" borderId="0" xfId="0" applyFont="1" applyFill="1" applyBorder="1" applyAlignment="1">
      <alignment horizontal="left" vertical="top"/>
    </xf>
    <xf numFmtId="0" fontId="22" fillId="4" borderId="0" xfId="0" applyFont="1" applyFill="1" applyAlignment="1">
      <alignment horizontal="left" vertical="top"/>
    </xf>
    <xf numFmtId="58" fontId="22" fillId="4" borderId="0" xfId="0" applyNumberFormat="1" applyFont="1" applyFill="1" applyBorder="1" applyAlignment="1">
      <alignment horizontal="left" vertical="top"/>
    </xf>
    <xf numFmtId="0" fontId="22" fillId="4" borderId="1" xfId="0" applyFont="1" applyFill="1" applyBorder="1">
      <alignment vertical="center"/>
    </xf>
    <xf numFmtId="0" fontId="22" fillId="4" borderId="0" xfId="0" applyFont="1" applyFill="1">
      <alignment vertical="center"/>
    </xf>
    <xf numFmtId="0" fontId="22" fillId="4" borderId="1" xfId="0" applyFont="1" applyFill="1" applyBorder="1" applyAlignment="1">
      <alignment horizontal="center" vertical="center"/>
    </xf>
    <xf numFmtId="0" fontId="22" fillId="4" borderId="1" xfId="0" applyFont="1" applyFill="1" applyBorder="1" applyAlignment="1">
      <alignment vertical="center"/>
    </xf>
    <xf numFmtId="0" fontId="21" fillId="4" borderId="0" xfId="0" applyFont="1" applyFill="1">
      <alignment vertical="center"/>
    </xf>
    <xf numFmtId="0" fontId="24" fillId="4" borderId="0" xfId="0" applyFont="1" applyFill="1" applyAlignment="1">
      <alignment horizontal="center" vertical="center"/>
    </xf>
    <xf numFmtId="177" fontId="22" fillId="5" borderId="19" xfId="0" applyNumberFormat="1" applyFont="1" applyFill="1" applyBorder="1" applyAlignment="1">
      <alignment horizontal="center" vertical="center"/>
    </xf>
    <xf numFmtId="177" fontId="22" fillId="5" borderId="17" xfId="0" applyNumberFormat="1" applyFont="1" applyFill="1" applyBorder="1" applyAlignment="1">
      <alignment horizontal="center" vertical="center"/>
    </xf>
    <xf numFmtId="177" fontId="22" fillId="5" borderId="18" xfId="0" applyNumberFormat="1" applyFont="1" applyFill="1" applyBorder="1" applyAlignment="1">
      <alignment horizontal="center" vertical="center"/>
    </xf>
    <xf numFmtId="177" fontId="22" fillId="5" borderId="20" xfId="0" applyNumberFormat="1" applyFont="1" applyFill="1" applyBorder="1" applyAlignment="1">
      <alignment horizontal="center" vertical="center"/>
    </xf>
    <xf numFmtId="177" fontId="22" fillId="5" borderId="16" xfId="0" applyNumberFormat="1" applyFont="1" applyFill="1" applyBorder="1" applyAlignment="1">
      <alignment horizontal="center" vertical="center"/>
    </xf>
    <xf numFmtId="177" fontId="22" fillId="5" borderId="22" xfId="0" applyNumberFormat="1" applyFont="1" applyFill="1" applyBorder="1" applyAlignment="1">
      <alignment horizontal="center" vertical="center"/>
    </xf>
    <xf numFmtId="9" fontId="22" fillId="0" borderId="10" xfId="3" applyFont="1" applyFill="1" applyBorder="1" applyAlignment="1">
      <alignment vertical="center"/>
    </xf>
    <xf numFmtId="0" fontId="22" fillId="4" borderId="0" xfId="0" applyFont="1" applyFill="1" applyBorder="1">
      <alignment vertical="center"/>
    </xf>
    <xf numFmtId="0" fontId="0" fillId="4" borderId="3" xfId="0" applyFont="1" applyFill="1" applyBorder="1">
      <alignment vertical="center"/>
    </xf>
    <xf numFmtId="182" fontId="0" fillId="4" borderId="3" xfId="0" applyNumberFormat="1" applyFont="1" applyFill="1" applyBorder="1" applyAlignment="1">
      <alignment vertical="center"/>
    </xf>
    <xf numFmtId="176" fontId="0" fillId="4" borderId="11" xfId="0" applyNumberFormat="1" applyFont="1" applyFill="1" applyBorder="1" applyAlignment="1">
      <alignment horizontal="center" vertical="center"/>
    </xf>
    <xf numFmtId="0" fontId="0" fillId="4" borderId="0" xfId="0" applyFont="1" applyFill="1">
      <alignment vertical="center"/>
    </xf>
    <xf numFmtId="0" fontId="31" fillId="4" borderId="0" xfId="0" applyFont="1" applyFill="1" applyBorder="1" applyAlignment="1">
      <alignment horizontal="center" vertical="center"/>
    </xf>
    <xf numFmtId="0" fontId="18" fillId="4" borderId="3" xfId="0" applyFont="1" applyFill="1" applyBorder="1">
      <alignment vertical="center"/>
    </xf>
    <xf numFmtId="0" fontId="18" fillId="0" borderId="3" xfId="0" applyFont="1" applyFill="1" applyBorder="1">
      <alignment vertical="center"/>
    </xf>
    <xf numFmtId="0" fontId="22" fillId="4" borderId="0" xfId="0" applyFont="1" applyFill="1" applyBorder="1" applyAlignment="1">
      <alignment horizontal="distributed" vertical="center"/>
    </xf>
    <xf numFmtId="0" fontId="0" fillId="4" borderId="0" xfId="0" applyFill="1" applyBorder="1" applyAlignment="1">
      <alignment horizontal="center" vertical="center"/>
    </xf>
    <xf numFmtId="0" fontId="24" fillId="4" borderId="0" xfId="0" applyFont="1" applyFill="1" applyAlignment="1">
      <alignment horizontal="center" vertical="center"/>
    </xf>
    <xf numFmtId="0" fontId="0" fillId="0" borderId="10" xfId="0" applyBorder="1" applyAlignment="1">
      <alignment horizontal="center" vertical="center"/>
    </xf>
    <xf numFmtId="180" fontId="0" fillId="4" borderId="0" xfId="0" applyNumberFormat="1" applyFill="1" applyAlignment="1">
      <alignment horizontal="left" vertical="center"/>
    </xf>
    <xf numFmtId="180" fontId="0" fillId="4" borderId="0" xfId="0" applyNumberFormat="1" applyFill="1" applyAlignment="1">
      <alignment horizontal="left" vertical="top"/>
    </xf>
    <xf numFmtId="0" fontId="0" fillId="4" borderId="0" xfId="0" applyFill="1">
      <alignment vertical="center"/>
    </xf>
    <xf numFmtId="0" fontId="29" fillId="4" borderId="34" xfId="2" applyFont="1" applyFill="1" applyBorder="1" applyAlignment="1">
      <alignment horizontal="center" vertical="center" shrinkToFit="1"/>
    </xf>
    <xf numFmtId="0" fontId="29" fillId="4" borderId="35" xfId="2" applyFont="1" applyFill="1" applyBorder="1" applyAlignment="1">
      <alignment horizontal="center" vertical="center" shrinkToFit="1"/>
    </xf>
    <xf numFmtId="0" fontId="18" fillId="4" borderId="38" xfId="2" applyFont="1" applyFill="1" applyBorder="1" applyAlignment="1">
      <alignment horizontal="center" vertical="center" shrinkToFit="1"/>
    </xf>
    <xf numFmtId="0" fontId="29" fillId="4" borderId="39" xfId="2" applyFont="1" applyFill="1" applyBorder="1" applyAlignment="1">
      <alignment horizontal="center" vertical="center" shrinkToFit="1"/>
    </xf>
    <xf numFmtId="0" fontId="29" fillId="4" borderId="38" xfId="2" applyFont="1" applyFill="1" applyBorder="1" applyAlignment="1">
      <alignment horizontal="center" vertical="center" shrinkToFit="1"/>
    </xf>
    <xf numFmtId="0" fontId="29" fillId="4" borderId="40" xfId="2" applyFont="1" applyFill="1" applyBorder="1" applyAlignment="1">
      <alignment horizontal="center" vertical="center" shrinkToFit="1"/>
    </xf>
    <xf numFmtId="0" fontId="29" fillId="4" borderId="37" xfId="2" applyFont="1" applyFill="1" applyBorder="1" applyAlignment="1">
      <alignment horizontal="center" vertical="center" shrinkToFit="1"/>
    </xf>
    <xf numFmtId="0" fontId="18" fillId="4" borderId="0" xfId="2" applyFill="1">
      <alignment vertical="center"/>
    </xf>
    <xf numFmtId="0" fontId="20" fillId="0" borderId="31" xfId="2" applyFont="1" applyFill="1" applyBorder="1" applyAlignment="1" applyProtection="1">
      <alignment horizontal="center" vertical="center" shrinkToFit="1"/>
      <protection locked="0"/>
    </xf>
    <xf numFmtId="176" fontId="0" fillId="4" borderId="0" xfId="0" applyNumberFormat="1" applyFont="1" applyFill="1" applyBorder="1" applyAlignment="1">
      <alignment horizontal="center" vertical="center"/>
    </xf>
    <xf numFmtId="0" fontId="0" fillId="4" borderId="0" xfId="0" applyFont="1" applyFill="1" applyBorder="1" applyAlignment="1">
      <alignment horizontal="center" vertical="center"/>
    </xf>
    <xf numFmtId="0" fontId="0" fillId="4" borderId="0" xfId="0" applyFont="1" applyFill="1" applyBorder="1" applyAlignment="1">
      <alignment horizontal="center" vertical="center" wrapText="1"/>
    </xf>
    <xf numFmtId="0" fontId="22" fillId="4" borderId="0" xfId="0" applyFont="1" applyFill="1" applyBorder="1" applyAlignment="1">
      <alignment vertical="center"/>
    </xf>
    <xf numFmtId="0" fontId="33" fillId="4" borderId="0" xfId="0" applyFont="1" applyFill="1" applyAlignment="1">
      <alignment vertical="center" wrapText="1"/>
    </xf>
    <xf numFmtId="0" fontId="0" fillId="0" borderId="3" xfId="0" applyBorder="1" applyAlignment="1">
      <alignment horizontal="center" vertical="center"/>
    </xf>
    <xf numFmtId="58" fontId="0" fillId="2" borderId="11" xfId="0" applyNumberFormat="1" applyFill="1" applyBorder="1" applyAlignment="1" applyProtection="1">
      <alignment vertical="center"/>
      <protection locked="0"/>
    </xf>
    <xf numFmtId="58" fontId="0" fillId="2" borderId="4" xfId="0" applyNumberFormat="1" applyFill="1" applyBorder="1" applyAlignment="1" applyProtection="1">
      <alignment vertical="center"/>
      <protection locked="0"/>
    </xf>
    <xf numFmtId="58" fontId="0" fillId="2" borderId="12" xfId="0" applyNumberFormat="1" applyFill="1" applyBorder="1" applyAlignment="1" applyProtection="1">
      <alignment vertical="center"/>
      <protection locked="0"/>
    </xf>
    <xf numFmtId="0" fontId="13" fillId="2" borderId="1" xfId="0" applyFont="1" applyFill="1" applyBorder="1" applyAlignment="1" applyProtection="1">
      <alignment vertical="center" wrapText="1"/>
      <protection locked="0"/>
    </xf>
    <xf numFmtId="0" fontId="13" fillId="2" borderId="3" xfId="0" applyFont="1" applyFill="1" applyBorder="1" applyAlignment="1" applyProtection="1">
      <alignment vertical="center" wrapText="1"/>
      <protection locked="0"/>
    </xf>
    <xf numFmtId="0" fontId="13" fillId="2" borderId="4" xfId="0" applyFont="1" applyFill="1" applyBorder="1" applyAlignment="1" applyProtection="1">
      <alignment vertical="center" shrinkToFit="1"/>
      <protection locked="0"/>
    </xf>
    <xf numFmtId="0" fontId="3" fillId="0" borderId="0" xfId="0" applyFont="1" applyAlignment="1">
      <alignment horizontal="center" vertical="center"/>
    </xf>
    <xf numFmtId="0" fontId="13" fillId="0" borderId="0" xfId="0" applyFont="1" applyAlignment="1">
      <alignment vertical="center" wrapText="1"/>
    </xf>
    <xf numFmtId="0" fontId="13" fillId="2" borderId="4" xfId="0" applyFont="1" applyFill="1" applyBorder="1" applyAlignment="1" applyProtection="1">
      <alignment vertical="center" wrapText="1" shrinkToFit="1"/>
      <protection locked="0"/>
    </xf>
    <xf numFmtId="0" fontId="13" fillId="0" borderId="0" xfId="0" applyFont="1" applyAlignment="1">
      <alignment horizontal="center" vertical="center" wrapText="1"/>
    </xf>
    <xf numFmtId="0" fontId="13" fillId="0" borderId="0" xfId="0" applyFont="1" applyAlignment="1">
      <alignment horizontal="center" vertical="center"/>
    </xf>
    <xf numFmtId="0" fontId="13" fillId="0" borderId="9" xfId="0" applyFont="1" applyBorder="1" applyAlignment="1">
      <alignment horizontal="center" vertical="center"/>
    </xf>
    <xf numFmtId="0" fontId="13" fillId="0" borderId="11" xfId="0" applyFont="1" applyBorder="1" applyAlignment="1">
      <alignment horizontal="center" vertical="center"/>
    </xf>
    <xf numFmtId="0" fontId="13" fillId="0" borderId="4" xfId="0" applyFont="1" applyBorder="1" applyAlignment="1">
      <alignment horizontal="center" vertical="center"/>
    </xf>
    <xf numFmtId="0" fontId="13" fillId="0" borderId="12" xfId="0" applyFont="1" applyBorder="1" applyAlignment="1">
      <alignment horizontal="center" vertical="center"/>
    </xf>
    <xf numFmtId="0" fontId="0" fillId="2" borderId="11" xfId="0" applyNumberFormat="1" applyFill="1" applyBorder="1" applyAlignment="1" applyProtection="1">
      <alignment horizontal="center" vertical="center"/>
      <protection locked="0"/>
    </xf>
    <xf numFmtId="0" fontId="0" fillId="2" borderId="4" xfId="0" applyNumberFormat="1" applyFill="1" applyBorder="1" applyAlignment="1" applyProtection="1">
      <alignment horizontal="center" vertical="center"/>
      <protection locked="0"/>
    </xf>
    <xf numFmtId="0" fontId="0" fillId="2" borderId="12" xfId="0" applyNumberFormat="1" applyFill="1" applyBorder="1" applyAlignment="1" applyProtection="1">
      <alignment horizontal="center" vertical="center"/>
      <protection locked="0"/>
    </xf>
    <xf numFmtId="0" fontId="4" fillId="0" borderId="0" xfId="0" applyFont="1" applyAlignment="1">
      <alignment vertical="center" wrapText="1"/>
    </xf>
    <xf numFmtId="0" fontId="4" fillId="0" borderId="11" xfId="1" applyFont="1" applyBorder="1" applyAlignment="1">
      <alignment horizontal="center" vertical="center"/>
    </xf>
    <xf numFmtId="0" fontId="4" fillId="0" borderId="12" xfId="1" applyFont="1" applyBorder="1" applyAlignment="1">
      <alignment horizontal="center" vertical="center"/>
    </xf>
    <xf numFmtId="0" fontId="0" fillId="0" borderId="11" xfId="1" applyFont="1" applyBorder="1" applyAlignment="1">
      <alignment horizontal="center" vertical="center"/>
    </xf>
    <xf numFmtId="0" fontId="0" fillId="0" borderId="12" xfId="1" applyFont="1" applyBorder="1" applyAlignment="1">
      <alignment horizontal="center" vertical="center"/>
    </xf>
    <xf numFmtId="0" fontId="4" fillId="0" borderId="0" xfId="1" applyFont="1" applyFill="1" applyAlignment="1">
      <alignment vertical="center" shrinkToFit="1"/>
    </xf>
    <xf numFmtId="58" fontId="4" fillId="0" borderId="1" xfId="1" applyNumberFormat="1" applyFont="1" applyBorder="1" applyAlignment="1">
      <alignment vertical="center"/>
    </xf>
    <xf numFmtId="0" fontId="4" fillId="0" borderId="0" xfId="1" applyFont="1" applyAlignment="1">
      <alignment vertical="center"/>
    </xf>
    <xf numFmtId="0" fontId="13" fillId="0" borderId="11" xfId="0" applyFont="1" applyBorder="1" applyAlignment="1">
      <alignment vertical="center"/>
    </xf>
    <xf numFmtId="0" fontId="13" fillId="0" borderId="4" xfId="0" applyFont="1" applyBorder="1" applyAlignment="1">
      <alignment vertical="center"/>
    </xf>
    <xf numFmtId="0" fontId="13" fillId="0" borderId="12" xfId="0" applyFont="1" applyBorder="1" applyAlignment="1">
      <alignment vertical="center"/>
    </xf>
    <xf numFmtId="0" fontId="13" fillId="0" borderId="0" xfId="0" applyFont="1" applyFill="1" applyAlignment="1">
      <alignment vertical="center"/>
    </xf>
    <xf numFmtId="22" fontId="20" fillId="2" borderId="27" xfId="2" applyNumberFormat="1" applyFont="1" applyFill="1" applyBorder="1" applyAlignment="1" applyProtection="1">
      <alignment horizontal="center" vertical="center"/>
      <protection locked="0"/>
    </xf>
    <xf numFmtId="22" fontId="20" fillId="2" borderId="55" xfId="2" applyNumberFormat="1" applyFont="1" applyFill="1" applyBorder="1" applyAlignment="1" applyProtection="1">
      <alignment horizontal="center" vertical="center"/>
      <protection locked="0"/>
    </xf>
    <xf numFmtId="22" fontId="20" fillId="2" borderId="28" xfId="2" applyNumberFormat="1" applyFont="1" applyFill="1" applyBorder="1" applyAlignment="1" applyProtection="1">
      <alignment horizontal="center" vertical="center"/>
      <protection locked="0"/>
    </xf>
    <xf numFmtId="0" fontId="20" fillId="2" borderId="29" xfId="2" applyFont="1" applyFill="1" applyBorder="1" applyAlignment="1" applyProtection="1">
      <alignment horizontal="center" vertical="center"/>
      <protection locked="0"/>
    </xf>
    <xf numFmtId="0" fontId="20" fillId="2" borderId="56" xfId="2" applyFont="1" applyFill="1" applyBorder="1" applyAlignment="1" applyProtection="1">
      <alignment horizontal="center" vertical="center"/>
      <protection locked="0"/>
    </xf>
    <xf numFmtId="0" fontId="20" fillId="2" borderId="30" xfId="2" applyFont="1" applyFill="1" applyBorder="1" applyAlignment="1" applyProtection="1">
      <alignment horizontal="center" vertical="center"/>
      <protection locked="0"/>
    </xf>
    <xf numFmtId="0" fontId="20" fillId="2" borderId="32" xfId="2" applyFont="1" applyFill="1" applyBorder="1" applyAlignment="1" applyProtection="1">
      <alignment horizontal="center" vertical="center"/>
      <protection locked="0"/>
    </xf>
    <xf numFmtId="0" fontId="20" fillId="2" borderId="57" xfId="2" applyFont="1" applyFill="1" applyBorder="1" applyAlignment="1" applyProtection="1">
      <alignment horizontal="center" vertical="center"/>
      <protection locked="0"/>
    </xf>
    <xf numFmtId="0" fontId="20" fillId="2" borderId="33" xfId="2" applyFont="1" applyFill="1" applyBorder="1" applyAlignment="1" applyProtection="1">
      <alignment horizontal="center" vertical="center"/>
      <protection locked="0"/>
    </xf>
    <xf numFmtId="0" fontId="29" fillId="4" borderId="29" xfId="2" applyFont="1" applyFill="1" applyBorder="1" applyAlignment="1">
      <alignment horizontal="center" vertical="center" shrinkToFit="1"/>
    </xf>
    <xf numFmtId="0" fontId="18" fillId="4" borderId="30" xfId="2" applyFont="1" applyFill="1" applyBorder="1" applyAlignment="1">
      <alignment horizontal="center" vertical="center" shrinkToFit="1"/>
    </xf>
    <xf numFmtId="0" fontId="29" fillId="4" borderId="27" xfId="2" applyFont="1" applyFill="1" applyBorder="1" applyAlignment="1">
      <alignment horizontal="center" vertical="center" shrinkToFit="1"/>
    </xf>
    <xf numFmtId="0" fontId="18" fillId="4" borderId="32" xfId="2" applyFont="1" applyFill="1" applyBorder="1" applyAlignment="1">
      <alignment horizontal="center" vertical="center" shrinkToFit="1"/>
    </xf>
    <xf numFmtId="179" fontId="20" fillId="2" borderId="27" xfId="2" applyNumberFormat="1" applyFont="1" applyFill="1" applyBorder="1" applyAlignment="1" applyProtection="1">
      <alignment horizontal="distributed" vertical="center" justifyLastLine="1"/>
      <protection locked="0"/>
    </xf>
    <xf numFmtId="179" fontId="20" fillId="2" borderId="55" xfId="2" applyNumberFormat="1" applyFont="1" applyFill="1" applyBorder="1" applyAlignment="1" applyProtection="1">
      <alignment horizontal="distributed" vertical="center" justifyLastLine="1"/>
      <protection locked="0"/>
    </xf>
    <xf numFmtId="179" fontId="20" fillId="2" borderId="28" xfId="2" applyNumberFormat="1" applyFont="1" applyFill="1" applyBorder="1" applyAlignment="1" applyProtection="1">
      <alignment horizontal="distributed" vertical="center" justifyLastLine="1"/>
      <protection locked="0"/>
    </xf>
    <xf numFmtId="179" fontId="20" fillId="2" borderId="32" xfId="2" applyNumberFormat="1" applyFont="1" applyFill="1" applyBorder="1" applyAlignment="1" applyProtection="1">
      <alignment horizontal="distributed" vertical="center" justifyLastLine="1"/>
      <protection locked="0"/>
    </xf>
    <xf numFmtId="179" fontId="20" fillId="2" borderId="57" xfId="2" applyNumberFormat="1" applyFont="1" applyFill="1" applyBorder="1" applyAlignment="1" applyProtection="1">
      <alignment horizontal="distributed" vertical="center" justifyLastLine="1"/>
      <protection locked="0"/>
    </xf>
    <xf numFmtId="179" fontId="20" fillId="2" borderId="33" xfId="2" applyNumberFormat="1" applyFont="1" applyFill="1" applyBorder="1" applyAlignment="1" applyProtection="1">
      <alignment horizontal="distributed" vertical="center" justifyLastLine="1"/>
      <protection locked="0"/>
    </xf>
    <xf numFmtId="0" fontId="18" fillId="4" borderId="36" xfId="2" applyFont="1" applyFill="1" applyBorder="1" applyAlignment="1">
      <alignment horizontal="center" vertical="center" shrinkToFit="1"/>
    </xf>
    <xf numFmtId="0" fontId="18" fillId="4" borderId="37" xfId="2" applyFont="1" applyFill="1" applyBorder="1" applyAlignment="1">
      <alignment horizontal="center" vertical="center" shrinkToFit="1"/>
    </xf>
    <xf numFmtId="179" fontId="20" fillId="4" borderId="32" xfId="2" applyNumberFormat="1" applyFont="1" applyFill="1" applyBorder="1" applyAlignment="1" applyProtection="1">
      <alignment horizontal="distributed" vertical="center" justifyLastLine="1"/>
    </xf>
    <xf numFmtId="179" fontId="20" fillId="4" borderId="57" xfId="2" applyNumberFormat="1" applyFont="1" applyFill="1" applyBorder="1" applyAlignment="1" applyProtection="1">
      <alignment horizontal="distributed" vertical="center" justifyLastLine="1"/>
    </xf>
    <xf numFmtId="179" fontId="20" fillId="4" borderId="33" xfId="2" applyNumberFormat="1" applyFont="1" applyFill="1" applyBorder="1" applyAlignment="1" applyProtection="1">
      <alignment horizontal="distributed" vertical="center" justifyLastLine="1"/>
    </xf>
    <xf numFmtId="0" fontId="20" fillId="2" borderId="56" xfId="2" applyFont="1" applyFill="1" applyBorder="1" applyAlignment="1" applyProtection="1">
      <alignment horizontal="center" vertical="center" shrinkToFit="1"/>
      <protection locked="0"/>
    </xf>
    <xf numFmtId="0" fontId="25" fillId="2" borderId="56" xfId="0" applyFont="1" applyFill="1" applyBorder="1" applyAlignment="1">
      <alignment vertical="center" shrinkToFit="1"/>
    </xf>
    <xf numFmtId="0" fontId="25" fillId="2" borderId="30" xfId="0" applyFont="1" applyFill="1" applyBorder="1" applyAlignment="1">
      <alignment vertical="center" shrinkToFit="1"/>
    </xf>
    <xf numFmtId="0" fontId="20" fillId="2" borderId="29" xfId="2" applyFont="1" applyFill="1" applyBorder="1" applyAlignment="1" applyProtection="1">
      <alignment horizontal="left" vertical="center" indent="1" shrinkToFit="1"/>
      <protection locked="0"/>
    </xf>
    <xf numFmtId="0" fontId="20" fillId="2" borderId="56" xfId="2" applyFont="1" applyFill="1" applyBorder="1" applyAlignment="1" applyProtection="1">
      <alignment horizontal="left" vertical="center" indent="1" shrinkToFit="1"/>
      <protection locked="0"/>
    </xf>
    <xf numFmtId="0" fontId="20" fillId="2" borderId="30" xfId="2" applyFont="1" applyFill="1" applyBorder="1" applyAlignment="1" applyProtection="1">
      <alignment horizontal="left" vertical="center" indent="1" shrinkToFit="1"/>
      <protection locked="0"/>
    </xf>
    <xf numFmtId="0" fontId="29" fillId="4" borderId="32" xfId="2" applyFont="1" applyFill="1" applyBorder="1" applyAlignment="1">
      <alignment horizontal="center" vertical="center" shrinkToFit="1"/>
    </xf>
    <xf numFmtId="0" fontId="18" fillId="4" borderId="33" xfId="2" applyFont="1" applyFill="1" applyBorder="1" applyAlignment="1">
      <alignment horizontal="center" vertical="center" shrinkToFit="1"/>
    </xf>
    <xf numFmtId="178" fontId="20" fillId="2" borderId="32" xfId="2" applyNumberFormat="1" applyFont="1" applyFill="1" applyBorder="1" applyAlignment="1" applyProtection="1">
      <alignment horizontal="center" vertical="center"/>
      <protection locked="0"/>
    </xf>
    <xf numFmtId="178" fontId="20" fillId="2" borderId="57" xfId="2" applyNumberFormat="1" applyFont="1" applyFill="1" applyBorder="1" applyAlignment="1" applyProtection="1">
      <alignment horizontal="center" vertical="center"/>
      <protection locked="0"/>
    </xf>
    <xf numFmtId="178" fontId="20" fillId="2" borderId="33" xfId="2" applyNumberFormat="1" applyFont="1" applyFill="1" applyBorder="1" applyAlignment="1" applyProtection="1">
      <alignment horizontal="center" vertical="center"/>
      <protection locked="0"/>
    </xf>
    <xf numFmtId="0" fontId="20" fillId="2" borderId="29" xfId="2" applyFont="1" applyFill="1" applyBorder="1" applyAlignment="1" applyProtection="1">
      <alignment horizontal="center" vertical="center" shrinkToFit="1"/>
      <protection locked="0"/>
    </xf>
    <xf numFmtId="0" fontId="20" fillId="2" borderId="30" xfId="2" applyFont="1" applyFill="1" applyBorder="1" applyAlignment="1" applyProtection="1">
      <alignment horizontal="center" vertical="center" shrinkToFit="1"/>
      <protection locked="0"/>
    </xf>
    <xf numFmtId="0" fontId="27" fillId="4" borderId="26" xfId="2" applyFont="1" applyFill="1" applyBorder="1">
      <alignment vertical="center"/>
    </xf>
    <xf numFmtId="0" fontId="18" fillId="4" borderId="28" xfId="2" applyFont="1" applyFill="1" applyBorder="1" applyAlignment="1">
      <alignment horizontal="center" vertical="center" shrinkToFit="1"/>
    </xf>
    <xf numFmtId="0" fontId="18" fillId="0" borderId="9" xfId="0" applyFont="1" applyBorder="1" applyAlignment="1">
      <alignment vertical="top" wrapText="1"/>
    </xf>
    <xf numFmtId="0" fontId="0" fillId="0" borderId="9" xfId="0" applyBorder="1" applyAlignment="1">
      <alignment vertical="top"/>
    </xf>
    <xf numFmtId="0" fontId="0" fillId="0" borderId="7" xfId="0" applyBorder="1" applyAlignment="1">
      <alignment vertical="top"/>
    </xf>
    <xf numFmtId="0" fontId="0" fillId="0" borderId="0" xfId="0" applyAlignment="1">
      <alignment vertical="top"/>
    </xf>
    <xf numFmtId="0" fontId="0" fillId="0" borderId="13" xfId="0" applyBorder="1" applyAlignment="1">
      <alignment vertical="top"/>
    </xf>
    <xf numFmtId="0" fontId="30" fillId="0" borderId="24" xfId="0" applyNumberFormat="1" applyFont="1" applyBorder="1">
      <alignment vertical="center"/>
    </xf>
    <xf numFmtId="0" fontId="30" fillId="0" borderId="49" xfId="0" applyNumberFormat="1" applyFont="1" applyBorder="1">
      <alignment vertical="center"/>
    </xf>
    <xf numFmtId="0" fontId="30" fillId="0" borderId="54" xfId="0" applyFont="1" applyBorder="1" applyAlignment="1">
      <alignment vertical="center"/>
    </xf>
    <xf numFmtId="0" fontId="18" fillId="0" borderId="42" xfId="0" applyFont="1" applyBorder="1" applyAlignment="1" applyProtection="1">
      <alignment vertical="top" textRotation="255" shrinkToFit="1"/>
      <protection locked="0"/>
    </xf>
    <xf numFmtId="0" fontId="26" fillId="0" borderId="45" xfId="0" applyFont="1" applyBorder="1" applyAlignment="1" applyProtection="1">
      <alignment vertical="top" textRotation="255" shrinkToFit="1"/>
      <protection locked="0"/>
    </xf>
    <xf numFmtId="0" fontId="26" fillId="0" borderId="15" xfId="0" applyFont="1" applyBorder="1" applyAlignment="1" applyProtection="1">
      <alignment vertical="top" textRotation="255" shrinkToFit="1"/>
      <protection locked="0"/>
    </xf>
    <xf numFmtId="0" fontId="18" fillId="0" borderId="43" xfId="0" applyFont="1" applyBorder="1" applyAlignment="1" applyProtection="1">
      <alignment vertical="top" textRotation="255" shrinkToFit="1"/>
      <protection locked="0"/>
    </xf>
    <xf numFmtId="0" fontId="26" fillId="0" borderId="46" xfId="0" applyFont="1" applyBorder="1" applyAlignment="1" applyProtection="1">
      <alignment vertical="top" textRotation="255" shrinkToFit="1"/>
      <protection locked="0"/>
    </xf>
    <xf numFmtId="0" fontId="26" fillId="0" borderId="16" xfId="0" applyFont="1" applyBorder="1" applyAlignment="1" applyProtection="1">
      <alignment vertical="top" textRotation="255" shrinkToFit="1"/>
      <protection locked="0"/>
    </xf>
    <xf numFmtId="0" fontId="23" fillId="0" borderId="24" xfId="0" applyFont="1" applyBorder="1" applyAlignment="1">
      <alignment vertical="center"/>
    </xf>
    <xf numFmtId="0" fontId="23" fillId="0" borderId="50" xfId="0" applyFont="1" applyBorder="1" applyAlignment="1">
      <alignment vertical="center"/>
    </xf>
    <xf numFmtId="0" fontId="23" fillId="0" borderId="49" xfId="0" applyFont="1" applyBorder="1" applyAlignment="1">
      <alignment vertical="center"/>
    </xf>
    <xf numFmtId="0" fontId="23" fillId="0" borderId="25" xfId="0" applyFont="1" applyBorder="1" applyAlignment="1">
      <alignment horizontal="center" vertical="center" textRotation="255" shrinkToFit="1"/>
    </xf>
    <xf numFmtId="0" fontId="23" fillId="0" borderId="51" xfId="0" applyFont="1" applyBorder="1" applyAlignment="1">
      <alignment horizontal="center" vertical="center" textRotation="255" shrinkToFit="1"/>
    </xf>
    <xf numFmtId="0" fontId="23" fillId="0" borderId="52" xfId="0" applyFont="1" applyBorder="1" applyAlignment="1">
      <alignment horizontal="center" vertical="center" textRotation="255" shrinkToFit="1"/>
    </xf>
    <xf numFmtId="0" fontId="23" fillId="0" borderId="53" xfId="0" applyFont="1" applyBorder="1" applyAlignment="1">
      <alignment horizontal="center" vertical="center" textRotation="255" shrinkToFit="1"/>
    </xf>
    <xf numFmtId="0" fontId="18" fillId="0" borderId="44" xfId="0" applyFont="1" applyBorder="1" applyAlignment="1" applyProtection="1">
      <alignment vertical="top" textRotation="255" shrinkToFit="1"/>
      <protection locked="0"/>
    </xf>
    <xf numFmtId="0" fontId="26" fillId="0" borderId="47" xfId="0" applyFont="1" applyBorder="1" applyAlignment="1" applyProtection="1">
      <alignment vertical="top" textRotation="255" shrinkToFit="1"/>
      <protection locked="0"/>
    </xf>
    <xf numFmtId="0" fontId="26" fillId="0" borderId="22" xfId="0" applyFont="1" applyBorder="1" applyAlignment="1" applyProtection="1">
      <alignment vertical="top" textRotation="255" shrinkToFit="1"/>
      <protection locked="0"/>
    </xf>
    <xf numFmtId="176" fontId="23" fillId="0" borderId="58" xfId="0" applyNumberFormat="1" applyFont="1" applyFill="1" applyBorder="1" applyAlignment="1">
      <alignment vertical="center"/>
    </xf>
    <xf numFmtId="176" fontId="23" fillId="0" borderId="59" xfId="0" applyNumberFormat="1" applyFont="1" applyFill="1" applyBorder="1" applyAlignment="1">
      <alignment vertical="center"/>
    </xf>
    <xf numFmtId="0" fontId="23" fillId="0" borderId="59" xfId="0" applyNumberFormat="1" applyFont="1" applyFill="1" applyBorder="1" applyAlignment="1">
      <alignment vertical="center"/>
    </xf>
    <xf numFmtId="0" fontId="23" fillId="0" borderId="59" xfId="0" applyFont="1" applyBorder="1" applyAlignment="1">
      <alignment vertical="center"/>
    </xf>
    <xf numFmtId="0" fontId="23" fillId="0" borderId="60" xfId="0" applyFont="1" applyBorder="1" applyAlignment="1">
      <alignment vertical="center"/>
    </xf>
    <xf numFmtId="0" fontId="22" fillId="5" borderId="11" xfId="0" applyNumberFormat="1" applyFont="1" applyFill="1" applyBorder="1" applyAlignment="1">
      <alignment vertical="center" shrinkToFit="1"/>
    </xf>
    <xf numFmtId="0" fontId="0" fillId="5" borderId="4" xfId="0" applyFill="1" applyBorder="1" applyAlignment="1">
      <alignment vertical="center" shrinkToFit="1"/>
    </xf>
    <xf numFmtId="0" fontId="0" fillId="5" borderId="12" xfId="0" applyFill="1" applyBorder="1" applyAlignment="1">
      <alignment vertical="center" shrinkToFit="1"/>
    </xf>
    <xf numFmtId="0" fontId="22" fillId="5" borderId="4" xfId="0" applyNumberFormat="1" applyFont="1" applyFill="1" applyBorder="1" applyAlignment="1">
      <alignment vertical="center" shrinkToFit="1"/>
    </xf>
    <xf numFmtId="0" fontId="22" fillId="5" borderId="21" xfId="0" applyNumberFormat="1" applyFont="1" applyFill="1" applyBorder="1" applyAlignment="1">
      <alignment horizontal="center" vertical="center"/>
    </xf>
    <xf numFmtId="0" fontId="22" fillId="5" borderId="4" xfId="0" applyNumberFormat="1" applyFont="1" applyFill="1" applyBorder="1" applyAlignment="1">
      <alignment horizontal="center" vertical="center"/>
    </xf>
    <xf numFmtId="0" fontId="22" fillId="5" borderId="11" xfId="0" applyNumberFormat="1" applyFont="1" applyFill="1" applyBorder="1" applyAlignment="1">
      <alignment horizontal="center" vertical="center"/>
    </xf>
    <xf numFmtId="0" fontId="22" fillId="5" borderId="12" xfId="0" applyNumberFormat="1" applyFont="1" applyFill="1" applyBorder="1" applyAlignment="1">
      <alignment horizontal="center" vertical="center"/>
    </xf>
    <xf numFmtId="176" fontId="22" fillId="5" borderId="11" xfId="0" applyNumberFormat="1" applyFont="1" applyFill="1" applyBorder="1" applyAlignment="1">
      <alignment horizontal="center" vertical="center"/>
    </xf>
    <xf numFmtId="176" fontId="22" fillId="5" borderId="4" xfId="0" applyNumberFormat="1" applyFont="1" applyFill="1" applyBorder="1" applyAlignment="1">
      <alignment horizontal="center" vertical="center"/>
    </xf>
    <xf numFmtId="176" fontId="22" fillId="5" borderId="12" xfId="0" applyNumberFormat="1" applyFont="1" applyFill="1" applyBorder="1" applyAlignment="1">
      <alignment horizontal="center" vertical="center"/>
    </xf>
    <xf numFmtId="0" fontId="23" fillId="0" borderId="60" xfId="0" applyNumberFormat="1" applyFont="1" applyFill="1" applyBorder="1" applyAlignment="1">
      <alignment vertical="center"/>
    </xf>
    <xf numFmtId="0" fontId="23" fillId="0" borderId="58" xfId="0" applyNumberFormat="1" applyFont="1" applyFill="1" applyBorder="1" applyAlignment="1">
      <alignment horizontal="center" vertical="center"/>
    </xf>
    <xf numFmtId="0" fontId="23" fillId="0" borderId="59" xfId="0" applyNumberFormat="1" applyFont="1" applyFill="1" applyBorder="1" applyAlignment="1">
      <alignment horizontal="center" vertical="center"/>
    </xf>
    <xf numFmtId="0" fontId="23" fillId="0" borderId="59" xfId="0" applyFont="1" applyBorder="1" applyAlignment="1">
      <alignment horizontal="center" vertical="center"/>
    </xf>
    <xf numFmtId="0" fontId="23" fillId="0" borderId="60" xfId="0" applyFont="1" applyBorder="1" applyAlignment="1">
      <alignment horizontal="center" vertical="center"/>
    </xf>
    <xf numFmtId="0" fontId="23" fillId="0" borderId="60" xfId="0" applyNumberFormat="1" applyFont="1" applyFill="1" applyBorder="1" applyAlignment="1">
      <alignment horizontal="center" vertical="center"/>
    </xf>
    <xf numFmtId="182" fontId="22" fillId="5" borderId="21" xfId="0" applyNumberFormat="1" applyFont="1" applyFill="1" applyBorder="1" applyAlignment="1">
      <alignment horizontal="center" vertical="center"/>
    </xf>
    <xf numFmtId="182" fontId="22" fillId="5" borderId="4" xfId="0" applyNumberFormat="1" applyFont="1" applyFill="1" applyBorder="1" applyAlignment="1">
      <alignment horizontal="center" vertical="center"/>
    </xf>
    <xf numFmtId="176" fontId="22" fillId="5" borderId="6" xfId="0" applyNumberFormat="1" applyFont="1" applyFill="1" applyBorder="1" applyAlignment="1">
      <alignment horizontal="center" vertical="center"/>
    </xf>
    <xf numFmtId="176" fontId="22" fillId="5" borderId="9" xfId="0" applyNumberFormat="1" applyFont="1" applyFill="1" applyBorder="1" applyAlignment="1">
      <alignment horizontal="center" vertical="center"/>
    </xf>
    <xf numFmtId="176" fontId="22" fillId="5" borderId="7" xfId="0" applyNumberFormat="1" applyFont="1" applyFill="1" applyBorder="1" applyAlignment="1">
      <alignment horizontal="center" vertical="center"/>
    </xf>
    <xf numFmtId="0" fontId="0" fillId="5" borderId="10" xfId="0" applyFill="1" applyBorder="1" applyAlignment="1">
      <alignment horizontal="center" vertical="center"/>
    </xf>
    <xf numFmtId="0" fontId="0" fillId="5" borderId="0" xfId="0" applyFill="1" applyBorder="1" applyAlignment="1">
      <alignment horizontal="center" vertical="center"/>
    </xf>
    <xf numFmtId="0" fontId="0" fillId="5" borderId="13" xfId="0" applyFill="1" applyBorder="1" applyAlignment="1">
      <alignment horizontal="center" vertical="center"/>
    </xf>
    <xf numFmtId="0" fontId="0" fillId="5" borderId="8" xfId="0" applyFill="1" applyBorder="1" applyAlignment="1">
      <alignment horizontal="center" vertical="center"/>
    </xf>
    <xf numFmtId="0" fontId="0" fillId="5" borderId="1" xfId="0" applyFill="1" applyBorder="1" applyAlignment="1">
      <alignment horizontal="center" vertical="center"/>
    </xf>
    <xf numFmtId="0" fontId="0" fillId="5" borderId="14" xfId="0" applyFill="1" applyBorder="1" applyAlignment="1">
      <alignment horizontal="center" vertical="center"/>
    </xf>
    <xf numFmtId="0" fontId="24" fillId="4" borderId="0" xfId="0" applyFont="1" applyFill="1" applyAlignment="1">
      <alignment horizontal="center" vertical="center"/>
    </xf>
    <xf numFmtId="0" fontId="22" fillId="4" borderId="0" xfId="0" applyFont="1" applyFill="1" applyBorder="1" applyAlignment="1">
      <alignment horizontal="distributed"/>
    </xf>
    <xf numFmtId="0" fontId="22" fillId="4" borderId="0" xfId="0" applyFont="1" applyFill="1" applyBorder="1" applyAlignment="1">
      <alignment horizontal="center"/>
    </xf>
    <xf numFmtId="0" fontId="22" fillId="4" borderId="0" xfId="0" applyFont="1" applyFill="1" applyBorder="1" applyAlignment="1">
      <alignment horizontal="distributed" vertical="center"/>
    </xf>
    <xf numFmtId="0" fontId="22" fillId="4" borderId="0" xfId="0" applyFont="1" applyFill="1" applyBorder="1" applyAlignment="1">
      <alignment horizontal="right" vertical="center"/>
    </xf>
    <xf numFmtId="180" fontId="22" fillId="4" borderId="0" xfId="0" applyNumberFormat="1" applyFont="1" applyFill="1" applyBorder="1" applyAlignment="1">
      <alignment horizontal="left" vertical="center"/>
    </xf>
    <xf numFmtId="58" fontId="22" fillId="4" borderId="0" xfId="0" applyNumberFormat="1" applyFont="1" applyFill="1" applyBorder="1" applyAlignment="1">
      <alignment horizontal="right" vertical="center"/>
    </xf>
    <xf numFmtId="180" fontId="22" fillId="4" borderId="0" xfId="0" applyNumberFormat="1" applyFont="1" applyFill="1" applyBorder="1" applyAlignment="1">
      <alignment vertical="center"/>
    </xf>
    <xf numFmtId="0" fontId="22" fillId="4" borderId="0" xfId="0" applyFont="1" applyFill="1" applyBorder="1" applyAlignment="1">
      <alignment horizontal="distributed" vertical="top"/>
    </xf>
    <xf numFmtId="181" fontId="18" fillId="4" borderId="1" xfId="0" applyNumberFormat="1" applyFont="1" applyFill="1" applyBorder="1" applyAlignment="1">
      <alignment horizontal="left"/>
    </xf>
    <xf numFmtId="0" fontId="18" fillId="3" borderId="23" xfId="0" applyFont="1" applyFill="1" applyBorder="1">
      <alignment vertical="center"/>
    </xf>
    <xf numFmtId="0" fontId="18" fillId="3" borderId="41" xfId="0" applyFont="1" applyFill="1" applyBorder="1">
      <alignment vertical="center"/>
    </xf>
    <xf numFmtId="0" fontId="18" fillId="3" borderId="5" xfId="0" applyFont="1" applyFill="1" applyBorder="1">
      <alignment vertical="center"/>
    </xf>
    <xf numFmtId="0" fontId="22" fillId="3" borderId="6" xfId="0" applyNumberFormat="1" applyFont="1" applyFill="1" applyBorder="1" applyAlignment="1">
      <alignment horizontal="center" vertical="center"/>
    </xf>
    <xf numFmtId="0" fontId="22" fillId="3" borderId="9" xfId="0" applyNumberFormat="1" applyFont="1" applyFill="1" applyBorder="1" applyAlignment="1">
      <alignment horizontal="center" vertical="center"/>
    </xf>
    <xf numFmtId="0" fontId="22" fillId="3" borderId="7" xfId="0" applyNumberFormat="1" applyFont="1" applyFill="1" applyBorder="1" applyAlignment="1">
      <alignment horizontal="center" vertical="center"/>
    </xf>
    <xf numFmtId="0" fontId="22" fillId="3" borderId="10" xfId="0" applyNumberFormat="1" applyFont="1" applyFill="1" applyBorder="1" applyAlignment="1">
      <alignment horizontal="center" vertical="center"/>
    </xf>
    <xf numFmtId="0" fontId="22" fillId="3" borderId="0" xfId="0" applyNumberFormat="1" applyFont="1" applyFill="1" applyBorder="1" applyAlignment="1">
      <alignment horizontal="center" vertical="center"/>
    </xf>
    <xf numFmtId="0" fontId="22" fillId="3" borderId="13" xfId="0" applyNumberFormat="1" applyFont="1" applyFill="1" applyBorder="1" applyAlignment="1">
      <alignment horizontal="center" vertical="center"/>
    </xf>
    <xf numFmtId="0" fontId="22" fillId="3" borderId="8" xfId="0" applyNumberFormat="1" applyFont="1" applyFill="1" applyBorder="1" applyAlignment="1">
      <alignment horizontal="center" vertical="center"/>
    </xf>
    <xf numFmtId="0" fontId="22" fillId="3" borderId="1" xfId="0" applyNumberFormat="1" applyFont="1" applyFill="1" applyBorder="1" applyAlignment="1">
      <alignment horizontal="center" vertical="center"/>
    </xf>
    <xf numFmtId="0" fontId="22" fillId="3" borderId="14" xfId="0" applyNumberFormat="1" applyFont="1" applyFill="1" applyBorder="1" applyAlignment="1">
      <alignment horizontal="center" vertical="center"/>
    </xf>
    <xf numFmtId="0" fontId="0" fillId="3" borderId="6" xfId="0" applyFill="1" applyBorder="1" applyAlignment="1">
      <alignment horizontal="center" vertical="center" wrapText="1"/>
    </xf>
    <xf numFmtId="0" fontId="0" fillId="3" borderId="9" xfId="0" applyFill="1" applyBorder="1" applyAlignment="1">
      <alignment horizontal="center" vertical="center" wrapText="1"/>
    </xf>
    <xf numFmtId="0" fontId="0" fillId="3" borderId="9" xfId="0" applyFill="1" applyBorder="1" applyAlignment="1">
      <alignment horizontal="center" vertical="center"/>
    </xf>
    <xf numFmtId="0" fontId="0" fillId="3" borderId="10" xfId="0" applyFill="1" applyBorder="1" applyAlignment="1">
      <alignment horizontal="center" vertical="center"/>
    </xf>
    <xf numFmtId="0" fontId="0" fillId="3" borderId="0"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3" xfId="0" applyFill="1" applyBorder="1" applyAlignment="1">
      <alignment horizontal="center" vertical="center"/>
    </xf>
    <xf numFmtId="0" fontId="0" fillId="3" borderId="14" xfId="0" applyFill="1" applyBorder="1" applyAlignment="1">
      <alignment horizontal="center" vertical="center"/>
    </xf>
    <xf numFmtId="0" fontId="22" fillId="3" borderId="6" xfId="0" applyFont="1" applyFill="1" applyBorder="1" applyAlignment="1">
      <alignment horizontal="center" vertical="center" wrapText="1"/>
    </xf>
    <xf numFmtId="0" fontId="22" fillId="3" borderId="9" xfId="0" applyFont="1" applyFill="1" applyBorder="1" applyAlignment="1">
      <alignment horizontal="center" vertical="center"/>
    </xf>
    <xf numFmtId="0" fontId="22" fillId="3" borderId="7" xfId="0" applyFont="1" applyFill="1" applyBorder="1" applyAlignment="1">
      <alignment horizontal="center" vertical="center"/>
    </xf>
    <xf numFmtId="0" fontId="22" fillId="3" borderId="10" xfId="0" applyFont="1" applyFill="1" applyBorder="1" applyAlignment="1">
      <alignment horizontal="center" vertical="center"/>
    </xf>
    <xf numFmtId="0" fontId="22" fillId="3" borderId="0" xfId="0" applyFont="1" applyFill="1" applyBorder="1" applyAlignment="1">
      <alignment horizontal="center" vertical="center"/>
    </xf>
    <xf numFmtId="0" fontId="22" fillId="3" borderId="13" xfId="0" applyFont="1" applyFill="1" applyBorder="1" applyAlignment="1">
      <alignment horizontal="center" vertical="center"/>
    </xf>
    <xf numFmtId="0" fontId="22" fillId="3" borderId="8" xfId="0" applyFont="1" applyFill="1" applyBorder="1" applyAlignment="1">
      <alignment horizontal="center" vertical="center"/>
    </xf>
    <xf numFmtId="0" fontId="22" fillId="3" borderId="1" xfId="0" applyFont="1" applyFill="1" applyBorder="1" applyAlignment="1">
      <alignment horizontal="center" vertical="center"/>
    </xf>
    <xf numFmtId="0" fontId="22" fillId="3" borderId="14" xfId="0" applyFont="1" applyFill="1" applyBorder="1" applyAlignment="1">
      <alignment horizontal="center" vertical="center"/>
    </xf>
    <xf numFmtId="0" fontId="0" fillId="5" borderId="12" xfId="0" applyFill="1" applyBorder="1" applyAlignment="1">
      <alignment horizontal="center" vertical="center"/>
    </xf>
    <xf numFmtId="0" fontId="22" fillId="5" borderId="11" xfId="3" applyNumberFormat="1" applyFont="1" applyFill="1" applyBorder="1" applyAlignment="1">
      <alignment vertical="center" shrinkToFit="1"/>
    </xf>
    <xf numFmtId="0" fontId="0" fillId="5" borderId="4" xfId="3" applyNumberFormat="1" applyFont="1" applyFill="1" applyBorder="1" applyAlignment="1">
      <alignment vertical="center" shrinkToFit="1"/>
    </xf>
    <xf numFmtId="0" fontId="0" fillId="5" borderId="12" xfId="3" applyNumberFormat="1" applyFont="1" applyFill="1" applyBorder="1" applyAlignment="1">
      <alignment vertical="center" shrinkToFit="1"/>
    </xf>
    <xf numFmtId="0" fontId="0" fillId="5" borderId="4" xfId="0" applyNumberFormat="1" applyFill="1" applyBorder="1" applyAlignment="1">
      <alignment vertical="center" shrinkToFit="1"/>
    </xf>
    <xf numFmtId="0" fontId="0" fillId="5" borderId="12" xfId="0" applyNumberFormat="1" applyFill="1" applyBorder="1" applyAlignment="1">
      <alignment vertical="center" shrinkToFit="1"/>
    </xf>
    <xf numFmtId="0" fontId="22" fillId="4" borderId="11" xfId="0" applyNumberFormat="1" applyFont="1" applyFill="1" applyBorder="1" applyAlignment="1" applyProtection="1">
      <alignment vertical="center" shrinkToFit="1"/>
      <protection locked="0"/>
    </xf>
    <xf numFmtId="0" fontId="0" fillId="4" borderId="4" xfId="0" applyNumberFormat="1" applyFill="1" applyBorder="1" applyAlignment="1" applyProtection="1">
      <alignment vertical="center" shrinkToFit="1"/>
      <protection locked="0"/>
    </xf>
    <xf numFmtId="0" fontId="0" fillId="4" borderId="12" xfId="0" applyNumberFormat="1" applyFill="1" applyBorder="1" applyAlignment="1" applyProtection="1">
      <alignment vertical="center" shrinkToFit="1"/>
      <protection locked="0"/>
    </xf>
    <xf numFmtId="0" fontId="0" fillId="4" borderId="4" xfId="0" applyFill="1" applyBorder="1" applyAlignment="1" applyProtection="1">
      <alignment vertical="center" shrinkToFit="1"/>
      <protection locked="0"/>
    </xf>
    <xf numFmtId="0" fontId="0" fillId="4" borderId="12" xfId="0" applyFill="1" applyBorder="1" applyAlignment="1" applyProtection="1">
      <alignment vertical="center" shrinkToFit="1"/>
      <protection locked="0"/>
    </xf>
    <xf numFmtId="0" fontId="22" fillId="4" borderId="4" xfId="0" applyNumberFormat="1" applyFont="1" applyFill="1" applyBorder="1" applyAlignment="1" applyProtection="1">
      <alignment vertical="center" shrinkToFit="1"/>
      <protection locked="0"/>
    </xf>
    <xf numFmtId="0" fontId="22" fillId="4" borderId="12" xfId="0" applyNumberFormat="1" applyFont="1" applyFill="1" applyBorder="1" applyAlignment="1" applyProtection="1">
      <alignment vertical="center" shrinkToFit="1"/>
      <protection locked="0"/>
    </xf>
    <xf numFmtId="0" fontId="0" fillId="5" borderId="4" xfId="0" applyNumberFormat="1" applyFill="1" applyBorder="1" applyAlignment="1">
      <alignment horizontal="center" vertical="center"/>
    </xf>
    <xf numFmtId="0" fontId="22" fillId="3" borderId="9" xfId="0" applyFont="1" applyFill="1" applyBorder="1" applyAlignment="1">
      <alignment horizontal="center" vertical="center" wrapText="1"/>
    </xf>
    <xf numFmtId="0" fontId="18" fillId="0" borderId="46" xfId="0" applyFont="1" applyBorder="1" applyAlignment="1" applyProtection="1">
      <alignment vertical="top" textRotation="255" shrinkToFit="1"/>
      <protection locked="0"/>
    </xf>
    <xf numFmtId="0" fontId="18" fillId="0" borderId="16" xfId="0" applyFont="1" applyBorder="1" applyAlignment="1" applyProtection="1">
      <alignment vertical="top" textRotation="255" shrinkToFit="1"/>
      <protection locked="0"/>
    </xf>
    <xf numFmtId="0" fontId="0" fillId="5" borderId="12" xfId="0" applyNumberFormat="1" applyFill="1" applyBorder="1" applyAlignment="1">
      <alignment horizontal="center" vertical="center"/>
    </xf>
    <xf numFmtId="0" fontId="22" fillId="5" borderId="4" xfId="3" applyNumberFormat="1" applyFont="1" applyFill="1" applyBorder="1" applyAlignment="1">
      <alignment vertical="center" shrinkToFit="1"/>
    </xf>
    <xf numFmtId="0" fontId="22" fillId="5" borderId="21" xfId="3" applyNumberFormat="1" applyFont="1" applyFill="1" applyBorder="1" applyAlignment="1">
      <alignment horizontal="center" vertical="center"/>
    </xf>
    <xf numFmtId="0" fontId="22" fillId="5" borderId="4" xfId="3" applyNumberFormat="1" applyFont="1" applyFill="1" applyBorder="1" applyAlignment="1">
      <alignment horizontal="center" vertical="center"/>
    </xf>
    <xf numFmtId="0" fontId="22" fillId="5" borderId="11" xfId="3" applyNumberFormat="1" applyFont="1" applyFill="1" applyBorder="1" applyAlignment="1">
      <alignment horizontal="center" vertical="center"/>
    </xf>
    <xf numFmtId="0" fontId="0" fillId="5" borderId="12" xfId="3" applyNumberFormat="1" applyFont="1" applyFill="1" applyBorder="1" applyAlignment="1">
      <alignment horizontal="center" vertical="center"/>
    </xf>
    <xf numFmtId="9" fontId="22" fillId="5" borderId="11" xfId="3" applyFont="1" applyFill="1" applyBorder="1" applyAlignment="1">
      <alignment horizontal="center" vertical="center"/>
    </xf>
    <xf numFmtId="9" fontId="22" fillId="5" borderId="4" xfId="3" applyFont="1" applyFill="1" applyBorder="1" applyAlignment="1">
      <alignment horizontal="center" vertical="center"/>
    </xf>
    <xf numFmtId="9" fontId="22" fillId="5" borderId="12" xfId="3" applyFont="1" applyFill="1" applyBorder="1" applyAlignment="1">
      <alignment horizontal="center" vertical="center"/>
    </xf>
    <xf numFmtId="0" fontId="0" fillId="4" borderId="3" xfId="0" applyFont="1" applyFill="1" applyBorder="1" applyAlignment="1">
      <alignment vertical="center" shrinkToFit="1"/>
    </xf>
    <xf numFmtId="0" fontId="0" fillId="4" borderId="11" xfId="0" applyFont="1" applyFill="1" applyBorder="1" applyAlignment="1">
      <alignment vertical="center" shrinkToFit="1"/>
    </xf>
    <xf numFmtId="0" fontId="0" fillId="4" borderId="4" xfId="0" applyFill="1" applyBorder="1" applyAlignment="1">
      <alignment vertical="center" shrinkToFit="1"/>
    </xf>
    <xf numFmtId="0" fontId="0" fillId="4" borderId="4" xfId="0" applyFont="1" applyFill="1" applyBorder="1" applyAlignment="1">
      <alignment vertical="center" shrinkToFit="1"/>
    </xf>
    <xf numFmtId="0" fontId="0" fillId="4" borderId="12" xfId="0" applyFill="1" applyBorder="1" applyAlignment="1">
      <alignment vertical="center" shrinkToFit="1"/>
    </xf>
    <xf numFmtId="176" fontId="0" fillId="4" borderId="61" xfId="0" applyNumberFormat="1" applyFont="1" applyFill="1" applyBorder="1" applyAlignment="1">
      <alignment horizontal="center" vertical="center"/>
    </xf>
    <xf numFmtId="0" fontId="0" fillId="4" borderId="62" xfId="0" applyFont="1" applyFill="1" applyBorder="1" applyAlignment="1">
      <alignment horizontal="center" vertical="center"/>
    </xf>
    <xf numFmtId="0" fontId="0" fillId="4" borderId="62" xfId="0" applyFill="1" applyBorder="1" applyAlignment="1">
      <alignment horizontal="center" vertical="center"/>
    </xf>
    <xf numFmtId="0" fontId="0" fillId="4" borderId="63" xfId="0" applyFill="1" applyBorder="1" applyAlignment="1">
      <alignment horizontal="center" vertical="center"/>
    </xf>
    <xf numFmtId="0" fontId="0" fillId="4" borderId="0" xfId="0" applyFill="1" applyAlignment="1">
      <alignment horizontal="right" vertical="center"/>
    </xf>
    <xf numFmtId="0" fontId="0" fillId="3" borderId="23" xfId="0" applyFont="1" applyFill="1" applyBorder="1" applyAlignment="1">
      <alignment horizontal="center" vertical="center" wrapText="1"/>
    </xf>
    <xf numFmtId="0" fontId="0" fillId="3" borderId="41" xfId="0" applyFont="1" applyFill="1" applyBorder="1" applyAlignment="1">
      <alignment horizontal="center" vertical="center" wrapText="1"/>
    </xf>
    <xf numFmtId="181" fontId="18" fillId="4" borderId="0" xfId="0" applyNumberFormat="1" applyFont="1" applyFill="1" applyBorder="1" applyAlignment="1">
      <alignment horizontal="left"/>
    </xf>
    <xf numFmtId="180" fontId="0" fillId="4" borderId="0" xfId="0" applyNumberFormat="1" applyFill="1" applyAlignment="1">
      <alignment horizontal="left" vertical="center"/>
    </xf>
    <xf numFmtId="180" fontId="22" fillId="4" borderId="0" xfId="0" applyNumberFormat="1" applyFont="1" applyFill="1" applyBorder="1" applyAlignment="1">
      <alignment horizontal="left" vertical="top"/>
    </xf>
    <xf numFmtId="180" fontId="0" fillId="4" borderId="0" xfId="0" applyNumberFormat="1" applyFill="1" applyAlignment="1">
      <alignment horizontal="left" vertical="top"/>
    </xf>
    <xf numFmtId="0" fontId="0" fillId="3" borderId="23"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5" xfId="0" applyFont="1" applyFill="1" applyBorder="1" applyAlignment="1">
      <alignment horizontal="center" vertical="center"/>
    </xf>
    <xf numFmtId="0" fontId="31" fillId="4" borderId="64" xfId="0" applyFont="1" applyFill="1" applyBorder="1" applyAlignment="1">
      <alignment horizontal="center" vertical="center"/>
    </xf>
    <xf numFmtId="0" fontId="0" fillId="3" borderId="6" xfId="0" applyFont="1" applyFill="1" applyBorder="1" applyAlignment="1">
      <alignment horizontal="center" vertical="center" wrapText="1"/>
    </xf>
    <xf numFmtId="0" fontId="0" fillId="3" borderId="9" xfId="0" applyFont="1" applyFill="1" applyBorder="1" applyAlignment="1">
      <alignment horizontal="center" vertical="center" wrapText="1"/>
    </xf>
    <xf numFmtId="0" fontId="0" fillId="3" borderId="7" xfId="0" applyFont="1" applyFill="1" applyBorder="1" applyAlignment="1">
      <alignment horizontal="center" vertical="center" wrapText="1"/>
    </xf>
    <xf numFmtId="0" fontId="0" fillId="3" borderId="10"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13" xfId="0" applyFont="1" applyFill="1" applyBorder="1" applyAlignment="1">
      <alignment horizontal="center" vertical="center" wrapText="1"/>
    </xf>
    <xf numFmtId="0" fontId="0" fillId="3" borderId="8"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14" xfId="0" applyFont="1" applyFill="1" applyBorder="1" applyAlignment="1">
      <alignment horizontal="center" vertical="center" wrapText="1"/>
    </xf>
    <xf numFmtId="0" fontId="5" fillId="0" borderId="0" xfId="0" applyFont="1" applyAlignment="1">
      <alignment horizontal="center" vertical="center" wrapText="1"/>
    </xf>
    <xf numFmtId="0" fontId="5" fillId="0" borderId="0" xfId="0" applyFont="1" applyAlignment="1">
      <alignment vertical="center" wrapText="1"/>
    </xf>
    <xf numFmtId="9" fontId="6" fillId="0" borderId="0" xfId="0" applyNumberFormat="1" applyFont="1" applyBorder="1" applyAlignment="1"/>
  </cellXfs>
  <cellStyles count="4">
    <cellStyle name="パーセント" xfId="3" builtinId="5"/>
    <cellStyle name="標準" xfId="0" builtinId="0" customBuiltin="1"/>
    <cellStyle name="標準 2" xfId="1" xr:uid="{00000000-0005-0000-0000-000001000000}"/>
    <cellStyle name="標準 3" xfId="2" xr:uid="{7BD20D55-987B-4472-BF5F-5F6E87C55C35}"/>
  </cellStyles>
  <dxfs count="90">
    <dxf>
      <fill>
        <patternFill>
          <bgColor theme="4" tint="0.79998168889431442"/>
        </patternFill>
      </fill>
    </dxf>
    <dxf>
      <font>
        <color auto="1"/>
      </font>
      <fill>
        <patternFill>
          <bgColor rgb="FFFFCCCC"/>
        </patternFill>
      </fill>
    </dxf>
    <dxf>
      <fill>
        <patternFill>
          <bgColor rgb="FFFFCCCC"/>
        </patternFill>
      </fill>
    </dxf>
    <dxf>
      <fill>
        <patternFill patternType="none">
          <bgColor auto="1"/>
        </patternFill>
      </fill>
    </dxf>
    <dxf>
      <fill>
        <patternFill>
          <bgColor theme="0" tint="-4.9989318521683403E-2"/>
        </patternFill>
      </fill>
    </dxf>
    <dxf>
      <fill>
        <patternFill>
          <bgColor theme="4" tint="0.79998168889431442"/>
        </patternFill>
      </fill>
    </dxf>
    <dxf>
      <font>
        <color auto="1"/>
      </font>
      <fill>
        <patternFill>
          <bgColor rgb="FFFFCCCC"/>
        </patternFill>
      </fill>
    </dxf>
    <dxf>
      <fill>
        <patternFill>
          <bgColor rgb="FFFFCCCC"/>
        </patternFill>
      </fill>
    </dxf>
    <dxf>
      <fill>
        <patternFill patternType="none">
          <bgColor auto="1"/>
        </patternFill>
      </fill>
    </dxf>
    <dxf>
      <fill>
        <patternFill>
          <bgColor theme="4" tint="0.79998168889431442"/>
        </patternFill>
      </fill>
    </dxf>
    <dxf>
      <font>
        <color auto="1"/>
      </font>
      <fill>
        <patternFill>
          <bgColor rgb="FFFFCCCC"/>
        </patternFill>
      </fill>
    </dxf>
    <dxf>
      <fill>
        <patternFill>
          <bgColor rgb="FFFFCCCC"/>
        </patternFill>
      </fill>
    </dxf>
    <dxf>
      <fill>
        <patternFill patternType="none">
          <bgColor auto="1"/>
        </patternFill>
      </fill>
    </dxf>
    <dxf>
      <fill>
        <patternFill>
          <bgColor theme="0" tint="-4.9989318521683403E-2"/>
        </patternFill>
      </fill>
    </dxf>
    <dxf>
      <fill>
        <patternFill>
          <bgColor theme="4" tint="0.79998168889431442"/>
        </patternFill>
      </fill>
    </dxf>
    <dxf>
      <font>
        <color auto="1"/>
      </font>
      <fill>
        <patternFill>
          <bgColor rgb="FFFFCCCC"/>
        </patternFill>
      </fill>
    </dxf>
    <dxf>
      <fill>
        <patternFill>
          <bgColor rgb="FFFFCCCC"/>
        </patternFill>
      </fill>
    </dxf>
    <dxf>
      <fill>
        <patternFill patternType="none">
          <bgColor auto="1"/>
        </patternFill>
      </fill>
    </dxf>
    <dxf>
      <fill>
        <patternFill>
          <bgColor theme="4" tint="0.79998168889431442"/>
        </patternFill>
      </fill>
    </dxf>
    <dxf>
      <font>
        <color auto="1"/>
      </font>
      <fill>
        <patternFill>
          <bgColor rgb="FFFFCCCC"/>
        </patternFill>
      </fill>
    </dxf>
    <dxf>
      <fill>
        <patternFill>
          <bgColor rgb="FFFFCCCC"/>
        </patternFill>
      </fill>
    </dxf>
    <dxf>
      <fill>
        <patternFill patternType="none">
          <bgColor auto="1"/>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4" tint="0.79998168889431442"/>
        </patternFill>
      </fill>
    </dxf>
    <dxf>
      <font>
        <color auto="1"/>
      </font>
      <fill>
        <patternFill>
          <bgColor rgb="FFFFCCCC"/>
        </patternFill>
      </fill>
    </dxf>
    <dxf>
      <fill>
        <patternFill>
          <bgColor rgb="FFFFCCCC"/>
        </patternFill>
      </fill>
    </dxf>
    <dxf>
      <fill>
        <patternFill patternType="none">
          <bgColor auto="1"/>
        </patternFill>
      </fill>
    </dxf>
    <dxf>
      <fill>
        <patternFill>
          <bgColor theme="0" tint="-4.9989318521683403E-2"/>
        </patternFill>
      </fill>
    </dxf>
    <dxf>
      <fill>
        <patternFill>
          <bgColor theme="4" tint="0.79998168889431442"/>
        </patternFill>
      </fill>
    </dxf>
    <dxf>
      <font>
        <color auto="1"/>
      </font>
      <fill>
        <patternFill>
          <bgColor rgb="FFFFCCCC"/>
        </patternFill>
      </fill>
    </dxf>
    <dxf>
      <fill>
        <patternFill>
          <bgColor rgb="FFFFCCCC"/>
        </patternFill>
      </fill>
    </dxf>
    <dxf>
      <fill>
        <patternFill patternType="none">
          <bgColor auto="1"/>
        </patternFill>
      </fill>
    </dxf>
    <dxf>
      <fill>
        <patternFill>
          <bgColor theme="0" tint="-4.9989318521683403E-2"/>
        </patternFill>
      </fill>
    </dxf>
    <dxf>
      <fill>
        <patternFill>
          <bgColor theme="4" tint="0.79998168889431442"/>
        </patternFill>
      </fill>
    </dxf>
    <dxf>
      <font>
        <color auto="1"/>
      </font>
      <fill>
        <patternFill>
          <bgColor rgb="FFFFCCCC"/>
        </patternFill>
      </fill>
    </dxf>
    <dxf>
      <fill>
        <patternFill>
          <bgColor rgb="FFFFCCCC"/>
        </patternFill>
      </fill>
    </dxf>
    <dxf>
      <fill>
        <patternFill patternType="none">
          <bgColor auto="1"/>
        </patternFill>
      </fill>
    </dxf>
    <dxf>
      <fill>
        <patternFill>
          <bgColor theme="0" tint="-4.9989318521683403E-2"/>
        </patternFill>
      </fill>
    </dxf>
    <dxf>
      <fill>
        <patternFill>
          <bgColor theme="4" tint="0.79998168889431442"/>
        </patternFill>
      </fill>
    </dxf>
    <dxf>
      <font>
        <color auto="1"/>
      </font>
      <fill>
        <patternFill>
          <bgColor rgb="FFFFCCCC"/>
        </patternFill>
      </fill>
    </dxf>
    <dxf>
      <fill>
        <patternFill>
          <bgColor rgb="FFFFCCCC"/>
        </patternFill>
      </fill>
    </dxf>
    <dxf>
      <fill>
        <patternFill patternType="none">
          <bgColor auto="1"/>
        </patternFill>
      </fill>
    </dxf>
    <dxf>
      <fill>
        <patternFill>
          <bgColor theme="0" tint="-4.9989318521683403E-2"/>
        </patternFill>
      </fill>
    </dxf>
    <dxf>
      <fill>
        <patternFill>
          <bgColor theme="4" tint="0.79998168889431442"/>
        </patternFill>
      </fill>
    </dxf>
    <dxf>
      <font>
        <color auto="1"/>
      </font>
      <fill>
        <patternFill>
          <bgColor rgb="FFFFCCCC"/>
        </patternFill>
      </fill>
    </dxf>
    <dxf>
      <fill>
        <patternFill>
          <bgColor rgb="FFFFCCCC"/>
        </patternFill>
      </fill>
    </dxf>
    <dxf>
      <fill>
        <patternFill patternType="none">
          <bgColor auto="1"/>
        </patternFill>
      </fill>
    </dxf>
    <dxf>
      <fill>
        <patternFill>
          <bgColor theme="0" tint="-4.9989318521683403E-2"/>
        </patternFill>
      </fill>
    </dxf>
    <dxf>
      <fill>
        <patternFill>
          <bgColor theme="4" tint="0.79998168889431442"/>
        </patternFill>
      </fill>
    </dxf>
    <dxf>
      <font>
        <color auto="1"/>
      </font>
      <fill>
        <patternFill>
          <bgColor rgb="FFFFCCCC"/>
        </patternFill>
      </fill>
    </dxf>
    <dxf>
      <fill>
        <patternFill>
          <bgColor rgb="FFFFCCCC"/>
        </patternFill>
      </fill>
    </dxf>
    <dxf>
      <fill>
        <patternFill patternType="none">
          <bgColor auto="1"/>
        </patternFill>
      </fill>
    </dxf>
    <dxf>
      <fill>
        <patternFill>
          <bgColor theme="0" tint="-4.9989318521683403E-2"/>
        </patternFill>
      </fill>
    </dxf>
    <dxf>
      <fill>
        <patternFill>
          <bgColor theme="4" tint="0.79998168889431442"/>
        </patternFill>
      </fill>
    </dxf>
    <dxf>
      <font>
        <color auto="1"/>
      </font>
      <fill>
        <patternFill>
          <bgColor rgb="FFFFCCCC"/>
        </patternFill>
      </fill>
    </dxf>
    <dxf>
      <fill>
        <patternFill>
          <bgColor rgb="FFFFCCCC"/>
        </patternFill>
      </fill>
    </dxf>
    <dxf>
      <fill>
        <patternFill patternType="none">
          <bgColor auto="1"/>
        </patternFill>
      </fill>
    </dxf>
    <dxf>
      <fill>
        <patternFill>
          <bgColor theme="0" tint="-4.9989318521683403E-2"/>
        </patternFill>
      </fill>
    </dxf>
    <dxf>
      <fill>
        <patternFill>
          <bgColor theme="4" tint="0.79998168889431442"/>
        </patternFill>
      </fill>
    </dxf>
    <dxf>
      <font>
        <color auto="1"/>
      </font>
      <fill>
        <patternFill>
          <bgColor rgb="FFFFCCCC"/>
        </patternFill>
      </fill>
    </dxf>
    <dxf>
      <fill>
        <patternFill>
          <bgColor rgb="FFFFCCCC"/>
        </patternFill>
      </fill>
    </dxf>
    <dxf>
      <fill>
        <patternFill patternType="none">
          <bgColor auto="1"/>
        </patternFill>
      </fill>
    </dxf>
    <dxf>
      <fill>
        <patternFill>
          <bgColor theme="0" tint="-4.9989318521683403E-2"/>
        </patternFill>
      </fill>
    </dxf>
    <dxf>
      <fill>
        <patternFill>
          <bgColor theme="4" tint="0.79998168889431442"/>
        </patternFill>
      </fill>
    </dxf>
    <dxf>
      <font>
        <color auto="1"/>
      </font>
      <fill>
        <patternFill>
          <bgColor rgb="FFFFCCCC"/>
        </patternFill>
      </fill>
    </dxf>
    <dxf>
      <fill>
        <patternFill>
          <bgColor rgb="FFFFCCCC"/>
        </patternFill>
      </fill>
    </dxf>
    <dxf>
      <fill>
        <patternFill patternType="none">
          <bgColor auto="1"/>
        </patternFill>
      </fill>
    </dxf>
    <dxf>
      <fill>
        <patternFill>
          <bgColor theme="4" tint="0.79998168889431442"/>
        </patternFill>
      </fill>
    </dxf>
    <dxf>
      <font>
        <color auto="1"/>
      </font>
      <fill>
        <patternFill>
          <bgColor rgb="FFFFCCCC"/>
        </patternFill>
      </fill>
    </dxf>
    <dxf>
      <fill>
        <patternFill>
          <bgColor rgb="FFFFCCCC"/>
        </patternFill>
      </fill>
    </dxf>
    <dxf>
      <fill>
        <patternFill patternType="none">
          <bgColor auto="1"/>
        </patternFill>
      </fill>
    </dxf>
    <dxf>
      <fill>
        <patternFill>
          <bgColor theme="0" tint="-4.9989318521683403E-2"/>
        </patternFill>
      </fill>
    </dxf>
    <dxf>
      <fill>
        <patternFill>
          <bgColor theme="4" tint="0.79998168889431442"/>
        </patternFill>
      </fill>
    </dxf>
    <dxf>
      <font>
        <color auto="1"/>
      </font>
      <fill>
        <patternFill>
          <bgColor rgb="FFFFCCCC"/>
        </patternFill>
      </fill>
    </dxf>
    <dxf>
      <fill>
        <patternFill>
          <bgColor rgb="FFFFCCCC"/>
        </patternFill>
      </fill>
    </dxf>
    <dxf>
      <fill>
        <patternFill patternType="none">
          <bgColor auto="1"/>
        </patternFill>
      </fill>
    </dxf>
    <dxf>
      <fill>
        <patternFill>
          <bgColor theme="4" tint="0.79998168889431442"/>
        </patternFill>
      </fill>
    </dxf>
    <dxf>
      <font>
        <color auto="1"/>
      </font>
      <fill>
        <patternFill>
          <bgColor rgb="FFFFCCCC"/>
        </patternFill>
      </fill>
    </dxf>
    <dxf>
      <fill>
        <patternFill>
          <bgColor rgb="FFFFCCCC"/>
        </patternFill>
      </fill>
    </dxf>
    <dxf>
      <fill>
        <patternFill patternType="none">
          <bgColor auto="1"/>
        </patternFill>
      </fill>
    </dxf>
    <dxf>
      <fill>
        <patternFill>
          <bgColor theme="0" tint="-4.9989318521683403E-2"/>
        </patternFill>
      </fill>
    </dxf>
    <dxf>
      <fill>
        <patternFill>
          <bgColor theme="0" tint="-4.9989318521683403E-2"/>
        </patternFill>
      </fill>
    </dxf>
    <dxf>
      <fill>
        <patternFill>
          <bgColor theme="0" tint="-4.9989318521683403E-2"/>
        </patternFill>
      </fill>
    </dxf>
    <dxf>
      <numFmt numFmtId="183" formatCode="&quot;令和元年&quot;m&quot;月&quot;d&quot;日（&quot;aaa&quot;)&quot;"/>
    </dxf>
    <dxf>
      <numFmt numFmtId="183" formatCode="&quot;令和元年&quot;m&quot;月&quot;d&quot;日（&quot;aaa&quot;)&quot;"/>
    </dxf>
    <dxf>
      <numFmt numFmtId="183" formatCode="&quot;令和元年&quot;m&quot;月&quot;d&quot;日（&quot;aaa&quot;)&quot;"/>
    </dxf>
    <dxf>
      <numFmt numFmtId="183" formatCode="&quot;令和元年&quot;m&quot;月&quot;d&quot;日（&quot;aaa&quot;)&quot;"/>
    </dxf>
    <dxf>
      <fill>
        <patternFill>
          <bgColor theme="0"/>
        </patternFill>
      </fill>
    </dxf>
  </dxfs>
  <tableStyles count="0" defaultTableStyle="TableStyleMedium2" defaultPivotStyle="PivotStyleLight16"/>
  <colors>
    <mruColors>
      <color rgb="FFFFFFCC"/>
      <color rgb="FFFFCCCC"/>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eetMetadata" Target="metadata.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13</xdr:col>
      <xdr:colOff>100449</xdr:colOff>
      <xdr:row>3</xdr:row>
      <xdr:rowOff>11906</xdr:rowOff>
    </xdr:from>
    <xdr:to>
      <xdr:col>21</xdr:col>
      <xdr:colOff>81207</xdr:colOff>
      <xdr:row>7</xdr:row>
      <xdr:rowOff>104559</xdr:rowOff>
    </xdr:to>
    <xdr:grpSp>
      <xdr:nvGrpSpPr>
        <xdr:cNvPr id="4" name="グループ化 3">
          <a:extLst>
            <a:ext uri="{FF2B5EF4-FFF2-40B4-BE49-F238E27FC236}">
              <a16:creationId xmlns:a16="http://schemas.microsoft.com/office/drawing/2014/main" id="{00000000-0008-0000-0000-000004000000}"/>
            </a:ext>
          </a:extLst>
        </xdr:cNvPr>
        <xdr:cNvGrpSpPr/>
      </xdr:nvGrpSpPr>
      <xdr:grpSpPr>
        <a:xfrm>
          <a:off x="6853674" y="707231"/>
          <a:ext cx="4428933" cy="1111828"/>
          <a:chOff x="6863199" y="3143250"/>
          <a:chExt cx="4457508" cy="1116590"/>
        </a:xfrm>
      </xdr:grpSpPr>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6896312" y="3143250"/>
            <a:ext cx="4202352" cy="1116590"/>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●達成率について</a:t>
            </a:r>
            <a:endParaRPr kumimoji="1" lang="en-US" altLang="ja-JP" sz="1100" b="1"/>
          </a:p>
        </xdr:txBody>
      </xdr:sp>
      <xdr:pic>
        <xdr:nvPicPr>
          <xdr:cNvPr id="10" name="図 9">
            <a:extLst>
              <a:ext uri="{FF2B5EF4-FFF2-40B4-BE49-F238E27FC236}">
                <a16:creationId xmlns:a16="http://schemas.microsoft.com/office/drawing/2014/main" id="{00000000-0008-0000-0000-00000A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63199" y="3505892"/>
            <a:ext cx="4457508" cy="676271"/>
          </a:xfrm>
          <a:prstGeom prst="rect">
            <a:avLst/>
          </a:prstGeom>
          <a:noFill/>
          <a:ln>
            <a:noFill/>
          </a:ln>
        </xdr:spPr>
      </xdr:pic>
    </xdr:grpSp>
    <xdr:clientData/>
  </xdr:twoCellAnchor>
  <xdr:twoCellAnchor>
    <xdr:from>
      <xdr:col>13</xdr:col>
      <xdr:colOff>114301</xdr:colOff>
      <xdr:row>7</xdr:row>
      <xdr:rowOff>381000</xdr:rowOff>
    </xdr:from>
    <xdr:to>
      <xdr:col>20</xdr:col>
      <xdr:colOff>595313</xdr:colOff>
      <xdr:row>15</xdr:row>
      <xdr:rowOff>333375</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6877051" y="2095500"/>
          <a:ext cx="4267200" cy="2286000"/>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本様式について</a:t>
          </a:r>
          <a:endParaRPr kumimoji="1" lang="en-US" altLang="ja-JP" sz="11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a:t>
          </a:r>
          <a:r>
            <a:rPr kumimoji="1" lang="ja-JP" altLang="en-US" sz="1100">
              <a:solidFill>
                <a:sysClr val="windowText" lastClr="000000"/>
              </a:solidFill>
              <a:effectLst/>
              <a:latin typeface="+mn-lt"/>
              <a:ea typeface="+mn-ea"/>
              <a:cs typeface="+mn-cs"/>
            </a:rPr>
            <a:t>本様式は、</a:t>
          </a:r>
          <a:r>
            <a:rPr kumimoji="1" lang="ja-JP" altLang="ja-JP" sz="1100">
              <a:solidFill>
                <a:sysClr val="windowText" lastClr="000000"/>
              </a:solidFill>
              <a:effectLst/>
              <a:latin typeface="+mn-lt"/>
              <a:ea typeface="+mn-ea"/>
              <a:cs typeface="+mn-cs"/>
            </a:rPr>
            <a:t>横浜市週休２日制確保</a:t>
          </a:r>
          <a:r>
            <a:rPr kumimoji="1" lang="ja-JP" altLang="en-US" sz="1100" strike="noStrike" baseline="0">
              <a:solidFill>
                <a:sysClr val="windowText" lastClr="000000"/>
              </a:solidFill>
              <a:effectLst/>
              <a:latin typeface="+mn-lt"/>
              <a:ea typeface="+mn-ea"/>
              <a:cs typeface="+mn-cs"/>
            </a:rPr>
            <a:t>適用</a:t>
          </a:r>
          <a:r>
            <a:rPr kumimoji="1" lang="ja-JP" altLang="ja-JP" sz="1100">
              <a:solidFill>
                <a:sysClr val="windowText" lastClr="000000"/>
              </a:solidFill>
              <a:effectLst/>
              <a:latin typeface="+mn-lt"/>
              <a:ea typeface="+mn-ea"/>
              <a:cs typeface="+mn-cs"/>
            </a:rPr>
            <a:t>工事</a:t>
          </a:r>
          <a:r>
            <a:rPr kumimoji="1" lang="ja-JP" altLang="en-US" sz="1100">
              <a:solidFill>
                <a:sysClr val="windowText" lastClr="000000"/>
              </a:solidFill>
              <a:effectLst/>
              <a:latin typeface="+mn-lt"/>
              <a:ea typeface="+mn-ea"/>
              <a:cs typeface="+mn-cs"/>
            </a:rPr>
            <a:t>（発注者指定）</a:t>
          </a:r>
          <a:r>
            <a:rPr kumimoji="1" lang="ja-JP" altLang="ja-JP" sz="1100">
              <a:solidFill>
                <a:sysClr val="windowText" lastClr="000000"/>
              </a:solidFill>
              <a:effectLst/>
              <a:latin typeface="+mn-lt"/>
              <a:ea typeface="+mn-ea"/>
              <a:cs typeface="+mn-cs"/>
            </a:rPr>
            <a:t>実施要領（以下、「要領」という。）第</a:t>
          </a:r>
          <a:r>
            <a:rPr kumimoji="1" lang="ja-JP" altLang="en-US" sz="1100">
              <a:solidFill>
                <a:sysClr val="windowText" lastClr="000000"/>
              </a:solidFill>
              <a:effectLst/>
              <a:latin typeface="+mn-lt"/>
              <a:ea typeface="+mn-ea"/>
              <a:cs typeface="+mn-cs"/>
            </a:rPr>
            <a:t>６</a:t>
          </a:r>
          <a:r>
            <a:rPr kumimoji="1" lang="ja-JP" altLang="ja-JP" sz="1100">
              <a:solidFill>
                <a:sysClr val="windowText" lastClr="000000"/>
              </a:solidFill>
              <a:effectLst/>
              <a:latin typeface="+mn-lt"/>
              <a:ea typeface="+mn-ea"/>
              <a:cs typeface="+mn-cs"/>
            </a:rPr>
            <a:t>条に基づく</a:t>
          </a:r>
          <a:r>
            <a:rPr kumimoji="1" lang="ja-JP" altLang="ja-JP" sz="1100">
              <a:solidFill>
                <a:schemeClr val="dk1"/>
              </a:solidFill>
              <a:effectLst/>
              <a:latin typeface="+mn-lt"/>
              <a:ea typeface="+mn-ea"/>
              <a:cs typeface="+mn-cs"/>
            </a:rPr>
            <a:t>ものです。</a:t>
          </a:r>
          <a:endParaRPr lang="ja-JP" altLang="ja-JP">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t>・週休２日制確保の実施に同意した</a:t>
          </a:r>
          <a:r>
            <a:rPr kumimoji="1" lang="ja-JP" altLang="ja-JP" sz="1100">
              <a:solidFill>
                <a:schemeClr val="dk1"/>
              </a:solidFill>
              <a:effectLst/>
              <a:latin typeface="+mn-lt"/>
              <a:ea typeface="+mn-ea"/>
              <a:cs typeface="+mn-cs"/>
            </a:rPr>
            <a:t>受注者は、</a:t>
          </a:r>
          <a:r>
            <a:rPr kumimoji="1" lang="ja-JP" altLang="en-US" sz="1100">
              <a:solidFill>
                <a:schemeClr val="dk1"/>
              </a:solidFill>
              <a:effectLst/>
              <a:latin typeface="+mn-lt"/>
              <a:ea typeface="+mn-ea"/>
              <a:cs typeface="+mn-cs"/>
            </a:rPr>
            <a:t>達成率にかかわらず、</a:t>
          </a:r>
          <a:r>
            <a:rPr kumimoji="1" lang="ja-JP" altLang="ja-JP" sz="1100">
              <a:solidFill>
                <a:schemeClr val="dk1"/>
              </a:solidFill>
              <a:effectLst/>
              <a:latin typeface="+mn-lt"/>
              <a:ea typeface="+mn-ea"/>
              <a:cs typeface="+mn-cs"/>
            </a:rPr>
            <a:t>現場の完了日から工事完了日までの間に</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紙または電子データ（</a:t>
          </a:r>
          <a:r>
            <a:rPr kumimoji="1" lang="en-US" altLang="ja-JP" sz="1100">
              <a:solidFill>
                <a:schemeClr val="dk1"/>
              </a:solidFill>
              <a:effectLst/>
              <a:latin typeface="+mn-lt"/>
              <a:ea typeface="+mn-ea"/>
              <a:cs typeface="+mn-cs"/>
            </a:rPr>
            <a:t>Excel</a:t>
          </a:r>
          <a:r>
            <a:rPr kumimoji="1" lang="ja-JP" altLang="ja-JP" sz="1100">
              <a:solidFill>
                <a:schemeClr val="dk1"/>
              </a:solidFill>
              <a:effectLst/>
              <a:latin typeface="+mn-lt"/>
              <a:ea typeface="+mn-ea"/>
              <a:cs typeface="+mn-cs"/>
            </a:rPr>
            <a:t>形式または</a:t>
          </a:r>
          <a:r>
            <a:rPr kumimoji="1" lang="en-US" altLang="ja-JP" sz="1100">
              <a:solidFill>
                <a:schemeClr val="dk1"/>
              </a:solidFill>
              <a:effectLst/>
              <a:latin typeface="+mn-lt"/>
              <a:ea typeface="+mn-ea"/>
              <a:cs typeface="+mn-cs"/>
            </a:rPr>
            <a:t>PDF</a:t>
          </a:r>
          <a:r>
            <a:rPr kumimoji="1" lang="ja-JP" altLang="ja-JP" sz="1100">
              <a:solidFill>
                <a:schemeClr val="dk1"/>
              </a:solidFill>
              <a:effectLst/>
              <a:latin typeface="+mn-lt"/>
              <a:ea typeface="+mn-ea"/>
              <a:cs typeface="+mn-cs"/>
            </a:rPr>
            <a:t>形式）で監督員へ提出してください。</a:t>
          </a:r>
          <a:endParaRPr lang="ja-JP" altLang="ja-JP">
            <a:effectLst/>
          </a:endParaRPr>
        </a:p>
        <a:p>
          <a:r>
            <a:rPr kumimoji="1" lang="ja-JP" altLang="en-US" sz="1100"/>
            <a:t>・監督員は、内容確認の上、電子データの場合は印刷のうえ、総括監督員まで確認印を押印し、受注者へ</a:t>
          </a:r>
          <a:r>
            <a:rPr kumimoji="1" lang="ja-JP" altLang="ja-JP" sz="1100">
              <a:solidFill>
                <a:schemeClr val="dk1"/>
              </a:solidFill>
              <a:effectLst/>
              <a:latin typeface="+mn-lt"/>
              <a:ea typeface="+mn-ea"/>
              <a:cs typeface="+mn-cs"/>
            </a:rPr>
            <a:t>写しを</a:t>
          </a:r>
          <a:r>
            <a:rPr kumimoji="1" lang="ja-JP" altLang="en-US" sz="1100"/>
            <a:t>送付します。</a:t>
          </a:r>
          <a:endParaRPr kumimoji="1" lang="en-US" altLang="ja-JP" sz="1100"/>
        </a:p>
        <a:p>
          <a:r>
            <a:rPr kumimoji="1" lang="ja-JP" altLang="en-US" sz="1100"/>
            <a:t>　</a:t>
          </a:r>
          <a:r>
            <a:rPr kumimoji="1" lang="ja-JP" altLang="en-US" sz="1100" baseline="0"/>
            <a:t> </a:t>
          </a:r>
          <a:r>
            <a:rPr kumimoji="1" lang="en-US" altLang="ja-JP" sz="1100"/>
            <a:t>※</a:t>
          </a:r>
          <a:r>
            <a:rPr kumimoji="1" lang="ja-JP" altLang="ja-JP" sz="1100">
              <a:solidFill>
                <a:schemeClr val="dk1"/>
              </a:solidFill>
              <a:effectLst/>
              <a:latin typeface="+mn-lt"/>
              <a:ea typeface="+mn-ea"/>
              <a:cs typeface="+mn-cs"/>
            </a:rPr>
            <a:t>本確認書の</a:t>
          </a:r>
          <a:r>
            <a:rPr kumimoji="1" lang="ja-JP" altLang="en-US" sz="1100">
              <a:solidFill>
                <a:schemeClr val="dk1"/>
              </a:solidFill>
              <a:effectLst/>
              <a:latin typeface="+mn-lt"/>
              <a:ea typeface="+mn-ea"/>
              <a:cs typeface="+mn-cs"/>
            </a:rPr>
            <a:t>原本は、監督員が</a:t>
          </a:r>
          <a:r>
            <a:rPr kumimoji="1" lang="ja-JP" altLang="en-US" sz="1100"/>
            <a:t>保管します。</a:t>
          </a:r>
          <a:endParaRPr kumimoji="1" lang="en-US" altLang="ja-JP" sz="1100"/>
        </a:p>
        <a:p>
          <a:endParaRPr kumimoji="1" lang="en-US" altLang="ja-JP" sz="1100"/>
        </a:p>
        <a:p>
          <a:endParaRPr kumimoji="1" lang="en-US" altLang="ja-JP" sz="1100"/>
        </a:p>
      </xdr:txBody>
    </xdr:sp>
    <xdr:clientData/>
  </xdr:twoCellAnchor>
  <xdr:twoCellAnchor>
    <xdr:from>
      <xdr:col>14</xdr:col>
      <xdr:colOff>0</xdr:colOff>
      <xdr:row>16</xdr:row>
      <xdr:rowOff>19480</xdr:rowOff>
    </xdr:from>
    <xdr:to>
      <xdr:col>20</xdr:col>
      <xdr:colOff>600075</xdr:colOff>
      <xdr:row>29</xdr:row>
      <xdr:rowOff>23812</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6881813" y="4639105"/>
          <a:ext cx="4267200" cy="3242832"/>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b="1">
              <a:solidFill>
                <a:schemeClr val="dk1"/>
              </a:solidFill>
              <a:effectLst/>
              <a:latin typeface="+mn-lt"/>
              <a:ea typeface="+mn-ea"/>
              <a:cs typeface="+mn-cs"/>
            </a:rPr>
            <a:t>●総合評価落札方式</a:t>
          </a:r>
          <a:r>
            <a:rPr kumimoji="1" lang="ja-JP" altLang="en-US" sz="1100" b="1">
              <a:solidFill>
                <a:schemeClr val="dk1"/>
              </a:solidFill>
              <a:effectLst/>
              <a:latin typeface="+mn-lt"/>
              <a:ea typeface="+mn-ea"/>
              <a:cs typeface="+mn-cs"/>
            </a:rPr>
            <a:t>での評価について</a:t>
          </a:r>
          <a:endParaRPr lang="ja-JP" altLang="ja-JP" b="1">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a:solidFill>
                <a:sysClr val="windowText" lastClr="000000"/>
              </a:solidFill>
              <a:effectLst/>
              <a:latin typeface="+mn-lt"/>
              <a:ea typeface="+mn-ea"/>
              <a:cs typeface="+mn-cs"/>
            </a:rPr>
            <a:t>評価項目「その他（週休２日の実績）」が適用された</a:t>
          </a:r>
          <a:r>
            <a:rPr kumimoji="1" lang="ja-JP" altLang="ja-JP" sz="1100">
              <a:solidFill>
                <a:sysClr val="windowText" lastClr="000000"/>
              </a:solidFill>
              <a:effectLst/>
              <a:latin typeface="+mn-lt"/>
              <a:ea typeface="+mn-ea"/>
              <a:cs typeface="+mn-cs"/>
            </a:rPr>
            <a:t>総合評価落札方式の入札において</a:t>
          </a:r>
          <a:r>
            <a:rPr kumimoji="1" lang="ja-JP" altLang="en-US" sz="1100">
              <a:solidFill>
                <a:sysClr val="windowText" lastClr="000000"/>
              </a:solidFill>
              <a:effectLst/>
              <a:latin typeface="+mn-lt"/>
              <a:ea typeface="+mn-ea"/>
              <a:cs typeface="+mn-cs"/>
            </a:rPr>
            <a:t>、この工事での</a:t>
          </a:r>
          <a:r>
            <a:rPr kumimoji="1" lang="ja-JP" altLang="ja-JP" sz="1100">
              <a:solidFill>
                <a:sysClr val="windowText" lastClr="000000"/>
              </a:solidFill>
              <a:effectLst/>
              <a:latin typeface="+mn-lt"/>
              <a:ea typeface="+mn-ea"/>
              <a:cs typeface="+mn-cs"/>
            </a:rPr>
            <a:t>実績</a:t>
          </a:r>
          <a:r>
            <a:rPr kumimoji="1" lang="ja-JP" altLang="en-US" sz="1100">
              <a:solidFill>
                <a:sysClr val="windowText" lastClr="000000"/>
              </a:solidFill>
              <a:effectLst/>
              <a:latin typeface="+mn-lt"/>
              <a:ea typeface="+mn-ea"/>
              <a:cs typeface="+mn-cs"/>
            </a:rPr>
            <a:t>により</a:t>
          </a:r>
          <a:r>
            <a:rPr kumimoji="1" lang="ja-JP" altLang="ja-JP" sz="1100">
              <a:solidFill>
                <a:sysClr val="windowText" lastClr="000000"/>
              </a:solidFill>
              <a:effectLst/>
              <a:latin typeface="+mn-lt"/>
              <a:ea typeface="+mn-ea"/>
              <a:cs typeface="+mn-cs"/>
            </a:rPr>
            <a:t>評価</a:t>
          </a:r>
          <a:r>
            <a:rPr kumimoji="1" lang="ja-JP" altLang="en-US" sz="1100">
              <a:solidFill>
                <a:sysClr val="windowText" lastClr="000000"/>
              </a:solidFill>
              <a:effectLst/>
              <a:latin typeface="+mn-lt"/>
              <a:ea typeface="+mn-ea"/>
              <a:cs typeface="+mn-cs"/>
            </a:rPr>
            <a:t>を受けたい場合、</a:t>
          </a:r>
          <a:r>
            <a:rPr kumimoji="1" lang="ja-JP" altLang="ja-JP" sz="1100">
              <a:solidFill>
                <a:sysClr val="windowText" lastClr="000000"/>
              </a:solidFill>
              <a:effectLst/>
              <a:latin typeface="+mn-lt"/>
              <a:ea typeface="+mn-ea"/>
              <a:cs typeface="+mn-cs"/>
            </a:rPr>
            <a:t>受注者は、返却された確認書の写しを、入札時に申告内容書と一緒に提出して下さい</a:t>
          </a:r>
          <a:r>
            <a:rPr kumimoji="1" lang="ja-JP" altLang="en-US" sz="1100">
              <a:solidFill>
                <a:sysClr val="windowText" lastClr="000000"/>
              </a:solidFill>
              <a:effectLst/>
              <a:latin typeface="+mn-lt"/>
              <a:ea typeface="+mn-ea"/>
              <a:cs typeface="+mn-cs"/>
            </a:rPr>
            <a:t>。達成率に応じて、加点評価します。</a:t>
          </a:r>
          <a:endParaRPr kumimoji="1" lang="en-US" altLang="ja-JP" sz="1100">
            <a:solidFill>
              <a:sysClr val="windowText" lastClr="00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a:solidFill>
              <a:sysClr val="windowText" lastClr="00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　</a:t>
          </a:r>
          <a:r>
            <a:rPr kumimoji="1" lang="ja-JP" altLang="en-US" sz="1100" b="1">
              <a:solidFill>
                <a:sysClr val="windowText" lastClr="000000"/>
              </a:solidFill>
              <a:effectLst/>
              <a:latin typeface="+mn-lt"/>
              <a:ea typeface="+mn-ea"/>
              <a:cs typeface="+mn-cs"/>
            </a:rPr>
            <a:t>達成率</a:t>
          </a:r>
          <a:r>
            <a:rPr kumimoji="1" lang="en-US" altLang="ja-JP" sz="1100" b="1">
              <a:solidFill>
                <a:sysClr val="windowText" lastClr="000000"/>
              </a:solidFill>
              <a:effectLst/>
              <a:latin typeface="+mn-lt"/>
              <a:ea typeface="+mn-ea"/>
              <a:cs typeface="+mn-cs"/>
            </a:rPr>
            <a:t>75</a:t>
          </a:r>
          <a:r>
            <a:rPr kumimoji="1" lang="ja-JP" altLang="en-US" sz="1100" b="1">
              <a:solidFill>
                <a:sysClr val="windowText" lastClr="000000"/>
              </a:solidFill>
              <a:effectLst/>
              <a:latin typeface="+mn-lt"/>
              <a:ea typeface="+mn-ea"/>
              <a:cs typeface="+mn-cs"/>
            </a:rPr>
            <a:t>％以上・・・２点</a:t>
          </a:r>
          <a:endParaRPr kumimoji="1" lang="en-US" altLang="ja-JP" sz="1100" b="1">
            <a:solidFill>
              <a:sysClr val="windowText" lastClr="00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a:solidFill>
                <a:sysClr val="windowText" lastClr="000000"/>
              </a:solidFill>
              <a:effectLst/>
              <a:latin typeface="+mn-lt"/>
              <a:ea typeface="+mn-ea"/>
              <a:cs typeface="+mn-cs"/>
            </a:rPr>
            <a:t>　達成率</a:t>
          </a:r>
          <a:r>
            <a:rPr kumimoji="1" lang="en-US" altLang="ja-JP" sz="1100" b="1">
              <a:solidFill>
                <a:sysClr val="windowText" lastClr="000000"/>
              </a:solidFill>
              <a:effectLst/>
              <a:latin typeface="+mn-lt"/>
              <a:ea typeface="+mn-ea"/>
              <a:cs typeface="+mn-cs"/>
            </a:rPr>
            <a:t>50</a:t>
          </a:r>
          <a:r>
            <a:rPr kumimoji="1" lang="ja-JP" altLang="en-US" sz="1100" b="1">
              <a:solidFill>
                <a:sysClr val="windowText" lastClr="000000"/>
              </a:solidFill>
              <a:effectLst/>
              <a:latin typeface="+mn-lt"/>
              <a:ea typeface="+mn-ea"/>
              <a:cs typeface="+mn-cs"/>
            </a:rPr>
            <a:t>％以上・・・１点</a:t>
          </a:r>
          <a:endParaRPr kumimoji="1" lang="en-US" altLang="ja-JP" sz="1100" b="1">
            <a:solidFill>
              <a:sysClr val="windowText" lastClr="00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a:solidFill>
              <a:sysClr val="windowText" lastClr="00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なお、</a:t>
          </a:r>
          <a:r>
            <a:rPr kumimoji="1" lang="ja-JP" altLang="ja-JP" sz="1100">
              <a:solidFill>
                <a:schemeClr val="dk1"/>
              </a:solidFill>
              <a:effectLst/>
              <a:latin typeface="+mn-lt"/>
              <a:ea typeface="+mn-ea"/>
              <a:cs typeface="+mn-cs"/>
            </a:rPr>
            <a:t>加点評価</a:t>
          </a:r>
          <a:r>
            <a:rPr kumimoji="1" lang="ja-JP" altLang="en-US" sz="1100">
              <a:solidFill>
                <a:schemeClr val="dk1"/>
              </a:solidFill>
              <a:effectLst/>
              <a:latin typeface="+mn-lt"/>
              <a:ea typeface="+mn-ea"/>
              <a:cs typeface="+mn-cs"/>
            </a:rPr>
            <a:t>は、</a:t>
          </a:r>
          <a:r>
            <a:rPr kumimoji="1" lang="ja-JP" altLang="en-US" sz="1100">
              <a:solidFill>
                <a:sysClr val="windowText" lastClr="000000"/>
              </a:solidFill>
              <a:effectLst/>
              <a:latin typeface="+mn-lt"/>
              <a:ea typeface="+mn-ea"/>
              <a:cs typeface="+mn-cs"/>
            </a:rPr>
            <a:t>達成率確認書に記載の工種と同一</a:t>
          </a:r>
          <a:r>
            <a:rPr kumimoji="1" lang="ja-JP" altLang="en-US" sz="1100">
              <a:solidFill>
                <a:sysClr val="windowText" lastClr="000000"/>
              </a:solidFill>
            </a:rPr>
            <a:t>工種の場合のみ行います。</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工種、完成年度の記載がないもの、請負人の名称や住所に誤記又は記載のないもの、総括監督員等の確認印がないものは、無効となりますのでご注意ください。</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a:solidFill>
              <a:srgbClr val="FF0000"/>
            </a:solidFill>
          </a:endParaRPr>
        </a:p>
      </xdr:txBody>
    </xdr:sp>
    <xdr:clientData/>
  </xdr:twoCellAnchor>
  <xdr:twoCellAnchor>
    <xdr:from>
      <xdr:col>14</xdr:col>
      <xdr:colOff>9525</xdr:colOff>
      <xdr:row>30</xdr:row>
      <xdr:rowOff>23812</xdr:rowOff>
    </xdr:from>
    <xdr:to>
      <xdr:col>20</xdr:col>
      <xdr:colOff>609600</xdr:colOff>
      <xdr:row>35</xdr:row>
      <xdr:rowOff>523874</xdr:rowOff>
    </xdr:to>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6891338" y="8131968"/>
          <a:ext cx="4267200" cy="1714500"/>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フロー</a:t>
          </a:r>
          <a:endParaRPr lang="ja-JP" altLang="ja-JP">
            <a:effectLst/>
          </a:endParaRPr>
        </a:p>
        <a:p>
          <a:r>
            <a:rPr kumimoji="1" lang="en-US" altLang="ja-JP" sz="1100">
              <a:solidFill>
                <a:schemeClr val="dk1"/>
              </a:solidFill>
              <a:effectLst/>
              <a:latin typeface="+mn-lt"/>
              <a:ea typeface="+mn-ea"/>
              <a:cs typeface="+mn-cs"/>
            </a:rPr>
            <a:t>1.HP</a:t>
          </a:r>
          <a:r>
            <a:rPr kumimoji="1" lang="ja-JP" altLang="ja-JP" sz="1100">
              <a:solidFill>
                <a:schemeClr val="dk1"/>
              </a:solidFill>
              <a:effectLst/>
              <a:latin typeface="+mn-lt"/>
              <a:ea typeface="+mn-ea"/>
              <a:cs typeface="+mn-cs"/>
            </a:rPr>
            <a:t>からダウンロード・入力（受注者）</a:t>
          </a:r>
          <a:endParaRPr kumimoji="1" lang="en-US" altLang="ja-JP" sz="1100">
            <a:solidFill>
              <a:schemeClr val="dk1"/>
            </a:solidFill>
            <a:effectLst/>
            <a:latin typeface="+mn-lt"/>
            <a:ea typeface="+mn-ea"/>
            <a:cs typeface="+mn-cs"/>
          </a:endParaRPr>
        </a:p>
        <a:p>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工事監督課・事務所へ提出（受注者）</a:t>
          </a:r>
          <a:endParaRPr kumimoji="1" lang="en-US" altLang="ja-JP" sz="1100">
            <a:solidFill>
              <a:schemeClr val="dk1"/>
            </a:solidFill>
            <a:effectLst/>
            <a:latin typeface="+mn-lt"/>
            <a:ea typeface="+mn-ea"/>
            <a:cs typeface="+mn-cs"/>
          </a:endParaRPr>
        </a:p>
        <a:p>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総括監督員まで確認・押印（工事監督課・事務所）</a:t>
          </a:r>
          <a:endParaRPr kumimoji="1" lang="en-US" altLang="ja-JP" sz="1100">
            <a:solidFill>
              <a:schemeClr val="dk1"/>
            </a:solidFill>
            <a:effectLst/>
            <a:latin typeface="+mn-lt"/>
            <a:ea typeface="+mn-ea"/>
            <a:cs typeface="+mn-cs"/>
          </a:endParaRPr>
        </a:p>
        <a:p>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原本を保管し、写しを受注者へ送付（工事監督課・事務所）</a:t>
          </a:r>
          <a:endParaRPr kumimoji="1" lang="en-US" altLang="ja-JP" sz="1100">
            <a:solidFill>
              <a:schemeClr val="dk1"/>
            </a:solidFill>
            <a:effectLst/>
            <a:latin typeface="+mn-lt"/>
            <a:ea typeface="+mn-ea"/>
            <a:cs typeface="+mn-cs"/>
          </a:endParaRPr>
        </a:p>
        <a:p>
          <a:r>
            <a:rPr kumimoji="1" lang="en-US" altLang="ja-JP" sz="1100">
              <a:solidFill>
                <a:schemeClr val="dk1"/>
              </a:solidFill>
              <a:effectLst/>
              <a:latin typeface="+mn-lt"/>
              <a:ea typeface="+mn-ea"/>
              <a:cs typeface="+mn-cs"/>
            </a:rPr>
            <a:t>5.【</a:t>
          </a:r>
          <a:r>
            <a:rPr kumimoji="1" lang="ja-JP" altLang="en-US" sz="1100">
              <a:solidFill>
                <a:schemeClr val="dk1"/>
              </a:solidFill>
              <a:effectLst/>
              <a:latin typeface="+mn-lt"/>
              <a:ea typeface="+mn-ea"/>
              <a:cs typeface="+mn-cs"/>
            </a:rPr>
            <a:t>希望する場合</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総合評価落札方式入札時に提出（受注者）</a:t>
          </a:r>
          <a:endParaRPr lang="ja-JP" altLang="ja-JP">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23812</xdr:colOff>
      <xdr:row>3</xdr:row>
      <xdr:rowOff>0</xdr:rowOff>
    </xdr:from>
    <xdr:to>
      <xdr:col>26</xdr:col>
      <xdr:colOff>238125</xdr:colOff>
      <xdr:row>7</xdr:row>
      <xdr:rowOff>226218</xdr:rowOff>
    </xdr:to>
    <xdr:sp macro="" textlink="">
      <xdr:nvSpPr>
        <xdr:cNvPr id="2" name="吹き出し: 四角形 1">
          <a:extLst>
            <a:ext uri="{FF2B5EF4-FFF2-40B4-BE49-F238E27FC236}">
              <a16:creationId xmlns:a16="http://schemas.microsoft.com/office/drawing/2014/main" id="{F017C680-ED51-47AA-93E9-FD934612B7ED}"/>
            </a:ext>
          </a:extLst>
        </xdr:cNvPr>
        <xdr:cNvSpPr/>
      </xdr:nvSpPr>
      <xdr:spPr>
        <a:xfrm>
          <a:off x="2917031" y="821531"/>
          <a:ext cx="4143375" cy="1107281"/>
        </a:xfrm>
        <a:prstGeom prst="wedgeRectCallout">
          <a:avLst>
            <a:gd name="adj1" fmla="val -38505"/>
            <a:gd name="adj2" fmla="val 100959"/>
          </a:avLst>
        </a:prstGeom>
        <a:solidFill>
          <a:srgbClr val="FFFFCC"/>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t" anchorCtr="0" forceAA="0" compatLnSpc="1">
          <a:prstTxWarp prst="textNoShape">
            <a:avLst/>
          </a:prstTxWarp>
          <a:noAutofit/>
        </a:bodyPr>
        <a:lstStyle/>
        <a:p>
          <a:pPr algn="l"/>
          <a:r>
            <a:rPr kumimoji="1" lang="ja-JP" altLang="en-US" sz="1100">
              <a:solidFill>
                <a:sysClr val="windowText" lastClr="000000"/>
              </a:solidFill>
            </a:rPr>
            <a:t>　元請け及び施工体制に組み込まれる技術者及び技能労働者の会社名、対象者氏名等を記入</a:t>
          </a:r>
          <a:endParaRPr kumimoji="1" lang="en-US" altLang="ja-JP" sz="1100">
            <a:solidFill>
              <a:sysClr val="windowText" lastClr="000000"/>
            </a:solidFill>
          </a:endParaRPr>
        </a:p>
        <a:p>
          <a:pPr algn="l"/>
          <a:r>
            <a:rPr kumimoji="1" lang="ja-JP" altLang="en-US" sz="1100">
              <a:solidFill>
                <a:sysClr val="windowText" lastClr="000000"/>
              </a:solidFill>
            </a:rPr>
            <a:t>　</a:t>
          </a:r>
          <a:r>
            <a:rPr kumimoji="1" lang="ja-JP" altLang="en-US" sz="1100" u="sng">
              <a:solidFill>
                <a:sysClr val="windowText" lastClr="000000"/>
              </a:solidFill>
            </a:rPr>
            <a:t>ただし、非常勤で従事する者、従事期間が１週間未満となる者、交代要員は除く</a:t>
          </a:r>
          <a:endParaRPr kumimoji="1" lang="en-US" altLang="ja-JP" sz="1100" u="sng">
            <a:solidFill>
              <a:sysClr val="windowText" lastClr="000000"/>
            </a:solidFill>
          </a:endParaRPr>
        </a:p>
        <a:p>
          <a:pPr algn="l"/>
          <a:r>
            <a:rPr kumimoji="1" lang="ja-JP" altLang="en-US" sz="1100">
              <a:solidFill>
                <a:sysClr val="windowText" lastClr="000000"/>
              </a:solidFill>
            </a:rPr>
            <a:t>　２頁目以降は記入不要</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twoCellAnchor>
    <xdr:from>
      <xdr:col>47</xdr:col>
      <xdr:colOff>209550</xdr:colOff>
      <xdr:row>6</xdr:row>
      <xdr:rowOff>207169</xdr:rowOff>
    </xdr:from>
    <xdr:to>
      <xdr:col>53</xdr:col>
      <xdr:colOff>0</xdr:colOff>
      <xdr:row>8</xdr:row>
      <xdr:rowOff>0</xdr:rowOff>
    </xdr:to>
    <xdr:sp macro="" textlink="">
      <xdr:nvSpPr>
        <xdr:cNvPr id="3" name="吹き出し: 四角形 2">
          <a:extLst>
            <a:ext uri="{FF2B5EF4-FFF2-40B4-BE49-F238E27FC236}">
              <a16:creationId xmlns:a16="http://schemas.microsoft.com/office/drawing/2014/main" id="{9B475DD2-F14F-4A97-952E-70C8733083D8}"/>
            </a:ext>
          </a:extLst>
        </xdr:cNvPr>
        <xdr:cNvSpPr/>
      </xdr:nvSpPr>
      <xdr:spPr>
        <a:xfrm>
          <a:off x="12532519" y="1671638"/>
          <a:ext cx="1362075" cy="304800"/>
        </a:xfrm>
        <a:prstGeom prst="wedgeRectCallout">
          <a:avLst>
            <a:gd name="adj1" fmla="val -45821"/>
            <a:gd name="adj2" fmla="val 163049"/>
          </a:avLst>
        </a:prstGeom>
        <a:solidFill>
          <a:srgbClr val="FFFFCC"/>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t" anchorCtr="0" forceAA="0" compatLnSpc="1">
          <a:prstTxWarp prst="textNoShape">
            <a:avLst/>
          </a:prstTxWarp>
          <a:noAutofit/>
        </a:bodyPr>
        <a:lstStyle/>
        <a:p>
          <a:pPr algn="ctr"/>
          <a:r>
            <a:rPr kumimoji="1" lang="ja-JP" altLang="en-US" sz="1100">
              <a:solidFill>
                <a:sysClr val="windowText" lastClr="000000"/>
              </a:solidFill>
            </a:rPr>
            <a:t>祝日は「祝」を選択</a:t>
          </a:r>
        </a:p>
      </xdr:txBody>
    </xdr:sp>
    <xdr:clientData/>
  </xdr:twoCellAnchor>
  <xdr:twoCellAnchor>
    <xdr:from>
      <xdr:col>0</xdr:col>
      <xdr:colOff>0</xdr:colOff>
      <xdr:row>10</xdr:row>
      <xdr:rowOff>0</xdr:rowOff>
    </xdr:from>
    <xdr:to>
      <xdr:col>14</xdr:col>
      <xdr:colOff>0</xdr:colOff>
      <xdr:row>35</xdr:row>
      <xdr:rowOff>0</xdr:rowOff>
    </xdr:to>
    <xdr:sp macro="" textlink="">
      <xdr:nvSpPr>
        <xdr:cNvPr id="5" name="正方形/長方形 4">
          <a:extLst>
            <a:ext uri="{FF2B5EF4-FFF2-40B4-BE49-F238E27FC236}">
              <a16:creationId xmlns:a16="http://schemas.microsoft.com/office/drawing/2014/main" id="{8EED4142-4EA5-47A5-9E73-2E5531877BD9}"/>
            </a:ext>
          </a:extLst>
        </xdr:cNvPr>
        <xdr:cNvSpPr/>
      </xdr:nvSpPr>
      <xdr:spPr>
        <a:xfrm>
          <a:off x="0" y="2500313"/>
          <a:ext cx="3679031" cy="6846093"/>
        </a:xfrm>
        <a:prstGeom prst="rect">
          <a:avLst/>
        </a:prstGeom>
        <a:noFill/>
        <a:ln w="25400">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0</xdr:colOff>
      <xdr:row>10</xdr:row>
      <xdr:rowOff>-1</xdr:rowOff>
    </xdr:from>
    <xdr:to>
      <xdr:col>57</xdr:col>
      <xdr:colOff>0</xdr:colOff>
      <xdr:row>34</xdr:row>
      <xdr:rowOff>273842</xdr:rowOff>
    </xdr:to>
    <xdr:sp macro="" textlink="">
      <xdr:nvSpPr>
        <xdr:cNvPr id="6" name="正方形/長方形 5">
          <a:extLst>
            <a:ext uri="{FF2B5EF4-FFF2-40B4-BE49-F238E27FC236}">
              <a16:creationId xmlns:a16="http://schemas.microsoft.com/office/drawing/2014/main" id="{DA2C5D9C-9969-4086-B8DC-C4FE21DC226C}"/>
            </a:ext>
          </a:extLst>
        </xdr:cNvPr>
        <xdr:cNvSpPr/>
      </xdr:nvSpPr>
      <xdr:spPr>
        <a:xfrm>
          <a:off x="6822281" y="2500312"/>
          <a:ext cx="8120063" cy="6846093"/>
        </a:xfrm>
        <a:prstGeom prst="rect">
          <a:avLst/>
        </a:prstGeom>
        <a:no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202406</xdr:colOff>
      <xdr:row>28</xdr:row>
      <xdr:rowOff>238123</xdr:rowOff>
    </xdr:from>
    <xdr:to>
      <xdr:col>25</xdr:col>
      <xdr:colOff>151406</xdr:colOff>
      <xdr:row>37</xdr:row>
      <xdr:rowOff>77529</xdr:rowOff>
    </xdr:to>
    <xdr:sp macro="" textlink="">
      <xdr:nvSpPr>
        <xdr:cNvPr id="4" name="吹き出し: 四角形 3">
          <a:extLst>
            <a:ext uri="{FF2B5EF4-FFF2-40B4-BE49-F238E27FC236}">
              <a16:creationId xmlns:a16="http://schemas.microsoft.com/office/drawing/2014/main" id="{181F7D0B-5722-48A1-923A-FEFEC76E2764}"/>
            </a:ext>
          </a:extLst>
        </xdr:cNvPr>
        <xdr:cNvSpPr/>
      </xdr:nvSpPr>
      <xdr:spPr>
        <a:xfrm>
          <a:off x="2571750" y="7667623"/>
          <a:ext cx="4140000" cy="2304000"/>
        </a:xfrm>
        <a:prstGeom prst="wedgeRectCallout">
          <a:avLst>
            <a:gd name="adj1" fmla="val 53129"/>
            <a:gd name="adj2" fmla="val -66134"/>
          </a:avLst>
        </a:prstGeom>
        <a:solidFill>
          <a:srgbClr val="FFFFCC"/>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t" anchorCtr="0" forceAA="0" compatLnSpc="1">
          <a:prstTxWarp prst="textNoShape">
            <a:avLst/>
          </a:prstTxWarp>
          <a:noAutofit/>
        </a:bodyPr>
        <a:lstStyle/>
        <a:p>
          <a:pPr algn="l"/>
          <a:r>
            <a:rPr kumimoji="1" lang="ja-JP" altLang="en-US" sz="1100" b="1">
              <a:solidFill>
                <a:sysClr val="windowText" lastClr="000000"/>
              </a:solidFill>
            </a:rPr>
            <a:t>対象期間</a:t>
          </a:r>
          <a:r>
            <a:rPr kumimoji="1" lang="ja-JP" altLang="en-US" sz="1100" b="0" u="sng">
              <a:solidFill>
                <a:sysClr val="windowText" lastClr="000000"/>
              </a:solidFill>
            </a:rPr>
            <a:t>（対象期間は空白、対象外は「</a:t>
          </a:r>
          <a:r>
            <a:rPr kumimoji="1" lang="en-US" altLang="ja-JP" sz="1100" b="0" u="sng">
              <a:solidFill>
                <a:sysClr val="windowText" lastClr="000000"/>
              </a:solidFill>
            </a:rPr>
            <a:t>―</a:t>
          </a:r>
          <a:r>
            <a:rPr kumimoji="1" lang="ja-JP" altLang="en-US" sz="1100" b="0" u="sng">
              <a:solidFill>
                <a:sysClr val="windowText" lastClr="000000"/>
              </a:solidFill>
            </a:rPr>
            <a:t>」を選択）</a:t>
          </a:r>
          <a:endParaRPr kumimoji="1" lang="en-US" altLang="ja-JP" sz="1100" b="0" u="sng">
            <a:solidFill>
              <a:sysClr val="windowText" lastClr="000000"/>
            </a:solidFill>
          </a:endParaRPr>
        </a:p>
        <a:p>
          <a:pPr algn="l"/>
          <a:r>
            <a:rPr kumimoji="1" lang="ja-JP" altLang="en-US" sz="1100">
              <a:solidFill>
                <a:sysClr val="windowText" lastClr="000000"/>
              </a:solidFill>
            </a:rPr>
            <a:t>・元請け企業は、</a:t>
          </a:r>
          <a:r>
            <a:rPr kumimoji="1" lang="ja-JP" altLang="en-US" sz="1100" u="sng">
              <a:solidFill>
                <a:sysClr val="windowText" lastClr="000000"/>
              </a:solidFill>
            </a:rPr>
            <a:t>作業開始日</a:t>
          </a:r>
          <a:r>
            <a:rPr kumimoji="1" lang="ja-JP" altLang="en-US" sz="1100">
              <a:solidFill>
                <a:sysClr val="windowText" lastClr="000000"/>
              </a:solidFill>
            </a:rPr>
            <a:t>（現地測量、事務所の設置、資機材の搬入等に着手した日）から</a:t>
          </a:r>
          <a:r>
            <a:rPr kumimoji="1" lang="ja-JP" altLang="en-US" sz="1100" u="sng">
              <a:solidFill>
                <a:sysClr val="windowText" lastClr="000000"/>
              </a:solidFill>
            </a:rPr>
            <a:t>作業完了日</a:t>
          </a:r>
          <a:r>
            <a:rPr kumimoji="1" lang="ja-JP" altLang="en-US" sz="1100">
              <a:solidFill>
                <a:sysClr val="windowText" lastClr="000000"/>
              </a:solidFill>
            </a:rPr>
            <a:t>（後片付け、資機材の搬出、清掃等が完了した日）までの期間</a:t>
          </a:r>
          <a:endParaRPr kumimoji="1" lang="en-US" altLang="ja-JP" sz="1100">
            <a:solidFill>
              <a:sysClr val="windowText" lastClr="000000"/>
            </a:solidFill>
          </a:endParaRPr>
        </a:p>
        <a:p>
          <a:pPr algn="l"/>
          <a:r>
            <a:rPr kumimoji="1" lang="ja-JP" altLang="en-US" sz="1100">
              <a:solidFill>
                <a:sysClr val="windowText" lastClr="000000"/>
              </a:solidFill>
            </a:rPr>
            <a:t>・下請け事業は施工体制台帳の工期を基本とし、実際に従事する期間</a:t>
          </a:r>
          <a:endParaRPr kumimoji="1" lang="en-US" altLang="ja-JP" sz="1100">
            <a:solidFill>
              <a:sysClr val="windowText" lastClr="000000"/>
            </a:solidFill>
          </a:endParaRPr>
        </a:p>
        <a:p>
          <a:pPr algn="l"/>
          <a:r>
            <a:rPr lang="en-US" altLang="ja-JP" sz="1100">
              <a:solidFill>
                <a:sysClr val="windowText" lastClr="000000"/>
              </a:solidFill>
              <a:effectLst/>
              <a:latin typeface="+mn-ea"/>
              <a:ea typeface="+mn-ea"/>
              <a:cs typeface="+mn-cs"/>
            </a:rPr>
            <a:t> </a:t>
          </a:r>
        </a:p>
        <a:p>
          <a:pPr algn="l"/>
          <a:r>
            <a:rPr lang="ja-JP" altLang="en-US" sz="1100">
              <a:solidFill>
                <a:sysClr val="windowText" lastClr="000000"/>
              </a:solidFill>
              <a:effectLst/>
              <a:latin typeface="+mn-ea"/>
              <a:ea typeface="+mn-ea"/>
              <a:cs typeface="+mn-cs"/>
            </a:rPr>
            <a:t>　</a:t>
          </a:r>
          <a:r>
            <a:rPr lang="ja-JP" altLang="ja-JP" sz="1100">
              <a:solidFill>
                <a:sysClr val="windowText" lastClr="000000"/>
              </a:solidFill>
              <a:effectLst/>
              <a:latin typeface="+mn-ea"/>
              <a:ea typeface="+mn-ea"/>
              <a:cs typeface="+mn-cs"/>
            </a:rPr>
            <a:t>なお、夏季休暇３日間、年末年始休暇６日間、工場製作のみ実施する期間、工事全体を一時中止している期間のほか、発注者があらかじめ対象外としている内容に該当する期間（受注者の責によらず現場作業を余儀なくされる期間など）を除く。</a:t>
          </a:r>
          <a:endParaRPr kumimoji="1" lang="ja-JP" altLang="en-US" sz="1100">
            <a:solidFill>
              <a:sysClr val="windowText" lastClr="000000"/>
            </a:solidFill>
            <a:latin typeface="+mn-ea"/>
            <a:ea typeface="+mn-ea"/>
          </a:endParaRPr>
        </a:p>
      </xdr:txBody>
    </xdr:sp>
    <xdr:clientData/>
  </xdr:twoCellAnchor>
  <xdr:twoCellAnchor>
    <xdr:from>
      <xdr:col>38</xdr:col>
      <xdr:colOff>69058</xdr:colOff>
      <xdr:row>32</xdr:row>
      <xdr:rowOff>250031</xdr:rowOff>
    </xdr:from>
    <xdr:to>
      <xdr:col>44</xdr:col>
      <xdr:colOff>117433</xdr:colOff>
      <xdr:row>34</xdr:row>
      <xdr:rowOff>8343</xdr:rowOff>
    </xdr:to>
    <xdr:sp macro="" textlink="">
      <xdr:nvSpPr>
        <xdr:cNvPr id="7" name="吹き出し: 四角形 6">
          <a:extLst>
            <a:ext uri="{FF2B5EF4-FFF2-40B4-BE49-F238E27FC236}">
              <a16:creationId xmlns:a16="http://schemas.microsoft.com/office/drawing/2014/main" id="{E62CBA91-8B6C-4706-B567-C047797F9AD1}"/>
            </a:ext>
          </a:extLst>
        </xdr:cNvPr>
        <xdr:cNvSpPr/>
      </xdr:nvSpPr>
      <xdr:spPr>
        <a:xfrm>
          <a:off x="10034589" y="8774906"/>
          <a:ext cx="1620000" cy="306000"/>
        </a:xfrm>
        <a:prstGeom prst="wedgeRectCallout">
          <a:avLst>
            <a:gd name="adj1" fmla="val -42223"/>
            <a:gd name="adj2" fmla="val 151330"/>
          </a:avLst>
        </a:prstGeom>
        <a:solidFill>
          <a:srgbClr val="FFFFCC"/>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t" anchorCtr="0" forceAA="0" compatLnSpc="1">
          <a:prstTxWarp prst="textNoShape">
            <a:avLst/>
          </a:prstTxWarp>
          <a:noAutofit/>
        </a:bodyPr>
        <a:lstStyle/>
        <a:p>
          <a:pPr algn="ctr"/>
          <a:r>
            <a:rPr kumimoji="1" lang="ja-JP" altLang="en-US" sz="1100">
              <a:solidFill>
                <a:sysClr val="windowText" lastClr="000000"/>
              </a:solidFill>
            </a:rPr>
            <a:t>「工事着手日」等を記入</a:t>
          </a:r>
        </a:p>
      </xdr:txBody>
    </xdr:sp>
    <xdr:clientData/>
  </xdr:twoCellAnchor>
  <xdr:twoCellAnchor>
    <xdr:from>
      <xdr:col>36</xdr:col>
      <xdr:colOff>166689</xdr:colOff>
      <xdr:row>10</xdr:row>
      <xdr:rowOff>261937</xdr:rowOff>
    </xdr:from>
    <xdr:to>
      <xdr:col>42</xdr:col>
      <xdr:colOff>35064</xdr:colOff>
      <xdr:row>12</xdr:row>
      <xdr:rowOff>200250</xdr:rowOff>
    </xdr:to>
    <xdr:sp macro="" textlink="">
      <xdr:nvSpPr>
        <xdr:cNvPr id="8" name="吹き出し: 四角形 7">
          <a:extLst>
            <a:ext uri="{FF2B5EF4-FFF2-40B4-BE49-F238E27FC236}">
              <a16:creationId xmlns:a16="http://schemas.microsoft.com/office/drawing/2014/main" id="{53951558-FB52-4A19-97CA-29DE72F80FD4}"/>
            </a:ext>
          </a:extLst>
        </xdr:cNvPr>
        <xdr:cNvSpPr/>
      </xdr:nvSpPr>
      <xdr:spPr>
        <a:xfrm>
          <a:off x="9608345" y="2762250"/>
          <a:ext cx="1440000" cy="486000"/>
        </a:xfrm>
        <a:prstGeom prst="wedgeRectCallout">
          <a:avLst>
            <a:gd name="adj1" fmla="val 67454"/>
            <a:gd name="adj2" fmla="val 47905"/>
          </a:avLst>
        </a:prstGeom>
        <a:solidFill>
          <a:srgbClr val="FFFFCC"/>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t" anchorCtr="0" forceAA="0" compatLnSpc="1">
          <a:prstTxWarp prst="textNoShape">
            <a:avLst/>
          </a:prstTxWarp>
          <a:noAutofit/>
        </a:bodyPr>
        <a:lstStyle/>
        <a:p>
          <a:pPr algn="ctr"/>
          <a:r>
            <a:rPr kumimoji="1" lang="ja-JP" altLang="en-US" sz="1100">
              <a:solidFill>
                <a:sysClr val="windowText" lastClr="000000"/>
              </a:solidFill>
            </a:rPr>
            <a:t>休日を取得した日は「○」を選択</a:t>
          </a:r>
        </a:p>
      </xdr:txBody>
    </xdr:sp>
    <xdr:clientData/>
  </xdr:twoCellAnchor>
  <xdr:twoCellAnchor>
    <xdr:from>
      <xdr:col>51</xdr:col>
      <xdr:colOff>238125</xdr:colOff>
      <xdr:row>0</xdr:row>
      <xdr:rowOff>166688</xdr:rowOff>
    </xdr:from>
    <xdr:to>
      <xdr:col>56</xdr:col>
      <xdr:colOff>152438</xdr:colOff>
      <xdr:row>2</xdr:row>
      <xdr:rowOff>51000</xdr:rowOff>
    </xdr:to>
    <xdr:sp macro="" textlink="">
      <xdr:nvSpPr>
        <xdr:cNvPr id="9" name="テキスト ボックス 8">
          <a:extLst>
            <a:ext uri="{FF2B5EF4-FFF2-40B4-BE49-F238E27FC236}">
              <a16:creationId xmlns:a16="http://schemas.microsoft.com/office/drawing/2014/main" id="{3F9DFCBD-E239-49AD-898C-17F395BA92AC}"/>
            </a:ext>
          </a:extLst>
        </xdr:cNvPr>
        <xdr:cNvSpPr txBox="1"/>
      </xdr:nvSpPr>
      <xdr:spPr>
        <a:xfrm>
          <a:off x="13608844" y="166688"/>
          <a:ext cx="1224000" cy="432000"/>
        </a:xfrm>
        <a:prstGeom prst="rect">
          <a:avLst/>
        </a:prstGeom>
        <a:solidFill>
          <a:schemeClr val="lt1"/>
        </a:solidFill>
        <a:ln w="25400" cmpd="dbl">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latin typeface="HGP創英角ﾎﾟｯﾌﾟ体" panose="040B0A00000000000000" pitchFamily="50" charset="-128"/>
              <a:ea typeface="HGP創英角ﾎﾟｯﾌﾟ体" panose="040B0A00000000000000" pitchFamily="50" charset="-128"/>
            </a:rPr>
            <a:t>記載例</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137582</xdr:colOff>
      <xdr:row>33</xdr:row>
      <xdr:rowOff>232833</xdr:rowOff>
    </xdr:from>
    <xdr:to>
      <xdr:col>14</xdr:col>
      <xdr:colOff>465665</xdr:colOff>
      <xdr:row>37</xdr:row>
      <xdr:rowOff>249</xdr:rowOff>
    </xdr:to>
    <xdr:sp macro="" textlink="">
      <xdr:nvSpPr>
        <xdr:cNvPr id="2" name="吹き出し: 四角形 1">
          <a:extLst>
            <a:ext uri="{FF2B5EF4-FFF2-40B4-BE49-F238E27FC236}">
              <a16:creationId xmlns:a16="http://schemas.microsoft.com/office/drawing/2014/main" id="{2710ACCB-3237-41D9-9726-D1E456D43940}"/>
            </a:ext>
          </a:extLst>
        </xdr:cNvPr>
        <xdr:cNvSpPr/>
      </xdr:nvSpPr>
      <xdr:spPr>
        <a:xfrm>
          <a:off x="1153582" y="9207500"/>
          <a:ext cx="2868083" cy="804582"/>
        </a:xfrm>
        <a:prstGeom prst="wedgeRectCallout">
          <a:avLst>
            <a:gd name="adj1" fmla="val 56832"/>
            <a:gd name="adj2" fmla="val 48369"/>
          </a:avLst>
        </a:prstGeom>
        <a:solidFill>
          <a:srgbClr val="FFFFCC"/>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72000" tIns="36000" rIns="72000" bIns="36000" numCol="1" spcCol="0" rtlCol="0" fromWordArt="0" anchor="ctr" anchorCtr="0" forceAA="0" compatLnSpc="1">
          <a:prstTxWarp prst="textNoShape">
            <a:avLst/>
          </a:prstTxWarp>
          <a:noAutofit/>
        </a:bodyPr>
        <a:lstStyle/>
        <a:p>
          <a:pPr algn="l"/>
          <a:r>
            <a:rPr kumimoji="1" lang="ja-JP" altLang="en-US" sz="1100" b="1">
              <a:solidFill>
                <a:sysClr val="windowText" lastClr="000000"/>
              </a:solidFill>
            </a:rPr>
            <a:t>週休２日（交替制）の履行実績</a:t>
          </a:r>
          <a:endParaRPr kumimoji="1" lang="en-US" altLang="ja-JP" sz="1100" b="1">
            <a:solidFill>
              <a:sysClr val="windowText" lastClr="000000"/>
            </a:solidFill>
          </a:endParaRPr>
        </a:p>
        <a:p>
          <a:pPr algn="l"/>
          <a:r>
            <a:rPr kumimoji="1" lang="ja-JP" altLang="en-US" sz="1100">
              <a:solidFill>
                <a:sysClr val="windowText" lastClr="000000"/>
              </a:solidFill>
            </a:rPr>
            <a:t>現場閉所率の休日率の達成状況は、対象者の平均休日率で判断</a:t>
          </a:r>
          <a:endParaRPr kumimoji="1" lang="en-US" altLang="ja-JP" sz="1100">
            <a:solidFill>
              <a:sysClr val="windowText" lastClr="000000"/>
            </a:solidFill>
          </a:endParaRPr>
        </a:p>
      </xdr:txBody>
    </xdr:sp>
    <xdr:clientData/>
  </xdr:twoCellAnchor>
  <xdr:twoCellAnchor>
    <xdr:from>
      <xdr:col>16</xdr:col>
      <xdr:colOff>476248</xdr:colOff>
      <xdr:row>35</xdr:row>
      <xdr:rowOff>116416</xdr:rowOff>
    </xdr:from>
    <xdr:to>
      <xdr:col>17</xdr:col>
      <xdr:colOff>21165</xdr:colOff>
      <xdr:row>36</xdr:row>
      <xdr:rowOff>95249</xdr:rowOff>
    </xdr:to>
    <xdr:sp macro="" textlink="">
      <xdr:nvSpPr>
        <xdr:cNvPr id="3" name="矢印: 下 2">
          <a:extLst>
            <a:ext uri="{FF2B5EF4-FFF2-40B4-BE49-F238E27FC236}">
              <a16:creationId xmlns:a16="http://schemas.microsoft.com/office/drawing/2014/main" id="{11A3137C-C18C-FC4F-79B6-81FB417FC541}"/>
            </a:ext>
          </a:extLst>
        </xdr:cNvPr>
        <xdr:cNvSpPr/>
      </xdr:nvSpPr>
      <xdr:spPr>
        <a:xfrm rot="2319587">
          <a:off x="5439831" y="9662583"/>
          <a:ext cx="232834" cy="211666"/>
        </a:xfrm>
        <a:prstGeom prst="downArrow">
          <a:avLst/>
        </a:prstGeom>
        <a:solidFill>
          <a:srgbClr val="FFFFCC"/>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613833</xdr:colOff>
      <xdr:row>37</xdr:row>
      <xdr:rowOff>0</xdr:rowOff>
    </xdr:from>
    <xdr:to>
      <xdr:col>18</xdr:col>
      <xdr:colOff>42333</xdr:colOff>
      <xdr:row>38</xdr:row>
      <xdr:rowOff>137585</xdr:rowOff>
    </xdr:to>
    <xdr:sp macro="" textlink="">
      <xdr:nvSpPr>
        <xdr:cNvPr id="4" name="四角形: 角を丸くする 3">
          <a:extLst>
            <a:ext uri="{FF2B5EF4-FFF2-40B4-BE49-F238E27FC236}">
              <a16:creationId xmlns:a16="http://schemas.microsoft.com/office/drawing/2014/main" id="{5DCAC2A1-2227-4789-B566-A44B5F10692B}"/>
            </a:ext>
          </a:extLst>
        </xdr:cNvPr>
        <xdr:cNvSpPr/>
      </xdr:nvSpPr>
      <xdr:spPr>
        <a:xfrm>
          <a:off x="4169833" y="9779000"/>
          <a:ext cx="2211917" cy="370418"/>
        </a:xfrm>
        <a:prstGeom prst="round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169334</xdr:colOff>
      <xdr:row>20</xdr:row>
      <xdr:rowOff>158749</xdr:rowOff>
    </xdr:from>
    <xdr:to>
      <xdr:col>14</xdr:col>
      <xdr:colOff>508000</xdr:colOff>
      <xdr:row>28</xdr:row>
      <xdr:rowOff>232832</xdr:rowOff>
    </xdr:to>
    <xdr:sp macro="" textlink="">
      <xdr:nvSpPr>
        <xdr:cNvPr id="5" name="正方形/長方形 4">
          <a:extLst>
            <a:ext uri="{FF2B5EF4-FFF2-40B4-BE49-F238E27FC236}">
              <a16:creationId xmlns:a16="http://schemas.microsoft.com/office/drawing/2014/main" id="{8ECAC92C-4278-4DE1-97D0-427DFE901584}"/>
            </a:ext>
          </a:extLst>
        </xdr:cNvPr>
        <xdr:cNvSpPr/>
      </xdr:nvSpPr>
      <xdr:spPr>
        <a:xfrm>
          <a:off x="677334" y="5418666"/>
          <a:ext cx="3386666" cy="2360083"/>
        </a:xfrm>
        <a:prstGeom prst="rect">
          <a:avLst/>
        </a:prstGeom>
        <a:solidFill>
          <a:srgbClr val="FFFFCC"/>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t" anchorCtr="0" forceAA="0" compatLnSpc="1">
          <a:prstTxWarp prst="textNoShape">
            <a:avLst/>
          </a:prstTxWarp>
          <a:noAutofit/>
        </a:bodyPr>
        <a:lstStyle/>
        <a:p>
          <a:r>
            <a:rPr kumimoji="1" lang="en-US" altLang="ja-JP" sz="1200" b="1">
              <a:solidFill>
                <a:sysClr val="windowText" lastClr="000000"/>
              </a:solidFill>
              <a:latin typeface="+mn-ea"/>
              <a:ea typeface="+mn-ea"/>
              <a:cs typeface="+mn-cs"/>
            </a:rPr>
            <a:t>【</a:t>
          </a:r>
          <a:r>
            <a:rPr kumimoji="1" lang="ja-JP" altLang="en-US" sz="1200" b="1">
              <a:solidFill>
                <a:sysClr val="windowText" lastClr="000000"/>
              </a:solidFill>
              <a:latin typeface="+mn-ea"/>
              <a:ea typeface="+mn-ea"/>
              <a:cs typeface="+mn-cs"/>
            </a:rPr>
            <a:t>対象者の</a:t>
          </a:r>
          <a:r>
            <a:rPr kumimoji="1" lang="ja-JP" altLang="ja-JP" sz="1200" b="1">
              <a:solidFill>
                <a:sysClr val="windowText" lastClr="000000"/>
              </a:solidFill>
              <a:latin typeface="+mn-ea"/>
              <a:ea typeface="+mn-ea"/>
              <a:cs typeface="+mn-cs"/>
            </a:rPr>
            <a:t>平均休日率</a:t>
          </a:r>
          <a:r>
            <a:rPr kumimoji="1" lang="en-US" altLang="ja-JP" sz="1200" b="1">
              <a:solidFill>
                <a:sysClr val="windowText" lastClr="000000"/>
              </a:solidFill>
              <a:latin typeface="+mn-ea"/>
              <a:ea typeface="+mn-ea"/>
              <a:cs typeface="+mn-cs"/>
            </a:rPr>
            <a:t>】</a:t>
          </a:r>
          <a:endParaRPr kumimoji="1" lang="ja-JP" altLang="ja-JP" sz="1200" b="1">
            <a:solidFill>
              <a:sysClr val="windowText" lastClr="000000"/>
            </a:solidFill>
            <a:latin typeface="+mn-ea"/>
            <a:ea typeface="+mn-ea"/>
            <a:cs typeface="+mn-cs"/>
          </a:endParaRPr>
        </a:p>
        <a:p>
          <a:pPr eaLnBrk="1" fontAlgn="auto" latinLnBrk="0" hangingPunct="1"/>
          <a:r>
            <a:rPr kumimoji="1" lang="ja-JP" altLang="en-US" sz="1200">
              <a:solidFill>
                <a:sysClr val="windowText" lastClr="000000"/>
              </a:solidFill>
              <a:latin typeface="+mn-lt"/>
              <a:ea typeface="+mn-ea"/>
              <a:cs typeface="+mn-cs"/>
            </a:rPr>
            <a:t>Ｎｏ．６の場合</a:t>
          </a:r>
          <a:endParaRPr kumimoji="1" lang="en-US" altLang="ja-JP" sz="1200">
            <a:solidFill>
              <a:sysClr val="windowText" lastClr="000000"/>
            </a:solidFill>
            <a:latin typeface="+mn-lt"/>
            <a:ea typeface="+mn-ea"/>
            <a:cs typeface="+mn-cs"/>
          </a:endParaRPr>
        </a:p>
        <a:p>
          <a:pPr eaLnBrk="1" fontAlgn="auto" latinLnBrk="0" hangingPunct="1"/>
          <a:r>
            <a:rPr kumimoji="1" lang="ja-JP" altLang="ja-JP" sz="1200">
              <a:solidFill>
                <a:sysClr val="windowText" lastClr="000000"/>
              </a:solidFill>
              <a:latin typeface="+mn-lt"/>
              <a:ea typeface="+mn-ea"/>
              <a:cs typeface="+mn-cs"/>
            </a:rPr>
            <a:t>　対象</a:t>
          </a:r>
          <a:r>
            <a:rPr kumimoji="1" lang="ja-JP" altLang="en-US" sz="1200">
              <a:solidFill>
                <a:sysClr val="windowText" lastClr="000000"/>
              </a:solidFill>
              <a:latin typeface="+mn-lt"/>
              <a:ea typeface="+mn-ea"/>
              <a:cs typeface="+mn-cs"/>
            </a:rPr>
            <a:t>期間の日数（ａ）</a:t>
          </a:r>
          <a:r>
            <a:rPr kumimoji="1" lang="ja-JP" altLang="ja-JP" sz="1200">
              <a:solidFill>
                <a:sysClr val="windowText" lastClr="000000"/>
              </a:solidFill>
              <a:latin typeface="+mn-lt"/>
              <a:ea typeface="+mn-ea"/>
              <a:cs typeface="+mn-cs"/>
            </a:rPr>
            <a:t>　　</a:t>
          </a:r>
          <a:r>
            <a:rPr kumimoji="1" lang="ja-JP" altLang="en-US" sz="1200">
              <a:solidFill>
                <a:sysClr val="windowText" lastClr="000000"/>
              </a:solidFill>
              <a:latin typeface="+mn-lt"/>
              <a:ea typeface="+mn-ea"/>
              <a:cs typeface="+mn-cs"/>
            </a:rPr>
            <a:t>９６日</a:t>
          </a:r>
          <a:endParaRPr kumimoji="1" lang="ja-JP" altLang="ja-JP" sz="1200">
            <a:solidFill>
              <a:sysClr val="windowText" lastClr="000000"/>
            </a:solidFill>
            <a:latin typeface="+mn-lt"/>
            <a:ea typeface="+mn-ea"/>
            <a:cs typeface="+mn-cs"/>
          </a:endParaRPr>
        </a:p>
        <a:p>
          <a:r>
            <a:rPr kumimoji="1" lang="ja-JP" altLang="ja-JP" sz="1200">
              <a:solidFill>
                <a:sysClr val="windowText" lastClr="000000"/>
              </a:solidFill>
              <a:latin typeface="+mn-lt"/>
              <a:ea typeface="+mn-ea"/>
              <a:cs typeface="+mn-cs"/>
            </a:rPr>
            <a:t>　</a:t>
          </a:r>
          <a:r>
            <a:rPr kumimoji="1" lang="ja-JP" altLang="en-US" sz="1200">
              <a:solidFill>
                <a:sysClr val="windowText" lastClr="000000"/>
              </a:solidFill>
              <a:latin typeface="+mn-lt"/>
              <a:ea typeface="+mn-ea"/>
              <a:cs typeface="+mn-cs"/>
            </a:rPr>
            <a:t>休日</a:t>
          </a:r>
          <a:r>
            <a:rPr kumimoji="1" lang="ja-JP" altLang="ja-JP" sz="1200">
              <a:solidFill>
                <a:sysClr val="windowText" lastClr="000000"/>
              </a:solidFill>
              <a:latin typeface="+mn-lt"/>
              <a:ea typeface="+mn-ea"/>
              <a:cs typeface="+mn-cs"/>
            </a:rPr>
            <a:t>数</a:t>
          </a:r>
          <a:r>
            <a:rPr kumimoji="1" lang="ja-JP" altLang="en-US" sz="1200">
              <a:solidFill>
                <a:sysClr val="windowText" lastClr="000000"/>
              </a:solidFill>
              <a:latin typeface="+mn-lt"/>
              <a:ea typeface="+mn-ea"/>
              <a:cs typeface="+mn-cs"/>
            </a:rPr>
            <a:t>（ｂ）</a:t>
          </a:r>
          <a:r>
            <a:rPr kumimoji="1" lang="ja-JP" altLang="ja-JP" sz="1200">
              <a:solidFill>
                <a:sysClr val="windowText" lastClr="000000"/>
              </a:solidFill>
              <a:latin typeface="+mn-lt"/>
              <a:ea typeface="+mn-ea"/>
              <a:cs typeface="+mn-cs"/>
            </a:rPr>
            <a:t>　</a:t>
          </a:r>
          <a:r>
            <a:rPr kumimoji="1" lang="ja-JP" altLang="en-US" sz="1200">
              <a:solidFill>
                <a:sysClr val="windowText" lastClr="000000"/>
              </a:solidFill>
              <a:latin typeface="+mn-lt"/>
              <a:ea typeface="+mn-ea"/>
              <a:cs typeface="+mn-cs"/>
            </a:rPr>
            <a:t>　　</a:t>
          </a:r>
          <a:r>
            <a:rPr kumimoji="1" lang="ja-JP" altLang="ja-JP" sz="1200">
              <a:solidFill>
                <a:sysClr val="windowText" lastClr="000000"/>
              </a:solidFill>
              <a:latin typeface="+mn-lt"/>
              <a:ea typeface="+mn-ea"/>
              <a:cs typeface="+mn-cs"/>
            </a:rPr>
            <a:t>　　</a:t>
          </a:r>
          <a:r>
            <a:rPr kumimoji="1" lang="ja-JP" altLang="en-US" sz="1200">
              <a:solidFill>
                <a:sysClr val="windowText" lastClr="000000"/>
              </a:solidFill>
              <a:latin typeface="+mn-lt"/>
              <a:ea typeface="+mn-ea"/>
              <a:cs typeface="+mn-cs"/>
            </a:rPr>
            <a:t>　</a:t>
          </a:r>
          <a:r>
            <a:rPr kumimoji="1" lang="ja-JP" altLang="ja-JP" sz="1200">
              <a:solidFill>
                <a:sysClr val="windowText" lastClr="000000"/>
              </a:solidFill>
              <a:latin typeface="+mn-lt"/>
              <a:ea typeface="+mn-ea"/>
              <a:cs typeface="+mn-cs"/>
            </a:rPr>
            <a:t>　　</a:t>
          </a:r>
          <a:r>
            <a:rPr kumimoji="1" lang="ja-JP" altLang="en-US" sz="1200">
              <a:solidFill>
                <a:sysClr val="windowText" lastClr="000000"/>
              </a:solidFill>
              <a:latin typeface="+mn-lt"/>
              <a:ea typeface="+mn-ea"/>
              <a:cs typeface="+mn-cs"/>
            </a:rPr>
            <a:t>３１日</a:t>
          </a:r>
          <a:endParaRPr kumimoji="1" lang="ja-JP" altLang="ja-JP" sz="1200">
            <a:solidFill>
              <a:sysClr val="windowText" lastClr="000000"/>
            </a:solidFill>
            <a:latin typeface="+mn-lt"/>
            <a:ea typeface="+mn-ea"/>
            <a:cs typeface="+mn-cs"/>
          </a:endParaRPr>
        </a:p>
        <a:p>
          <a:pPr eaLnBrk="1" fontAlgn="auto" latinLnBrk="0" hangingPunct="1"/>
          <a:r>
            <a:rPr kumimoji="1" lang="ja-JP" altLang="en-US" sz="1200">
              <a:solidFill>
                <a:sysClr val="windowText" lastClr="000000"/>
              </a:solidFill>
              <a:latin typeface="+mn-lt"/>
              <a:ea typeface="+mn-ea"/>
              <a:cs typeface="+mn-cs"/>
            </a:rPr>
            <a:t>対象者の</a:t>
          </a:r>
          <a:r>
            <a:rPr kumimoji="1" lang="ja-JP" altLang="ja-JP" sz="1200">
              <a:solidFill>
                <a:sysClr val="windowText" lastClr="000000"/>
              </a:solidFill>
              <a:latin typeface="+mn-lt"/>
              <a:ea typeface="+mn-ea"/>
              <a:cs typeface="+mn-cs"/>
            </a:rPr>
            <a:t>休日率（％）＝（</a:t>
          </a:r>
          <a:r>
            <a:rPr kumimoji="1" lang="ja-JP" altLang="en-US" sz="1200">
              <a:solidFill>
                <a:sysClr val="windowText" lastClr="000000"/>
              </a:solidFill>
              <a:latin typeface="+mn-lt"/>
              <a:ea typeface="+mn-ea"/>
              <a:cs typeface="+mn-cs"/>
            </a:rPr>
            <a:t>３１</a:t>
          </a:r>
          <a:r>
            <a:rPr kumimoji="1" lang="ja-JP" altLang="ja-JP" sz="1200">
              <a:solidFill>
                <a:sysClr val="windowText" lastClr="000000"/>
              </a:solidFill>
              <a:latin typeface="+mn-lt"/>
              <a:ea typeface="+mn-ea"/>
              <a:cs typeface="+mn-cs"/>
            </a:rPr>
            <a:t>／</a:t>
          </a:r>
          <a:r>
            <a:rPr kumimoji="1" lang="ja-JP" altLang="en-US" sz="1200">
              <a:solidFill>
                <a:sysClr val="windowText" lastClr="000000"/>
              </a:solidFill>
              <a:latin typeface="+mn-lt"/>
              <a:ea typeface="+mn-ea"/>
              <a:cs typeface="+mn-cs"/>
            </a:rPr>
            <a:t>９６</a:t>
          </a:r>
          <a:r>
            <a:rPr kumimoji="1" lang="ja-JP" altLang="ja-JP" sz="1200">
              <a:solidFill>
                <a:sysClr val="windowText" lastClr="000000"/>
              </a:solidFill>
              <a:latin typeface="+mn-lt"/>
              <a:ea typeface="+mn-ea"/>
              <a:cs typeface="+mn-cs"/>
            </a:rPr>
            <a:t>）</a:t>
          </a:r>
          <a:r>
            <a:rPr kumimoji="1" lang="en-US" altLang="ja-JP" sz="1200">
              <a:solidFill>
                <a:sysClr val="windowText" lastClr="000000"/>
              </a:solidFill>
              <a:latin typeface="+mn-lt"/>
              <a:ea typeface="+mn-ea"/>
              <a:cs typeface="+mn-cs"/>
            </a:rPr>
            <a:t>×</a:t>
          </a:r>
          <a:r>
            <a:rPr kumimoji="1" lang="ja-JP" altLang="ja-JP" sz="1200">
              <a:solidFill>
                <a:sysClr val="windowText" lastClr="000000"/>
              </a:solidFill>
              <a:latin typeface="+mn-lt"/>
              <a:ea typeface="+mn-ea"/>
              <a:cs typeface="+mn-cs"/>
            </a:rPr>
            <a:t>１００</a:t>
          </a:r>
        </a:p>
        <a:p>
          <a:r>
            <a:rPr kumimoji="1" lang="ja-JP" altLang="ja-JP" sz="1200">
              <a:solidFill>
                <a:sysClr val="windowText" lastClr="000000"/>
              </a:solidFill>
              <a:latin typeface="+mn-lt"/>
              <a:ea typeface="+mn-ea"/>
              <a:cs typeface="+mn-cs"/>
            </a:rPr>
            <a:t>　　　　　　　　　　 ＝３</a:t>
          </a:r>
          <a:r>
            <a:rPr kumimoji="1" lang="ja-JP" altLang="en-US" sz="1200">
              <a:solidFill>
                <a:sysClr val="windowText" lastClr="000000"/>
              </a:solidFill>
              <a:latin typeface="+mn-lt"/>
              <a:ea typeface="+mn-ea"/>
              <a:cs typeface="+mn-cs"/>
            </a:rPr>
            <a:t>２</a:t>
          </a:r>
          <a:r>
            <a:rPr kumimoji="1" lang="ja-JP" altLang="ja-JP" sz="1200">
              <a:solidFill>
                <a:sysClr val="windowText" lastClr="000000"/>
              </a:solidFill>
              <a:latin typeface="+mn-lt"/>
              <a:ea typeface="+mn-ea"/>
              <a:cs typeface="+mn-cs"/>
            </a:rPr>
            <a:t>．２％　</a:t>
          </a:r>
        </a:p>
        <a:p>
          <a:pPr algn="l"/>
          <a:r>
            <a:rPr kumimoji="1" lang="en-US" altLang="ja-JP" sz="1200" b="1">
              <a:solidFill>
                <a:sysClr val="windowText" lastClr="000000"/>
              </a:solidFill>
              <a:latin typeface="+mn-ea"/>
              <a:ea typeface="+mn-ea"/>
            </a:rPr>
            <a:t>【</a:t>
          </a:r>
          <a:r>
            <a:rPr kumimoji="1" lang="ja-JP" altLang="en-US" sz="1200" b="1">
              <a:solidFill>
                <a:sysClr val="windowText" lastClr="000000"/>
              </a:solidFill>
              <a:latin typeface="+mn-ea"/>
              <a:ea typeface="+mn-ea"/>
            </a:rPr>
            <a:t>平均休日率</a:t>
          </a:r>
          <a:r>
            <a:rPr kumimoji="1" lang="en-US" altLang="ja-JP" sz="1200" b="1">
              <a:solidFill>
                <a:sysClr val="windowText" lastClr="000000"/>
              </a:solidFill>
              <a:latin typeface="+mn-ea"/>
              <a:ea typeface="+mn-ea"/>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200">
              <a:solidFill>
                <a:sysClr val="windowText" lastClr="000000"/>
              </a:solidFill>
              <a:latin typeface="+mn-lt"/>
              <a:ea typeface="+mn-ea"/>
              <a:cs typeface="+mn-cs"/>
            </a:rPr>
            <a:t>　</a:t>
          </a:r>
          <a:r>
            <a:rPr kumimoji="1" lang="ja-JP" altLang="en-US" sz="1200">
              <a:solidFill>
                <a:sysClr val="windowText" lastClr="000000"/>
              </a:solidFill>
              <a:latin typeface="+mn-lt"/>
              <a:ea typeface="+mn-ea"/>
              <a:cs typeface="+mn-cs"/>
            </a:rPr>
            <a:t>対象者の休日率の合計　　５６２．７％</a:t>
          </a:r>
          <a:endParaRPr kumimoji="1" lang="ja-JP" altLang="ja-JP" sz="1200">
            <a:solidFill>
              <a:sysClr val="windowText" lastClr="000000"/>
            </a:solidFill>
            <a:latin typeface="+mn-lt"/>
            <a:ea typeface="+mn-ea"/>
            <a:cs typeface="+mn-cs"/>
          </a:endParaRPr>
        </a:p>
        <a:p>
          <a:pPr algn="l"/>
          <a:r>
            <a:rPr kumimoji="1" lang="ja-JP" altLang="en-US" sz="1200">
              <a:solidFill>
                <a:sysClr val="windowText" lastClr="000000"/>
              </a:solidFill>
            </a:rPr>
            <a:t>　対象者の人数　　　　　　　　１８人</a:t>
          </a:r>
          <a:endParaRPr kumimoji="1" lang="en-US" altLang="ja-JP" sz="1200">
            <a:solidFill>
              <a:sysClr val="windowText" lastClr="00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a:solidFill>
                <a:sysClr val="windowText" lastClr="000000"/>
              </a:solidFill>
              <a:latin typeface="+mn-lt"/>
              <a:ea typeface="+mn-ea"/>
              <a:cs typeface="+mn-cs"/>
            </a:rPr>
            <a:t>平均休日率（％）＝（５６２．７／１８）</a:t>
          </a:r>
          <a:r>
            <a:rPr kumimoji="1" lang="en-US" altLang="ja-JP" sz="1200">
              <a:solidFill>
                <a:sysClr val="windowText" lastClr="000000"/>
              </a:solidFill>
              <a:latin typeface="+mn-lt"/>
              <a:ea typeface="+mn-ea"/>
              <a:cs typeface="+mn-cs"/>
            </a:rPr>
            <a:t>×</a:t>
          </a:r>
          <a:r>
            <a:rPr kumimoji="1" lang="ja-JP" altLang="en-US" sz="1200">
              <a:solidFill>
                <a:sysClr val="windowText" lastClr="000000"/>
              </a:solidFill>
              <a:latin typeface="+mn-lt"/>
              <a:ea typeface="+mn-ea"/>
              <a:cs typeface="+mn-cs"/>
            </a:rPr>
            <a:t>１００</a:t>
          </a:r>
          <a:endParaRPr kumimoji="1" lang="ja-JP" altLang="ja-JP" sz="1200">
            <a:solidFill>
              <a:sysClr val="windowText" lastClr="000000"/>
            </a:solidFill>
            <a:latin typeface="+mn-lt"/>
            <a:ea typeface="+mn-ea"/>
            <a:cs typeface="+mn-cs"/>
          </a:endParaRPr>
        </a:p>
        <a:p>
          <a:r>
            <a:rPr kumimoji="1" lang="ja-JP" altLang="en-US" sz="1200" b="1">
              <a:solidFill>
                <a:sysClr val="windowText" lastClr="000000"/>
              </a:solidFill>
              <a:latin typeface="+mn-lt"/>
              <a:ea typeface="+mn-ea"/>
              <a:cs typeface="+mn-cs"/>
            </a:rPr>
            <a:t>　　　　　　　　　　 ＝３１．２％</a:t>
          </a:r>
          <a:r>
            <a:rPr kumimoji="1" lang="ja-JP" altLang="ja-JP" sz="1200" b="1">
              <a:solidFill>
                <a:sysClr val="windowText" lastClr="000000"/>
              </a:solidFill>
              <a:latin typeface="+mn-lt"/>
              <a:ea typeface="+mn-ea"/>
              <a:cs typeface="+mn-cs"/>
            </a:rPr>
            <a:t>　</a:t>
          </a:r>
          <a:endParaRPr kumimoji="1" lang="ja-JP" altLang="en-US" sz="1200">
            <a:solidFill>
              <a:sysClr val="windowText" lastClr="000000"/>
            </a:solidFill>
          </a:endParaRPr>
        </a:p>
      </xdr:txBody>
    </xdr:sp>
    <xdr:clientData/>
  </xdr:twoCellAnchor>
  <xdr:twoCellAnchor>
    <xdr:from>
      <xdr:col>16</xdr:col>
      <xdr:colOff>179917</xdr:colOff>
      <xdr:row>0</xdr:row>
      <xdr:rowOff>63500</xdr:rowOff>
    </xdr:from>
    <xdr:to>
      <xdr:col>18</xdr:col>
      <xdr:colOff>28083</xdr:colOff>
      <xdr:row>1</xdr:row>
      <xdr:rowOff>220333</xdr:rowOff>
    </xdr:to>
    <xdr:sp macro="" textlink="">
      <xdr:nvSpPr>
        <xdr:cNvPr id="6" name="テキスト ボックス 5">
          <a:extLst>
            <a:ext uri="{FF2B5EF4-FFF2-40B4-BE49-F238E27FC236}">
              <a16:creationId xmlns:a16="http://schemas.microsoft.com/office/drawing/2014/main" id="{1EDA9564-7A87-4033-B2B9-9FC107529F5E}"/>
            </a:ext>
          </a:extLst>
        </xdr:cNvPr>
        <xdr:cNvSpPr txBox="1"/>
      </xdr:nvSpPr>
      <xdr:spPr>
        <a:xfrm>
          <a:off x="5143500" y="63500"/>
          <a:ext cx="1224000" cy="432000"/>
        </a:xfrm>
        <a:prstGeom prst="rect">
          <a:avLst/>
        </a:prstGeom>
        <a:solidFill>
          <a:schemeClr val="lt1"/>
        </a:solidFill>
        <a:ln w="25400" cmpd="dbl">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latin typeface="HGP創英角ﾎﾟｯﾌﾟ体" panose="040B0A00000000000000" pitchFamily="50" charset="-128"/>
              <a:ea typeface="HGP創英角ﾎﾟｯﾌﾟ体" panose="040B0A00000000000000" pitchFamily="50" charset="-128"/>
            </a:rPr>
            <a:t>記載例</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howOutlineSymbols="0"/>
  </sheetPr>
  <dimension ref="A1:AF130"/>
  <sheetViews>
    <sheetView workbookViewId="0"/>
  </sheetViews>
  <sheetFormatPr defaultColWidth="9" defaultRowHeight="20.100000000000001" customHeight="1" zeroHeight="1" outlineLevelCol="1"/>
  <cols>
    <col min="1" max="1" width="1.625" customWidth="1"/>
    <col min="2" max="2" width="2" customWidth="1"/>
    <col min="3" max="3" width="2.625" customWidth="1"/>
    <col min="4" max="4" width="6.5" customWidth="1"/>
    <col min="5" max="5" width="8.5" customWidth="1"/>
    <col min="6" max="6" width="7.5" customWidth="1"/>
    <col min="7" max="7" width="10.25" customWidth="1"/>
    <col min="8" max="8" width="4" customWidth="1"/>
    <col min="9" max="9" width="2.5" customWidth="1"/>
    <col min="10" max="10" width="7.5" customWidth="1"/>
    <col min="11" max="11" width="10" customWidth="1"/>
    <col min="12" max="12" width="23.75" customWidth="1"/>
    <col min="13" max="13" width="1.875" customWidth="1"/>
    <col min="14" max="14" width="1.625" customWidth="1" outlineLevel="1"/>
    <col min="15" max="19" width="7.75" style="2" customWidth="1" outlineLevel="1"/>
    <col min="20" max="20" width="9" customWidth="1" outlineLevel="1"/>
    <col min="21" max="23" width="9" customWidth="1" outlineLevel="1" collapsed="1"/>
    <col min="24" max="24" width="9" customWidth="1" outlineLevel="1"/>
    <col min="25" max="32" width="9" customWidth="1" outlineLevel="1" collapsed="1"/>
    <col min="33" max="16384" width="9" outlineLevel="1"/>
  </cols>
  <sheetData>
    <row r="1" spans="2:19" ht="18" customHeight="1">
      <c r="B1" s="33" t="s">
        <v>1</v>
      </c>
      <c r="C1" s="33"/>
      <c r="D1" s="33"/>
      <c r="E1" s="33"/>
      <c r="F1" s="33"/>
      <c r="G1" s="33"/>
      <c r="H1" s="33"/>
      <c r="I1" s="33"/>
      <c r="J1" s="33"/>
      <c r="K1" s="33"/>
      <c r="L1" s="33"/>
    </row>
    <row r="2" spans="2:19" ht="17.25" customHeight="1">
      <c r="B2" s="33"/>
      <c r="C2" s="33"/>
      <c r="D2" s="33"/>
      <c r="E2" s="33"/>
      <c r="F2" s="33"/>
      <c r="G2" s="33"/>
      <c r="H2" s="33"/>
      <c r="I2" s="33"/>
      <c r="J2" s="33"/>
      <c r="K2" s="33"/>
      <c r="L2" s="33"/>
      <c r="M2" s="48" t="s">
        <v>33</v>
      </c>
    </row>
    <row r="3" spans="2:19" ht="20.100000000000001" customHeight="1">
      <c r="B3" s="33"/>
      <c r="C3" s="33"/>
      <c r="D3" s="33"/>
      <c r="E3" s="33"/>
      <c r="F3" s="33"/>
      <c r="G3" s="33"/>
      <c r="H3" s="33"/>
      <c r="I3" s="33"/>
      <c r="J3" s="33"/>
      <c r="K3" s="33"/>
      <c r="L3" s="56" t="s">
        <v>18</v>
      </c>
    </row>
    <row r="4" spans="2:19" ht="16.5" customHeight="1">
      <c r="B4" s="33"/>
      <c r="C4" s="33"/>
      <c r="D4" s="33"/>
      <c r="E4" s="33"/>
      <c r="F4" s="33"/>
      <c r="G4" s="33"/>
      <c r="H4" s="33"/>
      <c r="I4" s="33"/>
      <c r="J4" s="33"/>
      <c r="K4" s="33"/>
      <c r="L4" s="33"/>
    </row>
    <row r="5" spans="2:19" ht="20.100000000000001" customHeight="1">
      <c r="B5" s="33" t="s">
        <v>2</v>
      </c>
      <c r="C5" s="33"/>
      <c r="D5" s="33"/>
      <c r="E5" s="33"/>
      <c r="F5" s="33"/>
      <c r="G5" s="33"/>
      <c r="H5" s="33"/>
      <c r="I5" s="33"/>
      <c r="J5" s="33"/>
      <c r="K5" s="33"/>
      <c r="L5" s="33"/>
    </row>
    <row r="6" spans="2:19" ht="24.75" customHeight="1">
      <c r="B6" s="33"/>
      <c r="C6" s="178"/>
      <c r="D6" s="178"/>
      <c r="E6" s="178"/>
      <c r="F6" s="178"/>
      <c r="G6" s="178"/>
      <c r="H6" s="32"/>
      <c r="I6" s="32"/>
      <c r="J6" s="32"/>
      <c r="K6" s="33"/>
      <c r="L6" s="33"/>
    </row>
    <row r="7" spans="2:19" ht="20.100000000000001" customHeight="1">
      <c r="B7" s="33"/>
      <c r="C7" s="186" t="s">
        <v>17</v>
      </c>
      <c r="D7" s="186"/>
      <c r="E7" s="180"/>
      <c r="F7" s="180"/>
      <c r="G7" s="180"/>
      <c r="H7" s="33"/>
      <c r="I7" s="33"/>
      <c r="J7" s="33"/>
      <c r="K7" s="33"/>
      <c r="L7" s="33"/>
    </row>
    <row r="8" spans="2:19" ht="39" customHeight="1">
      <c r="B8" s="33"/>
      <c r="C8" s="33"/>
      <c r="D8" s="33"/>
      <c r="E8" s="33"/>
      <c r="F8" s="33"/>
      <c r="G8" s="34"/>
      <c r="H8" s="184" t="s">
        <v>35</v>
      </c>
      <c r="I8" s="185"/>
      <c r="J8" s="44" t="s">
        <v>14</v>
      </c>
      <c r="K8" s="178"/>
      <c r="L8" s="178"/>
    </row>
    <row r="9" spans="2:19" ht="24" customHeight="1">
      <c r="B9" s="33"/>
      <c r="C9" s="33"/>
      <c r="D9" s="33"/>
      <c r="E9" s="33"/>
      <c r="F9" s="33"/>
      <c r="G9" s="34"/>
      <c r="H9" s="185"/>
      <c r="I9" s="185"/>
      <c r="J9" s="44" t="s">
        <v>15</v>
      </c>
      <c r="K9" s="183"/>
      <c r="L9" s="183"/>
    </row>
    <row r="10" spans="2:19" ht="20.100000000000001" customHeight="1">
      <c r="B10" s="33"/>
      <c r="C10" s="33"/>
      <c r="D10" s="33"/>
      <c r="E10" s="33"/>
      <c r="F10" s="33"/>
      <c r="G10" s="34"/>
      <c r="H10" s="185"/>
      <c r="I10" s="185"/>
      <c r="J10" s="44" t="s">
        <v>13</v>
      </c>
      <c r="K10" s="180"/>
      <c r="L10" s="180"/>
    </row>
    <row r="11" spans="2:19" s="9" customFormat="1" ht="16.5" customHeight="1">
      <c r="G11" s="10"/>
      <c r="H11" s="10"/>
      <c r="I11" s="10"/>
      <c r="J11" s="10"/>
      <c r="K11" s="11"/>
      <c r="L11" s="11"/>
      <c r="O11" s="12"/>
      <c r="P11" s="12"/>
      <c r="Q11" s="12"/>
      <c r="R11" s="12"/>
      <c r="S11" s="12"/>
    </row>
    <row r="12" spans="2:19" ht="38.25" customHeight="1">
      <c r="B12" s="181" t="s">
        <v>27</v>
      </c>
      <c r="C12" s="181"/>
      <c r="D12" s="181"/>
      <c r="E12" s="181"/>
      <c r="F12" s="181"/>
      <c r="G12" s="181"/>
      <c r="H12" s="181"/>
      <c r="I12" s="181"/>
      <c r="J12" s="181"/>
      <c r="K12" s="181"/>
      <c r="L12" s="181"/>
      <c r="M12" s="181"/>
    </row>
    <row r="13" spans="2:19" ht="15.75" customHeight="1">
      <c r="B13" s="6"/>
      <c r="C13" s="6"/>
      <c r="D13" s="6"/>
      <c r="E13" s="35"/>
      <c r="F13" s="35"/>
      <c r="G13" s="6"/>
      <c r="H13" s="6"/>
      <c r="I13" s="35"/>
      <c r="J13" s="35"/>
      <c r="K13" s="6"/>
      <c r="L13" s="6"/>
      <c r="M13" s="6"/>
    </row>
    <row r="14" spans="2:19" ht="19.5" customHeight="1">
      <c r="B14" s="182" t="s">
        <v>28</v>
      </c>
      <c r="C14" s="182"/>
      <c r="D14" s="182"/>
      <c r="E14" s="182"/>
      <c r="F14" s="182"/>
      <c r="G14" s="182"/>
      <c r="H14" s="182"/>
      <c r="I14" s="182"/>
      <c r="J14" s="182"/>
      <c r="K14" s="182"/>
      <c r="L14" s="182"/>
      <c r="M14" s="182"/>
      <c r="O14" s="1"/>
      <c r="P14" s="1"/>
      <c r="Q14" s="1"/>
      <c r="R14" s="1"/>
      <c r="S14" s="1"/>
    </row>
    <row r="15" spans="2:19" ht="9.75" customHeight="1">
      <c r="B15" s="3"/>
      <c r="C15" s="3"/>
      <c r="O15" s="1"/>
      <c r="P15" s="1"/>
      <c r="Q15" s="1"/>
      <c r="R15" s="1"/>
      <c r="S15" s="1"/>
    </row>
    <row r="16" spans="2:19" ht="45" customHeight="1">
      <c r="C16" s="187" t="s">
        <v>16</v>
      </c>
      <c r="D16" s="188"/>
      <c r="E16" s="188"/>
      <c r="F16" s="189"/>
      <c r="G16" s="179"/>
      <c r="H16" s="179"/>
      <c r="I16" s="179"/>
      <c r="J16" s="179"/>
      <c r="K16" s="179"/>
      <c r="L16" s="179"/>
      <c r="O16" s="1"/>
      <c r="P16" s="1"/>
      <c r="Q16" s="1"/>
      <c r="R16" s="1"/>
      <c r="S16" s="1"/>
    </row>
    <row r="17" spans="2:26" s="49" customFormat="1" ht="19.5" customHeight="1">
      <c r="C17" s="174" t="s">
        <v>23</v>
      </c>
      <c r="D17" s="174"/>
      <c r="E17" s="174"/>
      <c r="F17" s="174"/>
      <c r="G17" s="175"/>
      <c r="H17" s="176"/>
      <c r="I17" s="177"/>
      <c r="J17" s="51"/>
    </row>
    <row r="18" spans="2:26" s="49" customFormat="1" ht="19.5" customHeight="1">
      <c r="C18" s="174" t="s">
        <v>24</v>
      </c>
      <c r="D18" s="174"/>
      <c r="E18" s="174"/>
      <c r="F18" s="174"/>
      <c r="G18" s="175"/>
      <c r="H18" s="176"/>
      <c r="I18" s="177"/>
      <c r="J18" s="50"/>
    </row>
    <row r="19" spans="2:26" s="49" customFormat="1" ht="19.5" customHeight="1">
      <c r="C19" s="174" t="s">
        <v>25</v>
      </c>
      <c r="D19" s="174"/>
      <c r="E19" s="174"/>
      <c r="F19" s="174"/>
      <c r="G19" s="190"/>
      <c r="H19" s="191"/>
      <c r="I19" s="192"/>
      <c r="J19" s="50"/>
    </row>
    <row r="20" spans="2:26" s="49" customFormat="1" ht="19.5" customHeight="1"/>
    <row r="21" spans="2:26" ht="19.5" customHeight="1">
      <c r="C21" s="40" t="s">
        <v>26</v>
      </c>
      <c r="D21" s="41"/>
      <c r="E21" s="41"/>
      <c r="F21" s="41"/>
      <c r="G21" s="42"/>
      <c r="H21" s="32"/>
      <c r="I21" s="32"/>
      <c r="J21" s="32"/>
      <c r="K21" s="32"/>
      <c r="L21" s="32"/>
      <c r="O21" s="1"/>
      <c r="P21" s="1"/>
      <c r="Q21" s="1"/>
      <c r="R21" s="1"/>
      <c r="S21" s="1"/>
    </row>
    <row r="22" spans="2:26" ht="19.5" customHeight="1">
      <c r="C22" s="38"/>
      <c r="D22" s="201" t="s">
        <v>6</v>
      </c>
      <c r="E22" s="202"/>
      <c r="F22" s="203"/>
      <c r="G22" s="55"/>
      <c r="H22" s="32"/>
      <c r="I22" s="32"/>
      <c r="J22" s="32"/>
      <c r="K22" s="32"/>
      <c r="L22" s="32"/>
      <c r="O22" s="1"/>
      <c r="P22" s="1"/>
      <c r="Q22" s="1"/>
      <c r="R22" s="1"/>
      <c r="S22" s="1"/>
    </row>
    <row r="23" spans="2:26" ht="19.5" customHeight="1">
      <c r="C23" s="39"/>
      <c r="D23" s="201" t="s">
        <v>7</v>
      </c>
      <c r="E23" s="202"/>
      <c r="F23" s="203"/>
      <c r="G23" s="55"/>
      <c r="H23" s="32"/>
      <c r="I23" s="32"/>
      <c r="J23" s="32"/>
      <c r="K23" s="32"/>
      <c r="L23" s="32"/>
      <c r="O23" s="1"/>
      <c r="P23" s="1"/>
      <c r="Q23" s="1"/>
      <c r="R23" s="1"/>
      <c r="S23" s="1"/>
    </row>
    <row r="24" spans="2:26" ht="25.5" customHeight="1">
      <c r="C24" s="187" t="s">
        <v>0</v>
      </c>
      <c r="D24" s="188"/>
      <c r="E24" s="188"/>
      <c r="F24" s="189"/>
      <c r="G24" s="54" t="str">
        <f>IFERROR(G22/G23,"")</f>
        <v/>
      </c>
      <c r="H24" s="31"/>
      <c r="I24" s="31"/>
      <c r="J24" s="31"/>
      <c r="K24" s="32"/>
      <c r="L24" s="32"/>
      <c r="O24" s="1"/>
      <c r="P24" s="1"/>
      <c r="Q24" s="1"/>
      <c r="R24" s="1"/>
      <c r="S24" s="1"/>
    </row>
    <row r="25" spans="2:26" ht="12" customHeight="1">
      <c r="G25" s="7"/>
      <c r="H25" s="7"/>
      <c r="I25" s="7"/>
      <c r="J25" s="7"/>
      <c r="O25" s="1"/>
      <c r="P25" s="1"/>
      <c r="Q25" s="1"/>
      <c r="R25" s="1"/>
      <c r="S25" s="1"/>
    </row>
    <row r="26" spans="2:26" s="4" customFormat="1" ht="19.5" customHeight="1">
      <c r="B26" s="16"/>
      <c r="C26" s="17"/>
      <c r="D26" s="18"/>
      <c r="E26" s="18"/>
      <c r="F26" s="18"/>
      <c r="G26" s="18"/>
      <c r="H26" s="18"/>
      <c r="I26" s="18"/>
      <c r="J26" s="18"/>
      <c r="K26" s="18"/>
      <c r="L26" s="18"/>
      <c r="M26" s="47" t="s">
        <v>2</v>
      </c>
      <c r="N26" s="19"/>
      <c r="O26" s="20"/>
      <c r="P26" s="20"/>
      <c r="Q26" s="20"/>
      <c r="R26" s="20"/>
      <c r="S26" s="20"/>
    </row>
    <row r="27" spans="2:26" s="8" customFormat="1" ht="20.25" customHeight="1">
      <c r="B27" s="15"/>
      <c r="C27" s="184" t="s">
        <v>34</v>
      </c>
      <c r="D27" s="185"/>
      <c r="E27" s="44" t="s">
        <v>19</v>
      </c>
      <c r="F27" s="204" t="str">
        <f>IF(K8="","",K8)</f>
        <v/>
      </c>
      <c r="G27" s="204"/>
      <c r="H27" s="204"/>
      <c r="I27" s="204"/>
      <c r="J27" s="204"/>
      <c r="K27" s="52"/>
      <c r="L27" s="52"/>
      <c r="M27" s="28"/>
      <c r="N27" s="28"/>
      <c r="O27" s="29"/>
      <c r="P27" s="29"/>
      <c r="Q27" s="29"/>
      <c r="R27" s="29"/>
      <c r="S27" s="29"/>
    </row>
    <row r="28" spans="2:26" s="8" customFormat="1" ht="20.100000000000001" customHeight="1">
      <c r="B28" s="15"/>
      <c r="C28" s="185"/>
      <c r="D28" s="185"/>
      <c r="E28" s="44" t="s">
        <v>20</v>
      </c>
      <c r="F28" s="204" t="str">
        <f t="shared" ref="F28:F29" si="0">IF(K9="","",K9)</f>
        <v/>
      </c>
      <c r="G28" s="204"/>
      <c r="H28" s="204"/>
      <c r="I28" s="204"/>
      <c r="J28" s="204"/>
      <c r="K28" s="52"/>
      <c r="L28" s="52"/>
      <c r="M28" s="28"/>
      <c r="N28" s="28"/>
      <c r="O28" s="29"/>
      <c r="P28" s="29"/>
      <c r="Q28" s="29"/>
      <c r="R28" s="29"/>
      <c r="S28" s="29"/>
    </row>
    <row r="29" spans="2:26" s="8" customFormat="1" ht="20.100000000000001" customHeight="1">
      <c r="B29" s="15"/>
      <c r="C29" s="185"/>
      <c r="D29" s="185"/>
      <c r="E29" s="44" t="s">
        <v>21</v>
      </c>
      <c r="F29" s="204" t="str">
        <f t="shared" si="0"/>
        <v/>
      </c>
      <c r="G29" s="204"/>
      <c r="H29" s="204"/>
      <c r="I29" s="204"/>
      <c r="J29" s="204"/>
      <c r="K29" s="52"/>
      <c r="L29" s="52"/>
      <c r="M29" s="28"/>
      <c r="N29" s="28"/>
      <c r="O29" s="29"/>
      <c r="P29" s="29"/>
      <c r="Q29" s="29"/>
      <c r="R29" s="29"/>
      <c r="S29" s="29"/>
    </row>
    <row r="30" spans="2:26" s="8" customFormat="1" ht="19.5" customHeight="1">
      <c r="B30" s="15"/>
      <c r="C30" s="44"/>
      <c r="D30" s="44"/>
      <c r="E30" s="44"/>
      <c r="F30" s="53"/>
      <c r="G30" s="53"/>
      <c r="H30" s="53"/>
      <c r="I30" s="53"/>
      <c r="J30" s="53"/>
      <c r="K30" s="198" t="str">
        <f>IF(C6="","",C6)</f>
        <v/>
      </c>
      <c r="L30" s="198"/>
      <c r="M30" s="28"/>
      <c r="N30" s="28"/>
      <c r="O30" s="29"/>
      <c r="P30" s="29"/>
      <c r="Q30" s="29"/>
      <c r="R30" s="29"/>
      <c r="S30" s="29"/>
    </row>
    <row r="31" spans="2:26" s="8" customFormat="1" ht="20.100000000000001" customHeight="1">
      <c r="B31" s="15"/>
      <c r="C31" s="26"/>
      <c r="D31" s="27"/>
      <c r="E31" s="27"/>
      <c r="F31" s="52"/>
      <c r="G31" s="52"/>
      <c r="H31" s="52"/>
      <c r="I31" s="52"/>
      <c r="J31" s="52"/>
      <c r="K31" s="52" t="s">
        <v>17</v>
      </c>
      <c r="L31" s="52" t="str">
        <f>IF(E7="","",E7)</f>
        <v/>
      </c>
      <c r="M31" s="28"/>
      <c r="N31" s="28"/>
      <c r="O31" s="193"/>
      <c r="P31" s="193"/>
      <c r="Q31" s="193"/>
      <c r="R31" s="193"/>
      <c r="S31" s="193"/>
      <c r="T31" s="193"/>
      <c r="U31" s="193"/>
      <c r="V31" s="193"/>
      <c r="W31" s="193"/>
      <c r="X31" s="193"/>
      <c r="Y31" s="193"/>
      <c r="Z31" s="193"/>
    </row>
    <row r="32" spans="2:26" s="8" customFormat="1" ht="16.5" customHeight="1">
      <c r="B32" s="15"/>
      <c r="C32" s="26"/>
      <c r="D32" s="27"/>
      <c r="E32" s="27"/>
      <c r="F32" s="52"/>
      <c r="G32" s="52"/>
      <c r="H32" s="52"/>
      <c r="I32" s="52"/>
      <c r="J32" s="52"/>
      <c r="K32" s="52"/>
      <c r="L32" s="52"/>
      <c r="M32" s="28"/>
      <c r="N32" s="28"/>
      <c r="O32" s="29"/>
      <c r="P32" s="29"/>
      <c r="Q32" s="29"/>
      <c r="R32" s="29"/>
      <c r="S32" s="29"/>
    </row>
    <row r="33" spans="2:19" s="8" customFormat="1" ht="20.100000000000001" customHeight="1">
      <c r="B33" s="200" t="s">
        <v>22</v>
      </c>
      <c r="C33" s="200"/>
      <c r="D33" s="200"/>
      <c r="E33" s="200"/>
      <c r="F33" s="200"/>
      <c r="G33" s="200"/>
      <c r="H33" s="200"/>
      <c r="I33" s="200"/>
      <c r="J33" s="200"/>
      <c r="K33" s="200"/>
      <c r="L33" s="200"/>
      <c r="M33" s="200"/>
      <c r="N33" s="28"/>
      <c r="O33" s="29"/>
      <c r="P33" s="29"/>
      <c r="Q33" s="29"/>
      <c r="R33" s="29"/>
      <c r="S33" s="29"/>
    </row>
    <row r="34" spans="2:19" s="8" customFormat="1" ht="20.100000000000001" customHeight="1">
      <c r="B34" s="15"/>
      <c r="C34" s="15"/>
      <c r="D34" s="27"/>
      <c r="E34" s="27"/>
      <c r="F34" s="27"/>
      <c r="G34" s="27"/>
      <c r="H34" s="27"/>
      <c r="I34" s="199" t="s">
        <v>18</v>
      </c>
      <c r="J34" s="199"/>
      <c r="K34" s="199"/>
      <c r="L34" s="199"/>
      <c r="M34" s="27"/>
      <c r="N34" s="52"/>
      <c r="O34" s="29"/>
      <c r="P34" s="29"/>
      <c r="Q34" s="29"/>
      <c r="R34" s="29"/>
      <c r="S34" s="29"/>
    </row>
    <row r="35" spans="2:19" s="4" customFormat="1" ht="20.100000000000001" customHeight="1">
      <c r="B35" s="21"/>
      <c r="C35" s="22"/>
      <c r="D35" s="22"/>
      <c r="E35" s="22"/>
      <c r="F35" s="22"/>
      <c r="G35" s="23"/>
      <c r="H35" s="45"/>
      <c r="I35" s="194" t="s">
        <v>3</v>
      </c>
      <c r="J35" s="195"/>
      <c r="K35" s="25" t="s">
        <v>4</v>
      </c>
      <c r="L35" s="25" t="s">
        <v>5</v>
      </c>
      <c r="M35" s="23"/>
      <c r="N35" s="23"/>
      <c r="O35" s="20"/>
      <c r="P35" s="20"/>
      <c r="Q35" s="20"/>
      <c r="R35" s="20"/>
      <c r="S35" s="20"/>
    </row>
    <row r="36" spans="2:19" s="4" customFormat="1" ht="48" customHeight="1">
      <c r="B36" s="24"/>
      <c r="C36" s="24"/>
      <c r="D36" s="24"/>
      <c r="E36" s="24"/>
      <c r="F36" s="24"/>
      <c r="G36" s="24"/>
      <c r="H36" s="46"/>
      <c r="I36" s="196"/>
      <c r="J36" s="197"/>
      <c r="K36" s="30"/>
      <c r="L36" s="30"/>
      <c r="M36" s="24"/>
      <c r="N36" s="24"/>
      <c r="O36" s="20"/>
      <c r="P36" s="20"/>
      <c r="Q36" s="20"/>
      <c r="R36" s="20"/>
      <c r="S36" s="20"/>
    </row>
    <row r="37" spans="2:19" s="4" customFormat="1" ht="15.75" customHeight="1">
      <c r="B37" s="21"/>
      <c r="C37" s="21"/>
      <c r="D37" s="21"/>
      <c r="E37" s="21"/>
      <c r="F37" s="21"/>
      <c r="G37" s="21"/>
      <c r="H37" s="21"/>
      <c r="I37" s="21"/>
      <c r="J37" s="21"/>
      <c r="K37" s="21"/>
      <c r="L37" s="21"/>
      <c r="M37" s="21"/>
      <c r="N37" s="21"/>
      <c r="O37" s="20"/>
      <c r="P37" s="20"/>
      <c r="Q37" s="20"/>
      <c r="R37" s="20"/>
      <c r="S37" s="20"/>
    </row>
    <row r="38" spans="2:19" ht="20.100000000000001" customHeight="1">
      <c r="B38" s="5"/>
      <c r="C38" s="5"/>
      <c r="D38" s="5"/>
      <c r="E38" s="5"/>
      <c r="F38" s="5"/>
      <c r="G38" s="5"/>
      <c r="H38" s="5"/>
      <c r="I38" s="5"/>
      <c r="J38" s="5"/>
      <c r="K38" s="5"/>
      <c r="L38" s="13"/>
      <c r="M38" s="13"/>
      <c r="N38" s="13"/>
    </row>
    <row r="39" spans="2:19" ht="20.100000000000001" customHeight="1">
      <c r="B39" s="5"/>
      <c r="C39" s="5"/>
      <c r="D39" s="5"/>
      <c r="E39" s="5"/>
      <c r="F39" s="5"/>
      <c r="G39" s="5"/>
      <c r="H39" s="5"/>
      <c r="I39" s="5"/>
      <c r="J39" s="5"/>
      <c r="K39" s="5"/>
      <c r="L39" s="14"/>
      <c r="M39" s="14"/>
      <c r="N39" s="14"/>
    </row>
    <row r="40" spans="2:19" ht="20.100000000000001" customHeight="1">
      <c r="B40" s="5"/>
      <c r="C40" s="5"/>
      <c r="D40" s="5"/>
      <c r="E40" s="5"/>
      <c r="F40" s="5"/>
      <c r="G40" s="5"/>
      <c r="H40" s="5"/>
      <c r="I40" s="5"/>
      <c r="J40" s="5"/>
      <c r="K40" s="5"/>
      <c r="L40" s="5"/>
      <c r="M40" s="5"/>
      <c r="N40" s="5"/>
    </row>
    <row r="41" spans="2:19" ht="20.100000000000001" customHeight="1"/>
    <row r="42" spans="2:19" ht="20.100000000000001" customHeight="1"/>
    <row r="43" spans="2:19" ht="19.5" customHeight="1"/>
    <row r="44" spans="2:19" ht="20.100000000000001" customHeight="1"/>
    <row r="45" spans="2:19" ht="20.100000000000001" customHeight="1"/>
    <row r="46" spans="2:19" ht="20.100000000000001" customHeight="1"/>
    <row r="47" spans="2:19" ht="20.100000000000001" customHeight="1"/>
    <row r="48" spans="2:19" ht="20.100000000000001" customHeight="1"/>
    <row r="49" ht="20.100000000000001" customHeight="1"/>
    <row r="50" ht="20.100000000000001" customHeight="1"/>
    <row r="51" ht="20.100000000000001" customHeight="1"/>
    <row r="52" ht="20.100000000000001" customHeight="1"/>
    <row r="53" ht="20.100000000000001" customHeight="1"/>
    <row r="54" ht="20.100000000000001" customHeight="1"/>
    <row r="55" ht="20.100000000000001" customHeight="1"/>
    <row r="56" ht="20.100000000000001" customHeight="1"/>
    <row r="57" ht="20.100000000000001" customHeight="1"/>
    <row r="58" ht="20.100000000000001" customHeight="1"/>
    <row r="59" ht="20.100000000000001" customHeight="1"/>
    <row r="60" ht="20.100000000000001" customHeight="1"/>
    <row r="61" ht="20.100000000000001" customHeight="1"/>
    <row r="62" ht="20.100000000000001" customHeight="1"/>
    <row r="63" ht="20.100000000000001" customHeight="1"/>
    <row r="64" ht="20.100000000000001" customHeight="1"/>
    <row r="65" ht="20.100000000000001" customHeight="1"/>
    <row r="66" ht="20.100000000000001" customHeight="1"/>
    <row r="67" ht="20.100000000000001" customHeight="1"/>
    <row r="68" ht="20.100000000000001" customHeight="1"/>
    <row r="69" ht="20.100000000000001" customHeight="1"/>
    <row r="70" ht="20.100000000000001" customHeight="1"/>
    <row r="71" ht="20.100000000000001" customHeight="1"/>
    <row r="72" ht="20.100000000000001" customHeight="1"/>
    <row r="73" ht="20.100000000000001" customHeight="1"/>
    <row r="74" ht="20.100000000000001" customHeight="1"/>
    <row r="75" ht="20.100000000000001" customHeight="1"/>
    <row r="76" ht="20.100000000000001" customHeight="1"/>
    <row r="77" ht="20.100000000000001" customHeight="1"/>
    <row r="78" ht="20.100000000000001" customHeight="1"/>
    <row r="79" ht="20.100000000000001" customHeight="1"/>
    <row r="80" ht="20.100000000000001" customHeight="1"/>
    <row r="81" ht="20.100000000000001" customHeight="1"/>
    <row r="82" ht="20.100000000000001" customHeight="1"/>
    <row r="83" ht="20.100000000000001" customHeight="1"/>
    <row r="84" ht="20.100000000000001" customHeight="1"/>
    <row r="85" ht="20.100000000000001" customHeight="1"/>
    <row r="86" ht="20.100000000000001" customHeight="1"/>
    <row r="87" ht="20.100000000000001" customHeight="1"/>
    <row r="88" ht="20.100000000000001" customHeight="1"/>
    <row r="89" ht="20.100000000000001" customHeight="1"/>
    <row r="90" ht="20.100000000000001" customHeight="1"/>
    <row r="91" ht="20.100000000000001" customHeight="1"/>
    <row r="92" ht="20.100000000000001" customHeight="1"/>
    <row r="93" ht="20.100000000000001" customHeight="1"/>
    <row r="94" ht="20.100000000000001" customHeight="1"/>
    <row r="95" ht="20.100000000000001" customHeight="1"/>
    <row r="96" ht="20.100000000000001" customHeight="1"/>
    <row r="97" ht="20.100000000000001" customHeight="1"/>
    <row r="98" ht="20.100000000000001" customHeight="1"/>
    <row r="99" ht="20.100000000000001" customHeight="1"/>
    <row r="100" ht="20.100000000000001" customHeight="1"/>
    <row r="101" ht="20.100000000000001" customHeight="1"/>
    <row r="102" ht="20.100000000000001" customHeight="1"/>
    <row r="103" ht="20.100000000000001" customHeight="1"/>
    <row r="104" ht="20.100000000000001" customHeight="1"/>
    <row r="105" ht="20.100000000000001" customHeight="1"/>
    <row r="106" ht="20.100000000000001" customHeight="1"/>
    <row r="107" ht="20.100000000000001" customHeight="1"/>
    <row r="108" ht="20.100000000000001" customHeight="1"/>
    <row r="109" ht="20.100000000000001" customHeight="1"/>
    <row r="110" ht="20.100000000000001" customHeight="1"/>
    <row r="111" ht="20.100000000000001" customHeight="1"/>
    <row r="112" ht="20.100000000000001" customHeight="1"/>
    <row r="113" ht="20.100000000000001" customHeight="1"/>
    <row r="114" ht="20.100000000000001" customHeight="1"/>
    <row r="115" ht="20.100000000000001" customHeight="1"/>
    <row r="116" ht="20.100000000000001" customHeight="1"/>
    <row r="117" ht="20.100000000000001" customHeight="1"/>
    <row r="118" ht="20.100000000000001" customHeight="1"/>
    <row r="119" ht="20.100000000000001" customHeight="1"/>
    <row r="120" ht="20.100000000000001" customHeight="1"/>
    <row r="121" ht="20.100000000000001" customHeight="1"/>
    <row r="122" ht="20.100000000000001" customHeight="1"/>
    <row r="123" ht="20.100000000000001" customHeight="1"/>
    <row r="124" ht="20.100000000000001" customHeight="1"/>
    <row r="125" ht="20.100000000000001" customHeight="1"/>
    <row r="126" ht="20.100000000000001" customHeight="1"/>
    <row r="127" ht="20.100000000000001" customHeight="1"/>
    <row r="128" ht="20.100000000000001" customHeight="1"/>
    <row r="129" ht="20.100000000000001" customHeight="1"/>
    <row r="130" ht="20.100000000000001" customHeight="1"/>
  </sheetData>
  <mergeCells count="30">
    <mergeCell ref="C19:F19"/>
    <mergeCell ref="G19:I19"/>
    <mergeCell ref="O31:Z31"/>
    <mergeCell ref="I35:J35"/>
    <mergeCell ref="I36:J36"/>
    <mergeCell ref="K30:L30"/>
    <mergeCell ref="I34:L34"/>
    <mergeCell ref="B33:M33"/>
    <mergeCell ref="C27:D29"/>
    <mergeCell ref="D22:F22"/>
    <mergeCell ref="D23:F23"/>
    <mergeCell ref="C24:F24"/>
    <mergeCell ref="F27:J27"/>
    <mergeCell ref="F28:J28"/>
    <mergeCell ref="F29:J29"/>
    <mergeCell ref="C17:F17"/>
    <mergeCell ref="G17:I17"/>
    <mergeCell ref="C18:F18"/>
    <mergeCell ref="C6:G6"/>
    <mergeCell ref="G16:L16"/>
    <mergeCell ref="K8:L8"/>
    <mergeCell ref="K10:L10"/>
    <mergeCell ref="B12:M12"/>
    <mergeCell ref="B14:M14"/>
    <mergeCell ref="K9:L9"/>
    <mergeCell ref="H8:I10"/>
    <mergeCell ref="E7:G7"/>
    <mergeCell ref="C7:D7"/>
    <mergeCell ref="C16:F16"/>
    <mergeCell ref="G18:I18"/>
  </mergeCells>
  <phoneticPr fontId="1"/>
  <conditionalFormatting sqref="N34">
    <cfRule type="expression" dxfId="89" priority="1" stopIfTrue="1">
      <formula>$M$36&lt;&gt;""</formula>
    </cfRule>
  </conditionalFormatting>
  <dataValidations count="3">
    <dataValidation type="whole" allowBlank="1" showInputMessage="1" showErrorMessage="1" sqref="G22" xr:uid="{00000000-0002-0000-0000-000000000000}">
      <formula1>0</formula1>
      <formula2>1000</formula2>
    </dataValidation>
    <dataValidation type="whole" operator="greaterThanOrEqual" allowBlank="1" showInputMessage="1" showErrorMessage="1" sqref="G23" xr:uid="{00000000-0002-0000-0000-000001000000}">
      <formula1>G22</formula1>
    </dataValidation>
    <dataValidation type="list" allowBlank="1" showInputMessage="1" showErrorMessage="1" sqref="G19:I19" xr:uid="{00000000-0002-0000-0000-000002000000}">
      <formula1>"土木,舗装,とび・土工,港湾,造園,石,建築,内装,建具,塗装,区画線・標識,防水,鋼構造,解体,フェンス,電気,電気通信,管,管更生,機械器具設置,消防施設,さく井,上水道,船舶,その他"</formula1>
    </dataValidation>
  </dataValidations>
  <printOptions horizontalCentered="1"/>
  <pageMargins left="0.78740157480314965" right="0.78740157480314965" top="0.98425196850393704" bottom="0.59055118110236227" header="0.39370078740157483" footer="0.31496062992125984"/>
  <pageSetup paperSize="9" orientation="portrait" r:id="rId1"/>
  <headerFooter scaleWithDoc="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E0A02-EE24-41C3-9D8D-520BD16A7299}">
  <dimension ref="A1:H20"/>
  <sheetViews>
    <sheetView tabSelected="1" view="pageBreakPreview" zoomScale="80" zoomScaleNormal="100" zoomScaleSheetLayoutView="80" workbookViewId="0">
      <selection activeCell="C15" sqref="C15:F15"/>
    </sheetView>
  </sheetViews>
  <sheetFormatPr defaultRowHeight="13.5"/>
  <cols>
    <col min="1" max="2" width="12.625" style="57" customWidth="1"/>
    <col min="3" max="3" width="16.625" style="57" customWidth="1"/>
    <col min="4" max="4" width="4.625" style="57" customWidth="1"/>
    <col min="5" max="5" width="16.625" style="57" customWidth="1"/>
    <col min="6" max="6" width="4.625" style="57" customWidth="1"/>
    <col min="7" max="7" width="2.5" customWidth="1"/>
    <col min="8" max="8" width="46" bestFit="1" customWidth="1"/>
    <col min="9" max="16384" width="9" style="57"/>
  </cols>
  <sheetData>
    <row r="1" spans="1:8" ht="24" customHeight="1">
      <c r="A1" s="242" t="s">
        <v>146</v>
      </c>
      <c r="B1" s="242"/>
      <c r="C1" s="242"/>
      <c r="D1" s="242"/>
      <c r="E1" s="242"/>
      <c r="F1" s="242"/>
      <c r="G1" s="159"/>
      <c r="H1" s="159"/>
    </row>
    <row r="2" spans="1:8" ht="24" customHeight="1">
      <c r="A2" s="216" t="s">
        <v>39</v>
      </c>
      <c r="B2" s="243"/>
      <c r="C2" s="103" t="s">
        <v>132</v>
      </c>
      <c r="D2" s="104" t="s">
        <v>131</v>
      </c>
      <c r="E2" s="104" t="s">
        <v>129</v>
      </c>
      <c r="F2" s="105" t="s">
        <v>130</v>
      </c>
      <c r="G2" s="159"/>
      <c r="H2" s="159" t="s">
        <v>172</v>
      </c>
    </row>
    <row r="3" spans="1:8" ht="24" customHeight="1">
      <c r="A3" s="214" t="s">
        <v>40</v>
      </c>
      <c r="B3" s="215"/>
      <c r="C3" s="240">
        <v>1234</v>
      </c>
      <c r="D3" s="229"/>
      <c r="E3" s="229"/>
      <c r="F3" s="241"/>
      <c r="G3" s="159"/>
      <c r="H3" s="159" t="s">
        <v>173</v>
      </c>
    </row>
    <row r="4" spans="1:8" ht="24" customHeight="1">
      <c r="A4" s="214" t="s">
        <v>41</v>
      </c>
      <c r="B4" s="215"/>
      <c r="C4" s="240" t="s">
        <v>42</v>
      </c>
      <c r="D4" s="229"/>
      <c r="E4" s="229"/>
      <c r="F4" s="241"/>
      <c r="G4" s="159"/>
      <c r="H4" s="159" t="s">
        <v>174</v>
      </c>
    </row>
    <row r="5" spans="1:8" ht="24" customHeight="1">
      <c r="A5" s="214" t="s">
        <v>43</v>
      </c>
      <c r="B5" s="215"/>
      <c r="C5" s="240" t="s">
        <v>44</v>
      </c>
      <c r="D5" s="229"/>
      <c r="E5" s="229"/>
      <c r="F5" s="241"/>
      <c r="G5" s="159"/>
      <c r="H5" s="159" t="s">
        <v>175</v>
      </c>
    </row>
    <row r="6" spans="1:8" ht="24" customHeight="1">
      <c r="A6" s="214" t="s">
        <v>45</v>
      </c>
      <c r="B6" s="215"/>
      <c r="C6" s="232"/>
      <c r="D6" s="233"/>
      <c r="E6" s="233"/>
      <c r="F6" s="234"/>
      <c r="G6" s="159"/>
      <c r="H6" s="159"/>
    </row>
    <row r="7" spans="1:8" ht="24" customHeight="1">
      <c r="A7" s="214" t="str">
        <f>IF(TRIM(C6)="","受 注 者 の 住 所","受注者(代表構成員)の住所")</f>
        <v>受 注 者 の 住 所</v>
      </c>
      <c r="B7" s="215"/>
      <c r="C7" s="232" t="s">
        <v>46</v>
      </c>
      <c r="D7" s="233"/>
      <c r="E7" s="233"/>
      <c r="F7" s="234"/>
      <c r="G7" s="159"/>
      <c r="H7" s="159" t="s">
        <v>145</v>
      </c>
    </row>
    <row r="8" spans="1:8" ht="24" customHeight="1">
      <c r="A8" s="214" t="str">
        <f>" 受 注 者"&amp;IF(TRIM(C6)="","","(代表構成員)")&amp;" 名 "</f>
        <v xml:space="preserve"> 受 注 者 名 </v>
      </c>
      <c r="B8" s="215"/>
      <c r="C8" s="232" t="s">
        <v>47</v>
      </c>
      <c r="D8" s="233"/>
      <c r="E8" s="233"/>
      <c r="F8" s="234"/>
      <c r="G8" s="159"/>
      <c r="H8" s="159" t="s">
        <v>176</v>
      </c>
    </row>
    <row r="9" spans="1:8" ht="24" customHeight="1">
      <c r="A9" s="214" t="s">
        <v>48</v>
      </c>
      <c r="B9" s="215"/>
      <c r="C9" s="106" t="s">
        <v>49</v>
      </c>
      <c r="D9" s="229" t="s">
        <v>50</v>
      </c>
      <c r="E9" s="230"/>
      <c r="F9" s="231"/>
      <c r="G9" s="159"/>
      <c r="H9" s="159" t="s">
        <v>177</v>
      </c>
    </row>
    <row r="10" spans="1:8" ht="24" customHeight="1">
      <c r="A10" s="214" t="s">
        <v>51</v>
      </c>
      <c r="B10" s="215"/>
      <c r="C10" s="168"/>
      <c r="D10" s="229" t="s">
        <v>50</v>
      </c>
      <c r="E10" s="230"/>
      <c r="F10" s="231"/>
      <c r="G10" s="159"/>
      <c r="H10" s="159" t="s">
        <v>178</v>
      </c>
    </row>
    <row r="11" spans="1:8" ht="24" customHeight="1">
      <c r="A11" s="214" t="s">
        <v>71</v>
      </c>
      <c r="B11" s="215"/>
      <c r="C11" s="168"/>
      <c r="D11" s="229" t="s">
        <v>50</v>
      </c>
      <c r="E11" s="230"/>
      <c r="F11" s="231"/>
      <c r="G11" s="159"/>
      <c r="H11" s="159" t="s">
        <v>178</v>
      </c>
    </row>
    <row r="12" spans="1:8" ht="24" customHeight="1">
      <c r="A12" s="235" t="s">
        <v>52</v>
      </c>
      <c r="B12" s="236"/>
      <c r="C12" s="237">
        <v>0</v>
      </c>
      <c r="D12" s="238"/>
      <c r="E12" s="238"/>
      <c r="F12" s="239"/>
      <c r="G12" s="159"/>
      <c r="H12" s="159" t="s">
        <v>179</v>
      </c>
    </row>
    <row r="13" spans="1:8" ht="24" customHeight="1">
      <c r="A13" s="216" t="s">
        <v>53</v>
      </c>
      <c r="B13" s="160" t="s">
        <v>54</v>
      </c>
      <c r="C13" s="218">
        <v>45393</v>
      </c>
      <c r="D13" s="219"/>
      <c r="E13" s="219"/>
      <c r="F13" s="220"/>
      <c r="G13" s="159"/>
      <c r="H13" s="159" t="s">
        <v>184</v>
      </c>
    </row>
    <row r="14" spans="1:8" ht="24" customHeight="1">
      <c r="A14" s="217"/>
      <c r="B14" s="161" t="s">
        <v>55</v>
      </c>
      <c r="C14" s="221">
        <v>45661</v>
      </c>
      <c r="D14" s="222"/>
      <c r="E14" s="222"/>
      <c r="F14" s="223"/>
      <c r="G14" s="159"/>
      <c r="H14" s="173" t="s">
        <v>185</v>
      </c>
    </row>
    <row r="15" spans="1:8" ht="24" customHeight="1">
      <c r="A15" s="224" t="s">
        <v>56</v>
      </c>
      <c r="B15" s="161" t="s">
        <v>57</v>
      </c>
      <c r="C15" s="221">
        <v>45397</v>
      </c>
      <c r="D15" s="222"/>
      <c r="E15" s="222"/>
      <c r="F15" s="223"/>
      <c r="G15" s="159"/>
      <c r="H15" s="159" t="s">
        <v>186</v>
      </c>
    </row>
    <row r="16" spans="1:8" ht="24" customHeight="1">
      <c r="A16" s="225"/>
      <c r="B16" s="161" t="s">
        <v>58</v>
      </c>
      <c r="C16" s="226">
        <f>IF(C14="","",C14)</f>
        <v>45661</v>
      </c>
      <c r="D16" s="227"/>
      <c r="E16" s="227"/>
      <c r="F16" s="228"/>
      <c r="G16" s="159"/>
      <c r="H16" s="159"/>
    </row>
    <row r="17" spans="1:8" ht="24" customHeight="1">
      <c r="A17" s="162"/>
      <c r="B17" s="163" t="s">
        <v>59</v>
      </c>
      <c r="C17" s="205" t="s">
        <v>60</v>
      </c>
      <c r="D17" s="206"/>
      <c r="E17" s="206"/>
      <c r="F17" s="207"/>
      <c r="G17" s="159"/>
      <c r="H17" s="159" t="s">
        <v>180</v>
      </c>
    </row>
    <row r="18" spans="1:8" ht="24" customHeight="1">
      <c r="A18" s="164" t="s">
        <v>61</v>
      </c>
      <c r="B18" s="165"/>
      <c r="C18" s="208"/>
      <c r="D18" s="209"/>
      <c r="E18" s="209"/>
      <c r="F18" s="210"/>
      <c r="G18" s="159"/>
      <c r="H18" s="159" t="s">
        <v>181</v>
      </c>
    </row>
    <row r="19" spans="1:8" ht="24" customHeight="1">
      <c r="A19" s="166"/>
      <c r="B19" s="161" t="s">
        <v>62</v>
      </c>
      <c r="C19" s="211" t="s">
        <v>63</v>
      </c>
      <c r="D19" s="212"/>
      <c r="E19" s="212"/>
      <c r="F19" s="213"/>
      <c r="G19" s="159"/>
      <c r="H19" s="159" t="s">
        <v>182</v>
      </c>
    </row>
    <row r="20" spans="1:8" ht="24" customHeight="1">
      <c r="A20" s="167"/>
      <c r="B20" s="167"/>
      <c r="C20" s="159" t="s">
        <v>147</v>
      </c>
      <c r="D20" s="167"/>
      <c r="E20" s="167"/>
      <c r="F20" s="167"/>
      <c r="G20" s="159"/>
      <c r="H20" s="159"/>
    </row>
  </sheetData>
  <sheetProtection sheet="1" scenarios="1"/>
  <mergeCells count="31">
    <mergeCell ref="A1:F1"/>
    <mergeCell ref="A2:B2"/>
    <mergeCell ref="A3:B3"/>
    <mergeCell ref="C3:F3"/>
    <mergeCell ref="A4:B4"/>
    <mergeCell ref="C4:F4"/>
    <mergeCell ref="A5:B5"/>
    <mergeCell ref="C5:F5"/>
    <mergeCell ref="A6:B6"/>
    <mergeCell ref="C6:F6"/>
    <mergeCell ref="A7:B7"/>
    <mergeCell ref="C7:F7"/>
    <mergeCell ref="A8:B8"/>
    <mergeCell ref="C8:F8"/>
    <mergeCell ref="A9:B9"/>
    <mergeCell ref="A10:B10"/>
    <mergeCell ref="A12:B12"/>
    <mergeCell ref="C12:F12"/>
    <mergeCell ref="D9:F9"/>
    <mergeCell ref="D10:F10"/>
    <mergeCell ref="C17:F17"/>
    <mergeCell ref="C18:F18"/>
    <mergeCell ref="C19:F19"/>
    <mergeCell ref="A11:B11"/>
    <mergeCell ref="A13:A14"/>
    <mergeCell ref="C13:F13"/>
    <mergeCell ref="C14:F14"/>
    <mergeCell ref="A15:A16"/>
    <mergeCell ref="C15:F15"/>
    <mergeCell ref="C16:F16"/>
    <mergeCell ref="D11:F11"/>
  </mergeCells>
  <phoneticPr fontId="9"/>
  <conditionalFormatting sqref="C14:E14">
    <cfRule type="cellIs" dxfId="88" priority="4" stopIfTrue="1" operator="between">
      <formula>43586</formula>
      <formula>43830</formula>
    </cfRule>
  </conditionalFormatting>
  <conditionalFormatting sqref="C13:E13">
    <cfRule type="cellIs" dxfId="87" priority="3" stopIfTrue="1" operator="between">
      <formula>43586</formula>
      <formula>43830</formula>
    </cfRule>
  </conditionalFormatting>
  <conditionalFormatting sqref="C15:E15">
    <cfRule type="cellIs" dxfId="86" priority="2" stopIfTrue="1" operator="between">
      <formula>43586</formula>
      <formula>43830</formula>
    </cfRule>
  </conditionalFormatting>
  <conditionalFormatting sqref="C16:E16">
    <cfRule type="cellIs" dxfId="85" priority="1" stopIfTrue="1" operator="between">
      <formula>43586</formula>
      <formula>43830</formula>
    </cfRule>
  </conditionalFormatting>
  <pageMargins left="0.70866141732283472" right="0.70866141732283472" top="0.74803149606299213" bottom="0.74803149606299213"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84B1E0-69C9-431B-BB47-CB559B7E0568}">
  <dimension ref="A1:BX468"/>
  <sheetViews>
    <sheetView view="pageBreakPreview" topLeftCell="A272" zoomScaleNormal="100" zoomScaleSheetLayoutView="100" workbookViewId="0">
      <selection activeCell="AE171" sqref="AE171"/>
    </sheetView>
  </sheetViews>
  <sheetFormatPr defaultColWidth="3" defaultRowHeight="21.75" customHeight="1"/>
  <cols>
    <col min="1" max="1" width="3.625" style="58" customWidth="1"/>
    <col min="2" max="14" width="3.5" style="60" customWidth="1"/>
    <col min="15" max="26" width="3.5" style="59" customWidth="1"/>
    <col min="27" max="53" width="3.5" style="60" customWidth="1"/>
    <col min="54" max="57" width="3.5" style="58" customWidth="1"/>
    <col min="58" max="58" width="3.5" style="59" customWidth="1"/>
    <col min="59" max="64" width="3" style="60"/>
    <col min="65" max="66" width="3.625" style="60" customWidth="1"/>
    <col min="67" max="69" width="3.5" style="60" customWidth="1"/>
    <col min="70" max="70" width="3.625" style="60" bestFit="1" customWidth="1"/>
    <col min="71" max="71" width="9" style="60" bestFit="1" customWidth="1"/>
    <col min="72" max="72" width="4.625" style="60" customWidth="1"/>
    <col min="73" max="73" width="5.25" style="60" bestFit="1" customWidth="1"/>
    <col min="74" max="16384" width="3" style="60"/>
  </cols>
  <sheetData>
    <row r="1" spans="1:76" ht="21.75" customHeight="1">
      <c r="A1" s="117" t="s">
        <v>64</v>
      </c>
      <c r="B1" s="118"/>
      <c r="C1" s="118"/>
      <c r="D1" s="118"/>
      <c r="E1" s="118"/>
      <c r="F1" s="118"/>
      <c r="G1" s="118"/>
      <c r="H1" s="118"/>
      <c r="I1" s="118"/>
      <c r="J1" s="118"/>
      <c r="K1" s="118"/>
      <c r="L1" s="118"/>
      <c r="M1" s="118"/>
      <c r="N1" s="118"/>
      <c r="O1" s="118"/>
      <c r="P1" s="118"/>
      <c r="Q1" s="118"/>
      <c r="R1" s="118"/>
      <c r="S1" s="118"/>
      <c r="T1" s="118"/>
      <c r="U1" s="118"/>
      <c r="V1" s="118"/>
      <c r="W1" s="118"/>
      <c r="X1" s="118"/>
      <c r="Y1" s="118"/>
      <c r="Z1" s="118"/>
      <c r="AA1" s="118"/>
      <c r="AB1" s="118"/>
      <c r="AC1" s="118"/>
      <c r="AD1" s="118"/>
      <c r="AE1" s="118"/>
      <c r="AF1" s="118"/>
      <c r="AG1" s="118"/>
      <c r="AH1" s="118"/>
      <c r="AI1" s="118"/>
      <c r="AJ1" s="118"/>
      <c r="AK1" s="118"/>
      <c r="AL1" s="118"/>
      <c r="AM1" s="118"/>
      <c r="AN1" s="118"/>
      <c r="AO1" s="118"/>
      <c r="AP1" s="118"/>
      <c r="AQ1" s="118"/>
      <c r="AR1" s="118"/>
      <c r="AS1" s="118"/>
      <c r="AT1" s="118"/>
      <c r="AU1" s="118"/>
      <c r="AV1" s="118"/>
      <c r="AW1" s="118"/>
      <c r="AX1" s="118"/>
      <c r="AY1" s="118"/>
      <c r="AZ1" s="118"/>
      <c r="BA1" s="118"/>
      <c r="BB1" s="118"/>
      <c r="BC1" s="118"/>
      <c r="BD1" s="118"/>
      <c r="BE1" s="118"/>
      <c r="BF1" s="69"/>
    </row>
    <row r="2" spans="1:76" s="67" customFormat="1" ht="21.75" customHeight="1">
      <c r="A2" s="301" t="s">
        <v>142</v>
      </c>
      <c r="B2" s="301"/>
      <c r="C2" s="301"/>
      <c r="D2" s="301"/>
      <c r="E2" s="301"/>
      <c r="F2" s="301"/>
      <c r="G2" s="301"/>
      <c r="H2" s="301"/>
      <c r="I2" s="301"/>
      <c r="J2" s="301"/>
      <c r="K2" s="301"/>
      <c r="L2" s="301"/>
      <c r="M2" s="301"/>
      <c r="N2" s="301"/>
      <c r="O2" s="301"/>
      <c r="P2" s="301"/>
      <c r="Q2" s="301"/>
      <c r="R2" s="301"/>
      <c r="S2" s="301"/>
      <c r="T2" s="301"/>
      <c r="U2" s="301"/>
      <c r="V2" s="301"/>
      <c r="W2" s="301"/>
      <c r="X2" s="301"/>
      <c r="Y2" s="301"/>
      <c r="Z2" s="301"/>
      <c r="AA2" s="119"/>
      <c r="AB2" s="120"/>
      <c r="AC2" s="120"/>
      <c r="AD2" s="120"/>
      <c r="AE2" s="120"/>
      <c r="AF2" s="120"/>
      <c r="AG2" s="120"/>
      <c r="AH2" s="120"/>
      <c r="AI2" s="119"/>
      <c r="AJ2" s="119"/>
      <c r="AK2" s="119"/>
      <c r="AL2" s="119"/>
      <c r="AM2" s="119"/>
      <c r="AN2" s="119"/>
      <c r="AO2" s="119"/>
      <c r="AP2" s="119"/>
      <c r="AQ2" s="119"/>
      <c r="AR2" s="119"/>
      <c r="AS2" s="119"/>
      <c r="AT2" s="119"/>
      <c r="AU2" s="119"/>
      <c r="AV2" s="119"/>
      <c r="AW2" s="119"/>
      <c r="AX2" s="119"/>
      <c r="AY2" s="121"/>
      <c r="AZ2" s="120"/>
      <c r="BA2" s="120"/>
      <c r="BB2" s="120"/>
      <c r="BC2" s="120"/>
      <c r="BD2" s="120"/>
      <c r="BE2" s="120"/>
      <c r="BF2" s="61"/>
    </row>
    <row r="3" spans="1:76" s="67" customFormat="1" ht="21.75" customHeight="1">
      <c r="A3" s="122"/>
      <c r="B3" s="122"/>
      <c r="C3" s="122"/>
      <c r="D3" s="122"/>
      <c r="E3" s="122"/>
      <c r="F3" s="122"/>
      <c r="G3" s="122"/>
      <c r="H3" s="122"/>
      <c r="I3" s="122"/>
      <c r="J3" s="122"/>
      <c r="K3" s="122"/>
      <c r="L3" s="122"/>
      <c r="M3" s="122"/>
      <c r="N3" s="122"/>
      <c r="O3" s="122"/>
      <c r="P3" s="122"/>
      <c r="Q3" s="122"/>
      <c r="R3" s="122"/>
      <c r="S3" s="122"/>
      <c r="T3" s="122"/>
      <c r="U3" s="122"/>
      <c r="V3" s="122"/>
      <c r="W3" s="122"/>
      <c r="X3" s="122"/>
      <c r="Y3" s="122"/>
      <c r="Z3" s="122"/>
      <c r="AA3" s="119"/>
      <c r="AB3" s="120"/>
      <c r="AC3" s="120"/>
      <c r="AD3" s="120"/>
      <c r="AE3" s="120"/>
      <c r="AF3" s="120"/>
      <c r="AG3" s="120"/>
      <c r="AH3" s="120"/>
      <c r="AI3" s="119"/>
      <c r="AJ3" s="119"/>
      <c r="AK3" s="119"/>
      <c r="AL3" s="119"/>
      <c r="AM3" s="119"/>
      <c r="AN3" s="119"/>
      <c r="AO3" s="119"/>
      <c r="AP3" s="119"/>
      <c r="AQ3" s="119"/>
      <c r="AR3" s="119"/>
      <c r="AS3" s="119"/>
      <c r="AT3" s="119"/>
      <c r="AU3" s="119"/>
      <c r="AV3" s="119"/>
      <c r="AW3" s="119"/>
      <c r="AX3" s="119"/>
      <c r="AY3" s="121"/>
      <c r="AZ3" s="120"/>
      <c r="BA3" s="120"/>
      <c r="BB3" s="120"/>
      <c r="BC3" s="120"/>
      <c r="BD3" s="120"/>
      <c r="BE3" s="120"/>
      <c r="BF3" s="61"/>
    </row>
    <row r="4" spans="1:76" s="67" customFormat="1" ht="16.5" customHeight="1">
      <c r="A4" s="302" t="s">
        <v>67</v>
      </c>
      <c r="B4" s="302"/>
      <c r="C4" s="302"/>
      <c r="D4" s="123" t="s">
        <v>65</v>
      </c>
      <c r="E4" s="303">
        <f>IF(基本情報入力!$C$3="","",基本情報入力!$C$3)</f>
        <v>1234</v>
      </c>
      <c r="F4" s="303"/>
      <c r="G4" s="124" t="s">
        <v>66</v>
      </c>
      <c r="H4" s="125"/>
      <c r="I4" s="125"/>
      <c r="J4" s="125"/>
      <c r="K4" s="125"/>
      <c r="L4" s="125"/>
      <c r="M4" s="125"/>
      <c r="N4" s="125"/>
      <c r="O4" s="125"/>
      <c r="P4" s="125"/>
      <c r="Q4" s="125"/>
      <c r="R4" s="125"/>
      <c r="S4" s="125"/>
      <c r="T4" s="125"/>
      <c r="U4" s="125"/>
      <c r="V4" s="125"/>
      <c r="W4" s="125"/>
      <c r="X4" s="125"/>
      <c r="Y4" s="125"/>
      <c r="Z4" s="125"/>
      <c r="AA4" s="119"/>
      <c r="AB4" s="126"/>
      <c r="AC4" s="126"/>
      <c r="AD4" s="126"/>
      <c r="AE4" s="127"/>
      <c r="AF4" s="128"/>
      <c r="AG4" s="128"/>
      <c r="AH4" s="119"/>
      <c r="AI4" s="119"/>
      <c r="AJ4" s="119"/>
      <c r="AK4" s="119"/>
      <c r="AL4" s="119"/>
      <c r="AM4" s="119"/>
      <c r="AN4" s="119"/>
      <c r="AO4" s="119"/>
      <c r="AP4" s="119"/>
      <c r="AQ4" s="119"/>
      <c r="AR4" s="119"/>
      <c r="AS4" s="119"/>
      <c r="AT4" s="119"/>
      <c r="AU4" s="119"/>
      <c r="AV4" s="119"/>
      <c r="AW4" s="119"/>
      <c r="AX4" s="119"/>
      <c r="AY4" s="121"/>
      <c r="AZ4" s="120"/>
      <c r="BA4" s="120"/>
      <c r="BB4" s="120"/>
      <c r="BC4" s="120"/>
      <c r="BD4" s="120"/>
      <c r="BE4" s="120"/>
      <c r="BF4" s="61"/>
    </row>
    <row r="5" spans="1:76" s="67" customFormat="1" ht="16.5" customHeight="1">
      <c r="A5" s="304" t="s">
        <v>68</v>
      </c>
      <c r="B5" s="304"/>
      <c r="C5" s="304"/>
      <c r="D5" s="127" t="str">
        <f>IF(基本情報入力!$C$4="","",基本情報入力!$C$4)</f>
        <v>○　○　工事</v>
      </c>
      <c r="E5" s="120"/>
      <c r="F5" s="127"/>
      <c r="G5" s="127"/>
      <c r="H5" s="119"/>
      <c r="I5" s="119"/>
      <c r="J5" s="119"/>
      <c r="K5" s="119"/>
      <c r="L5" s="119"/>
      <c r="M5" s="119"/>
      <c r="N5" s="119"/>
      <c r="O5" s="127"/>
      <c r="P5" s="127"/>
      <c r="Q5" s="119"/>
      <c r="R5" s="119"/>
      <c r="S5" s="119"/>
      <c r="T5" s="119"/>
      <c r="U5" s="127"/>
      <c r="V5" s="127"/>
      <c r="W5" s="127"/>
      <c r="X5" s="127"/>
      <c r="Y5" s="127"/>
      <c r="Z5" s="127"/>
      <c r="AA5" s="119"/>
      <c r="AB5" s="120"/>
      <c r="AC5" s="120"/>
      <c r="AD5" s="120"/>
      <c r="AE5" s="120"/>
      <c r="AF5" s="120"/>
      <c r="AG5" s="120"/>
      <c r="AH5" s="120"/>
      <c r="AI5" s="120"/>
      <c r="AJ5" s="120"/>
      <c r="AK5" s="305" t="s">
        <v>72</v>
      </c>
      <c r="AL5" s="305"/>
      <c r="AM5" s="305"/>
      <c r="AN5" s="305"/>
      <c r="AO5" s="306">
        <f>IF(基本情報入力!$C$13="","",基本情報入力!$C$13)</f>
        <v>45393</v>
      </c>
      <c r="AP5" s="306"/>
      <c r="AQ5" s="306"/>
      <c r="AR5" s="306"/>
      <c r="AS5" s="306"/>
      <c r="AT5" s="307" t="s">
        <v>70</v>
      </c>
      <c r="AU5" s="307"/>
      <c r="AV5" s="307"/>
      <c r="AW5" s="307"/>
      <c r="AX5" s="307"/>
      <c r="AY5" s="307"/>
      <c r="AZ5" s="307"/>
      <c r="BA5" s="308">
        <f>IF(基本情報入力!$C$15="","",基本情報入力!$C$15)</f>
        <v>45397</v>
      </c>
      <c r="BB5" s="308"/>
      <c r="BC5" s="308"/>
      <c r="BD5" s="308"/>
      <c r="BE5" s="308"/>
      <c r="BF5" s="61"/>
    </row>
    <row r="6" spans="1:76" s="67" customFormat="1" ht="16.5" customHeight="1">
      <c r="A6" s="309" t="s">
        <v>69</v>
      </c>
      <c r="B6" s="309"/>
      <c r="C6" s="309"/>
      <c r="D6" s="129" t="str">
        <f>IF(基本情報入力!$C$8="","",基本情報入力!$C$8)</f>
        <v>○　○　建設　株式会社</v>
      </c>
      <c r="E6" s="130"/>
      <c r="F6" s="129"/>
      <c r="G6" s="129"/>
      <c r="H6" s="129"/>
      <c r="I6" s="129"/>
      <c r="J6" s="129"/>
      <c r="K6" s="129"/>
      <c r="L6" s="129"/>
      <c r="M6" s="129"/>
      <c r="N6" s="129"/>
      <c r="O6" s="131"/>
      <c r="P6" s="131"/>
      <c r="Q6" s="131"/>
      <c r="R6" s="131"/>
      <c r="S6" s="131"/>
      <c r="T6" s="129"/>
      <c r="U6" s="129"/>
      <c r="V6" s="129"/>
      <c r="W6" s="131"/>
      <c r="X6" s="129"/>
      <c r="Y6" s="129"/>
      <c r="Z6" s="131"/>
      <c r="AA6" s="127"/>
      <c r="AB6" s="120"/>
      <c r="AC6" s="120"/>
      <c r="AD6" s="120"/>
      <c r="AE6" s="120"/>
      <c r="AF6" s="120"/>
      <c r="AG6" s="120"/>
      <c r="AH6" s="120"/>
      <c r="AI6" s="120"/>
      <c r="AJ6" s="120"/>
      <c r="AK6" s="307" t="s">
        <v>73</v>
      </c>
      <c r="AL6" s="307"/>
      <c r="AM6" s="307"/>
      <c r="AN6" s="307"/>
      <c r="AO6" s="306">
        <f>IF(基本情報入力!$C$14="","",基本情報入力!$C$14)</f>
        <v>45661</v>
      </c>
      <c r="AP6" s="306"/>
      <c r="AQ6" s="306"/>
      <c r="AR6" s="306"/>
      <c r="AS6" s="306"/>
      <c r="AT6" s="307" t="s">
        <v>38</v>
      </c>
      <c r="AU6" s="307"/>
      <c r="AV6" s="307"/>
      <c r="AW6" s="307"/>
      <c r="AX6" s="307"/>
      <c r="AY6" s="307"/>
      <c r="AZ6" s="307"/>
      <c r="BA6" s="308">
        <f>IF(基本情報入力!$C$16="","",基本情報入力!$C$16)</f>
        <v>45661</v>
      </c>
      <c r="BB6" s="308"/>
      <c r="BC6" s="308"/>
      <c r="BD6" s="308"/>
      <c r="BE6" s="308"/>
      <c r="BF6" s="66"/>
    </row>
    <row r="7" spans="1:76" ht="18.75" customHeight="1">
      <c r="A7" s="310" cm="1">
        <f t="array" ref="A7">_xlfn.IFS(基本情報入力!$C$13=0,"令和　年　月",EOMONTH(基本情報入力!$C$13,BT11-1)&gt;基本情報入力!$C$14,"令和　年　月",TRUE,EOMONTH(基本情報入力!$C$13,BT11))</f>
        <v>45412</v>
      </c>
      <c r="B7" s="310"/>
      <c r="C7" s="310"/>
      <c r="D7" s="310"/>
      <c r="E7" s="132"/>
      <c r="F7" s="132"/>
      <c r="G7" s="132"/>
      <c r="H7" s="133"/>
      <c r="I7" s="133"/>
      <c r="J7" s="133"/>
      <c r="K7" s="133"/>
      <c r="L7" s="133"/>
      <c r="M7" s="133"/>
      <c r="N7" s="133"/>
      <c r="O7" s="134"/>
      <c r="P7" s="134"/>
      <c r="Q7" s="134"/>
      <c r="R7" s="134"/>
      <c r="S7" s="134"/>
      <c r="T7" s="134"/>
      <c r="U7" s="135"/>
      <c r="V7" s="135"/>
      <c r="W7" s="135"/>
      <c r="X7" s="135"/>
      <c r="Y7" s="135" t="s">
        <v>74</v>
      </c>
      <c r="Z7" s="135"/>
      <c r="AA7" s="135"/>
      <c r="AB7" s="135"/>
      <c r="AC7" s="135"/>
      <c r="AD7" s="135"/>
      <c r="AE7" s="135"/>
      <c r="AF7" s="135"/>
      <c r="AG7" s="135"/>
      <c r="AH7" s="135"/>
      <c r="AI7" s="133"/>
      <c r="AJ7" s="133"/>
      <c r="AK7" s="133"/>
      <c r="AL7" s="133"/>
      <c r="AM7" s="133"/>
      <c r="AN7" s="133"/>
      <c r="AO7" s="133"/>
      <c r="AP7" s="133"/>
      <c r="AQ7" s="133"/>
      <c r="AR7" s="133"/>
      <c r="AS7" s="133"/>
      <c r="AT7" s="133"/>
      <c r="AU7" s="133"/>
      <c r="AV7" s="133"/>
      <c r="AW7" s="133"/>
      <c r="AX7" s="133"/>
      <c r="AY7" s="133"/>
      <c r="AZ7" s="133"/>
      <c r="BA7" s="133"/>
      <c r="BB7" s="136"/>
      <c r="BC7" s="136"/>
      <c r="BD7" s="136"/>
      <c r="BE7" s="136"/>
      <c r="BF7" s="63"/>
      <c r="BG7" s="102"/>
      <c r="BH7" s="102"/>
      <c r="BI7" s="102"/>
      <c r="BJ7" s="102"/>
      <c r="BK7" s="102"/>
      <c r="BL7" s="102"/>
      <c r="BO7" s="101"/>
      <c r="BP7" s="101"/>
      <c r="BQ7" s="101"/>
      <c r="BS7" s="60" t="s">
        <v>74</v>
      </c>
      <c r="BT7" s="60">
        <v>1</v>
      </c>
      <c r="BU7" s="70"/>
      <c r="BV7" s="70"/>
    </row>
    <row r="8" spans="1:76" ht="21.75" customHeight="1">
      <c r="A8" s="311" t="s">
        <v>74</v>
      </c>
      <c r="B8" s="314" t="s">
        <v>87</v>
      </c>
      <c r="C8" s="315"/>
      <c r="D8" s="315"/>
      <c r="E8" s="315"/>
      <c r="F8" s="315"/>
      <c r="G8" s="316"/>
      <c r="H8" s="314" t="s">
        <v>88</v>
      </c>
      <c r="I8" s="315"/>
      <c r="J8" s="315"/>
      <c r="K8" s="315"/>
      <c r="L8" s="315"/>
      <c r="M8" s="315"/>
      <c r="N8" s="316"/>
      <c r="O8" s="334" t="s">
        <v>133</v>
      </c>
      <c r="P8" s="357"/>
      <c r="Q8" s="335"/>
      <c r="R8" s="334" t="s">
        <v>134</v>
      </c>
      <c r="S8" s="335"/>
      <c r="T8" s="336"/>
      <c r="U8" s="334" t="s">
        <v>135</v>
      </c>
      <c r="V8" s="335"/>
      <c r="W8" s="336"/>
      <c r="X8" s="334" t="s">
        <v>140</v>
      </c>
      <c r="Y8" s="335"/>
      <c r="Z8" s="336"/>
      <c r="AA8" s="138">
        <f>IFERROR(DATE(BT8,BT9,1),1)</f>
        <v>45383</v>
      </c>
      <c r="AB8" s="139">
        <f>IFERROR(AA8+1,"")</f>
        <v>45384</v>
      </c>
      <c r="AC8" s="139">
        <f t="shared" ref="AC8:BB8" si="0">IFERROR(AB8+1,"")</f>
        <v>45385</v>
      </c>
      <c r="AD8" s="139">
        <f t="shared" si="0"/>
        <v>45386</v>
      </c>
      <c r="AE8" s="139">
        <f t="shared" si="0"/>
        <v>45387</v>
      </c>
      <c r="AF8" s="139">
        <f t="shared" si="0"/>
        <v>45388</v>
      </c>
      <c r="AG8" s="139">
        <f t="shared" si="0"/>
        <v>45389</v>
      </c>
      <c r="AH8" s="139">
        <f t="shared" si="0"/>
        <v>45390</v>
      </c>
      <c r="AI8" s="139">
        <f t="shared" si="0"/>
        <v>45391</v>
      </c>
      <c r="AJ8" s="139">
        <f t="shared" si="0"/>
        <v>45392</v>
      </c>
      <c r="AK8" s="139">
        <f t="shared" si="0"/>
        <v>45393</v>
      </c>
      <c r="AL8" s="139">
        <f t="shared" si="0"/>
        <v>45394</v>
      </c>
      <c r="AM8" s="139">
        <f t="shared" si="0"/>
        <v>45395</v>
      </c>
      <c r="AN8" s="139">
        <f t="shared" si="0"/>
        <v>45396</v>
      </c>
      <c r="AO8" s="139">
        <f t="shared" si="0"/>
        <v>45397</v>
      </c>
      <c r="AP8" s="139">
        <f t="shared" si="0"/>
        <v>45398</v>
      </c>
      <c r="AQ8" s="139">
        <f t="shared" si="0"/>
        <v>45399</v>
      </c>
      <c r="AR8" s="139">
        <f t="shared" si="0"/>
        <v>45400</v>
      </c>
      <c r="AS8" s="139">
        <f t="shared" si="0"/>
        <v>45401</v>
      </c>
      <c r="AT8" s="139">
        <f t="shared" si="0"/>
        <v>45402</v>
      </c>
      <c r="AU8" s="139">
        <f t="shared" si="0"/>
        <v>45403</v>
      </c>
      <c r="AV8" s="139">
        <f t="shared" si="0"/>
        <v>45404</v>
      </c>
      <c r="AW8" s="139">
        <f t="shared" si="0"/>
        <v>45405</v>
      </c>
      <c r="AX8" s="139">
        <f t="shared" si="0"/>
        <v>45406</v>
      </c>
      <c r="AY8" s="139">
        <f t="shared" si="0"/>
        <v>45407</v>
      </c>
      <c r="AZ8" s="139">
        <f t="shared" si="0"/>
        <v>45408</v>
      </c>
      <c r="BA8" s="139">
        <f t="shared" si="0"/>
        <v>45409</v>
      </c>
      <c r="BB8" s="139">
        <f t="shared" si="0"/>
        <v>45410</v>
      </c>
      <c r="BC8" s="139" cm="1">
        <f t="array" ref="BC8">_xlfn.IFS(BB8="","",MONTH(BB8+1)=BT9,BB8+1,TRUE,"")</f>
        <v>45411</v>
      </c>
      <c r="BD8" s="139" cm="1">
        <f t="array" ref="BD8">_xlfn.IFS(BC8="","",MONTH(BC8+1)=BT9,BC8+1,TRUE,"")</f>
        <v>45412</v>
      </c>
      <c r="BE8" s="140" t="str" cm="1">
        <f t="array" ref="BE8">_xlfn.IFS(BD8="","",MONTH(BD8+1)=BT9,BD8+1,TRUE,"")</f>
        <v/>
      </c>
      <c r="BF8" s="74"/>
      <c r="BG8" s="285" t="s">
        <v>86</v>
      </c>
      <c r="BH8" s="286" t="s">
        <v>85</v>
      </c>
      <c r="BI8" s="287"/>
      <c r="BJ8" s="287"/>
      <c r="BK8" s="287"/>
      <c r="BL8" s="288"/>
      <c r="BN8" s="258" t="s">
        <v>118</v>
      </c>
      <c r="BO8" s="259"/>
      <c r="BP8" s="259"/>
      <c r="BQ8" s="260"/>
      <c r="BS8" s="60" t="s">
        <v>75</v>
      </c>
      <c r="BT8" s="60">
        <f>IFERROR(YEAR(A7),"****")</f>
        <v>2024</v>
      </c>
      <c r="BU8" s="60" t="s">
        <v>31</v>
      </c>
      <c r="BW8" s="60" t="s">
        <v>79</v>
      </c>
      <c r="BX8" s="60" t="s">
        <v>80</v>
      </c>
    </row>
    <row r="9" spans="1:76" ht="21" customHeight="1">
      <c r="A9" s="312"/>
      <c r="B9" s="317"/>
      <c r="C9" s="318"/>
      <c r="D9" s="318"/>
      <c r="E9" s="318"/>
      <c r="F9" s="318"/>
      <c r="G9" s="319"/>
      <c r="H9" s="317"/>
      <c r="I9" s="318"/>
      <c r="J9" s="318"/>
      <c r="K9" s="318"/>
      <c r="L9" s="318"/>
      <c r="M9" s="318"/>
      <c r="N9" s="319"/>
      <c r="O9" s="337"/>
      <c r="P9" s="338"/>
      <c r="Q9" s="338"/>
      <c r="R9" s="337"/>
      <c r="S9" s="338"/>
      <c r="T9" s="339"/>
      <c r="U9" s="337"/>
      <c r="V9" s="338"/>
      <c r="W9" s="339"/>
      <c r="X9" s="337"/>
      <c r="Y9" s="338"/>
      <c r="Z9" s="339"/>
      <c r="AA9" s="141" t="str">
        <f>IF(AO5="","",TEXT(WEEKDAY(+AA8),"aaa"))</f>
        <v>月</v>
      </c>
      <c r="AB9" s="142" t="str">
        <f>IF(AO5="","",TEXT(WEEKDAY(+AB8),"aaa"))</f>
        <v>火</v>
      </c>
      <c r="AC9" s="142" t="str">
        <f>IF(AO5="","",TEXT(WEEKDAY(+AC8),"aaa"))</f>
        <v>水</v>
      </c>
      <c r="AD9" s="142" t="str">
        <f>IF(AO5="","",TEXT(WEEKDAY(+AD8),"aaa"))</f>
        <v>木</v>
      </c>
      <c r="AE9" s="142" t="str">
        <f>IF(AO5="","",TEXT(WEEKDAY(+AE8),"aaa"))</f>
        <v>金</v>
      </c>
      <c r="AF9" s="142" t="str">
        <f>IF(AO5="","",TEXT(WEEKDAY(+AF8),"aaa"))</f>
        <v>土</v>
      </c>
      <c r="AG9" s="142" t="str">
        <f>IF(AO5="","",TEXT(WEEKDAY(+AG8),"aaa"))</f>
        <v>日</v>
      </c>
      <c r="AH9" s="142" t="str">
        <f>IF(AO5="","",TEXT(WEEKDAY(+AH8),"aaa"))</f>
        <v>月</v>
      </c>
      <c r="AI9" s="142" t="str">
        <f>IF(AO5="","",TEXT(WEEKDAY(+AI8),"aaa"))</f>
        <v>火</v>
      </c>
      <c r="AJ9" s="142" t="str">
        <f>IF(AO5="","",TEXT(WEEKDAY(+AJ8),"aaa"))</f>
        <v>水</v>
      </c>
      <c r="AK9" s="142" t="str">
        <f>IF(AO5="","",TEXT(WEEKDAY(+AK8),"aaa"))</f>
        <v>木</v>
      </c>
      <c r="AL9" s="142" t="str">
        <f>IF(AO5="","",TEXT(WEEKDAY(+AL8),"aaa"))</f>
        <v>金</v>
      </c>
      <c r="AM9" s="142" t="str">
        <f>IF(AO5="","",TEXT(WEEKDAY(+AM8),"aaa"))</f>
        <v>土</v>
      </c>
      <c r="AN9" s="142" t="str">
        <f>IF(AO5="","",TEXT(WEEKDAY(+AN8),"aaa"))</f>
        <v>日</v>
      </c>
      <c r="AO9" s="142" t="str">
        <f>IF(AO5="","",TEXT(WEEKDAY(+AO8),"aaa"))</f>
        <v>月</v>
      </c>
      <c r="AP9" s="142" t="str">
        <f>IF(AO5="","",TEXT(WEEKDAY(+AP8),"aaa"))</f>
        <v>火</v>
      </c>
      <c r="AQ9" s="142" t="str">
        <f>IF(AO5="","",TEXT(WEEKDAY(+AQ8),"aaa"))</f>
        <v>水</v>
      </c>
      <c r="AR9" s="142" t="str">
        <f>IF(AO5="","",TEXT(WEEKDAY(+AR8),"aaa"))</f>
        <v>木</v>
      </c>
      <c r="AS9" s="142" t="str">
        <f>IF(AO5="","",TEXT(WEEKDAY(+AS8),"aaa"))</f>
        <v>金</v>
      </c>
      <c r="AT9" s="142" t="str">
        <f>IF(AO5="","",TEXT(WEEKDAY(+AT8),"aaa"))</f>
        <v>土</v>
      </c>
      <c r="AU9" s="142" t="str">
        <f>IF(AO5="","",TEXT(WEEKDAY(+AU8),"aaa"))</f>
        <v>日</v>
      </c>
      <c r="AV9" s="142" t="str">
        <f>IF(AO5="","",TEXT(WEEKDAY(+AV8),"aaa"))</f>
        <v>月</v>
      </c>
      <c r="AW9" s="142" t="str">
        <f>IF(AO5="","",TEXT(WEEKDAY(+AW8),"aaa"))</f>
        <v>火</v>
      </c>
      <c r="AX9" s="142" t="str">
        <f>IF(AO5="","",TEXT(WEEKDAY(+AX8),"aaa"))</f>
        <v>水</v>
      </c>
      <c r="AY9" s="142" t="str">
        <f>IF(AO5="","",TEXT(WEEKDAY(+AY8),"aaa"))</f>
        <v>木</v>
      </c>
      <c r="AZ9" s="142" t="str">
        <f>IF(AO5="","",TEXT(WEEKDAY(+AZ8),"aaa"))</f>
        <v>金</v>
      </c>
      <c r="BA9" s="142" t="str">
        <f>IF(AO5="","",TEXT(WEEKDAY(+BA8),"aaa"))</f>
        <v>土</v>
      </c>
      <c r="BB9" s="142" t="str">
        <f>IF(AO5="","",TEXT(WEEKDAY(+BB8),"aaa"))</f>
        <v>日</v>
      </c>
      <c r="BC9" s="142" t="str" cm="1">
        <f t="array" ref="BC9">_xlfn.IFS(AO5="","",BC8="","",TRUE,TEXT(WEEKDAY(+BC8),"aaa"))</f>
        <v>月</v>
      </c>
      <c r="BD9" s="142" t="str" cm="1">
        <f t="array" ref="BD9">_xlfn.IFS(AO5="","",BD8="","",TRUE,TEXT(WEEKDAY(+BD8),"aaa"))</f>
        <v>火</v>
      </c>
      <c r="BE9" s="143" t="str" cm="1">
        <f t="array" ref="BE9">_xlfn.IFS(AO5="","",BE8="","",TRUE,TEXT(WEEKDAY(+BE8),"aaa"))</f>
        <v/>
      </c>
      <c r="BF9" s="75"/>
      <c r="BG9" s="285" t="s">
        <v>84</v>
      </c>
      <c r="BH9" s="286"/>
      <c r="BI9" s="286" t="s">
        <v>37</v>
      </c>
      <c r="BJ9" s="286"/>
      <c r="BK9" s="286" t="s">
        <v>36</v>
      </c>
      <c r="BL9" s="289"/>
      <c r="BN9" s="261" t="s">
        <v>117</v>
      </c>
      <c r="BO9" s="262"/>
      <c r="BP9" s="261" t="s">
        <v>119</v>
      </c>
      <c r="BQ9" s="262"/>
      <c r="BS9" s="60" t="s">
        <v>76</v>
      </c>
      <c r="BT9" s="60">
        <f>IF(EOMONTH(基本情報入力!$C$13,BT11-1)&gt;=基本情報入力!$C$14,"",MONTH(EOMONTH(基本情報入力!$C$13,BT11)))</f>
        <v>4</v>
      </c>
      <c r="BU9" s="60" t="s">
        <v>32</v>
      </c>
      <c r="BW9" s="60" t="s">
        <v>83</v>
      </c>
      <c r="BX9" s="60" t="s">
        <v>81</v>
      </c>
    </row>
    <row r="10" spans="1:76" ht="21" customHeight="1">
      <c r="A10" s="313"/>
      <c r="B10" s="320"/>
      <c r="C10" s="321"/>
      <c r="D10" s="321"/>
      <c r="E10" s="321"/>
      <c r="F10" s="321"/>
      <c r="G10" s="322"/>
      <c r="H10" s="320"/>
      <c r="I10" s="321"/>
      <c r="J10" s="321"/>
      <c r="K10" s="321"/>
      <c r="L10" s="321"/>
      <c r="M10" s="321"/>
      <c r="N10" s="322"/>
      <c r="O10" s="340"/>
      <c r="P10" s="341"/>
      <c r="Q10" s="341"/>
      <c r="R10" s="340"/>
      <c r="S10" s="341"/>
      <c r="T10" s="342"/>
      <c r="U10" s="340"/>
      <c r="V10" s="341"/>
      <c r="W10" s="342"/>
      <c r="X10" s="340"/>
      <c r="Y10" s="341"/>
      <c r="Z10" s="342"/>
      <c r="AA10" s="78"/>
      <c r="AB10" s="79"/>
      <c r="AC10" s="79"/>
      <c r="AD10" s="79"/>
      <c r="AE10" s="79"/>
      <c r="AF10" s="79"/>
      <c r="AG10" s="79"/>
      <c r="AH10" s="79"/>
      <c r="AI10" s="79"/>
      <c r="AJ10" s="79"/>
      <c r="AK10" s="79"/>
      <c r="AL10" s="79"/>
      <c r="AM10" s="79"/>
      <c r="AN10" s="79"/>
      <c r="AO10" s="79"/>
      <c r="AP10" s="79"/>
      <c r="AQ10" s="79"/>
      <c r="AR10" s="79"/>
      <c r="AS10" s="79"/>
      <c r="AT10" s="79"/>
      <c r="AU10" s="79"/>
      <c r="AV10" s="79" t="s">
        <v>80</v>
      </c>
      <c r="AW10" s="79"/>
      <c r="AX10" s="79"/>
      <c r="AY10" s="79"/>
      <c r="AZ10" s="79"/>
      <c r="BA10" s="79"/>
      <c r="BB10" s="79"/>
      <c r="BC10" s="79"/>
      <c r="BD10" s="79"/>
      <c r="BE10" s="80"/>
      <c r="BF10" s="75"/>
      <c r="BG10" s="108"/>
      <c r="BH10" s="109"/>
      <c r="BI10" s="109"/>
      <c r="BJ10" s="109"/>
      <c r="BK10" s="109"/>
      <c r="BL10" s="110"/>
      <c r="BN10" s="263"/>
      <c r="BO10" s="264"/>
      <c r="BP10" s="263"/>
      <c r="BQ10" s="264"/>
    </row>
    <row r="11" spans="1:76" ht="21.75" customHeight="1">
      <c r="A11" s="91">
        <v>1</v>
      </c>
      <c r="B11" s="349"/>
      <c r="C11" s="350"/>
      <c r="D11" s="350"/>
      <c r="E11" s="350"/>
      <c r="F11" s="350"/>
      <c r="G11" s="351"/>
      <c r="H11" s="349"/>
      <c r="I11" s="352"/>
      <c r="J11" s="352"/>
      <c r="K11" s="352"/>
      <c r="L11" s="354"/>
      <c r="M11" s="354"/>
      <c r="N11" s="355"/>
      <c r="O11" s="277" t="str">
        <f t="shared" ref="O11:O35" si="1">IF(H11="","",IFERROR(IF($BT$9="",0,DAY(EOMONTH($AA$8,0))-COUNTIF(AA11:BE11,"―")),0))</f>
        <v/>
      </c>
      <c r="P11" s="278"/>
      <c r="Q11" s="278"/>
      <c r="R11" s="279" t="str">
        <f t="shared" ref="R11:R27" si="2">IF(O11="","",COUNTIF(AA11:BE11,"○"))</f>
        <v/>
      </c>
      <c r="S11" s="278"/>
      <c r="T11" s="280"/>
      <c r="U11" s="281" t="str">
        <f t="shared" ref="U11:U27" si="3">IF(O11="","",IFERROR(ROUNDDOWN(R11/O11,3),"-"))</f>
        <v/>
      </c>
      <c r="V11" s="282"/>
      <c r="W11" s="283"/>
      <c r="X11" s="292" t="str">
        <f>IFERROR(ROUNDDOWN(AVERAGE(U11:W35),3),"-")</f>
        <v>-</v>
      </c>
      <c r="Y11" s="293"/>
      <c r="Z11" s="294"/>
      <c r="AA11" s="78"/>
      <c r="AB11" s="79"/>
      <c r="AC11" s="79"/>
      <c r="AD11" s="79"/>
      <c r="AE11" s="79"/>
      <c r="AF11" s="79"/>
      <c r="AG11" s="79"/>
      <c r="AH11" s="79"/>
      <c r="AI11" s="79"/>
      <c r="AJ11" s="79"/>
      <c r="AK11" s="79"/>
      <c r="AL11" s="79"/>
      <c r="AM11" s="79"/>
      <c r="AN11" s="79"/>
      <c r="AO11" s="79"/>
      <c r="AP11" s="79"/>
      <c r="AQ11" s="79"/>
      <c r="AR11" s="79"/>
      <c r="AS11" s="79"/>
      <c r="AT11" s="79"/>
      <c r="AU11" s="79"/>
      <c r="AV11" s="79"/>
      <c r="AW11" s="79"/>
      <c r="AX11" s="79"/>
      <c r="AY11" s="79"/>
      <c r="AZ11" s="79"/>
      <c r="BA11" s="79"/>
      <c r="BB11" s="79"/>
      <c r="BC11" s="79"/>
      <c r="BD11" s="79"/>
      <c r="BE11" s="80"/>
      <c r="BF11" s="107"/>
      <c r="BG11" s="268" t="str">
        <f>IFERROR(ROUNDDOWN(BK11/BI11,3),"-")</f>
        <v>-</v>
      </c>
      <c r="BH11" s="269"/>
      <c r="BI11" s="270" t="str">
        <f>IFERROR(O11,0)</f>
        <v/>
      </c>
      <c r="BJ11" s="270"/>
      <c r="BK11" s="270" t="str">
        <f>IFERROR(R11,0)</f>
        <v/>
      </c>
      <c r="BL11" s="284"/>
      <c r="BN11" s="249">
        <f>BI440</f>
        <v>0</v>
      </c>
      <c r="BO11" s="250"/>
      <c r="BP11" s="249">
        <f>BK440</f>
        <v>0</v>
      </c>
      <c r="BQ11" s="250"/>
      <c r="BT11" s="60">
        <f>BT7-1</f>
        <v>0</v>
      </c>
      <c r="BU11" s="60" t="s">
        <v>77</v>
      </c>
    </row>
    <row r="12" spans="1:76" ht="21.75" customHeight="1">
      <c r="A12" s="91">
        <v>2</v>
      </c>
      <c r="B12" s="349"/>
      <c r="C12" s="350"/>
      <c r="D12" s="350"/>
      <c r="E12" s="350"/>
      <c r="F12" s="350"/>
      <c r="G12" s="351"/>
      <c r="H12" s="349"/>
      <c r="I12" s="352"/>
      <c r="J12" s="352"/>
      <c r="K12" s="352"/>
      <c r="L12" s="354"/>
      <c r="M12" s="354"/>
      <c r="N12" s="355"/>
      <c r="O12" s="277" t="str">
        <f t="shared" si="1"/>
        <v/>
      </c>
      <c r="P12" s="278"/>
      <c r="Q12" s="278"/>
      <c r="R12" s="279" t="str">
        <f t="shared" si="2"/>
        <v/>
      </c>
      <c r="S12" s="278"/>
      <c r="T12" s="343"/>
      <c r="U12" s="281" t="str">
        <f t="shared" si="3"/>
        <v/>
      </c>
      <c r="V12" s="282"/>
      <c r="W12" s="283"/>
      <c r="X12" s="295"/>
      <c r="Y12" s="296"/>
      <c r="Z12" s="297"/>
      <c r="AA12" s="78"/>
      <c r="AB12" s="79"/>
      <c r="AC12" s="79"/>
      <c r="AD12" s="79"/>
      <c r="AE12" s="79"/>
      <c r="AF12" s="79"/>
      <c r="AG12" s="79"/>
      <c r="AH12" s="79"/>
      <c r="AI12" s="79"/>
      <c r="AJ12" s="79"/>
      <c r="AK12" s="79"/>
      <c r="AL12" s="79"/>
      <c r="AM12" s="79"/>
      <c r="AN12" s="79"/>
      <c r="AO12" s="79"/>
      <c r="AP12" s="79"/>
      <c r="AQ12" s="79"/>
      <c r="AR12" s="79"/>
      <c r="AS12" s="79"/>
      <c r="AT12" s="79"/>
      <c r="AU12" s="79"/>
      <c r="AV12" s="79"/>
      <c r="AW12" s="79"/>
      <c r="AX12" s="79"/>
      <c r="AY12" s="79"/>
      <c r="AZ12" s="79"/>
      <c r="BA12" s="79"/>
      <c r="BB12" s="79"/>
      <c r="BC12" s="79"/>
      <c r="BD12" s="79"/>
      <c r="BE12" s="80"/>
      <c r="BF12" s="107"/>
      <c r="BG12" s="268" t="str">
        <f t="shared" ref="BG12:BG35" si="4">IFERROR(ROUNDDOWN(BK12/BI12,3),"-")</f>
        <v>-</v>
      </c>
      <c r="BH12" s="269"/>
      <c r="BI12" s="270" t="str">
        <f t="shared" ref="BI12:BI35" si="5">IFERROR(O12,0)</f>
        <v/>
      </c>
      <c r="BJ12" s="270"/>
      <c r="BK12" s="270" t="str">
        <f t="shared" ref="BK12:BK35" si="6">IFERROR(R12,0)</f>
        <v/>
      </c>
      <c r="BL12" s="284"/>
      <c r="BN12" s="249">
        <f t="shared" ref="BN12:BN35" si="7">BI441</f>
        <v>0</v>
      </c>
      <c r="BO12" s="250"/>
      <c r="BP12" s="249">
        <f t="shared" ref="BP12:BP35" si="8">BK441</f>
        <v>0</v>
      </c>
      <c r="BQ12" s="250"/>
    </row>
    <row r="13" spans="1:76" ht="21.75" customHeight="1">
      <c r="A13" s="91">
        <v>3</v>
      </c>
      <c r="B13" s="349"/>
      <c r="C13" s="350"/>
      <c r="D13" s="350"/>
      <c r="E13" s="350"/>
      <c r="F13" s="350"/>
      <c r="G13" s="351"/>
      <c r="H13" s="349"/>
      <c r="I13" s="352"/>
      <c r="J13" s="352"/>
      <c r="K13" s="352"/>
      <c r="L13" s="354"/>
      <c r="M13" s="354"/>
      <c r="N13" s="355"/>
      <c r="O13" s="277" t="str">
        <f t="shared" si="1"/>
        <v/>
      </c>
      <c r="P13" s="278"/>
      <c r="Q13" s="356"/>
      <c r="R13" s="279" t="str">
        <f t="shared" si="2"/>
        <v/>
      </c>
      <c r="S13" s="278"/>
      <c r="T13" s="343"/>
      <c r="U13" s="281" t="str">
        <f t="shared" si="3"/>
        <v/>
      </c>
      <c r="V13" s="282"/>
      <c r="W13" s="283"/>
      <c r="X13" s="295"/>
      <c r="Y13" s="296"/>
      <c r="Z13" s="297"/>
      <c r="AA13" s="78"/>
      <c r="AB13" s="79"/>
      <c r="AC13" s="79"/>
      <c r="AD13" s="79"/>
      <c r="AE13" s="79"/>
      <c r="AF13" s="79"/>
      <c r="AG13" s="79"/>
      <c r="AH13" s="79"/>
      <c r="AI13" s="79"/>
      <c r="AJ13" s="79"/>
      <c r="AK13" s="79"/>
      <c r="AL13" s="79"/>
      <c r="AM13" s="79"/>
      <c r="AN13" s="79"/>
      <c r="AO13" s="79"/>
      <c r="AP13" s="79"/>
      <c r="AQ13" s="79"/>
      <c r="AR13" s="79"/>
      <c r="AS13" s="79"/>
      <c r="AT13" s="79"/>
      <c r="AU13" s="79"/>
      <c r="AV13" s="79"/>
      <c r="AW13" s="79"/>
      <c r="AX13" s="79"/>
      <c r="AY13" s="79"/>
      <c r="AZ13" s="79"/>
      <c r="BA13" s="79"/>
      <c r="BB13" s="79"/>
      <c r="BC13" s="79"/>
      <c r="BD13" s="79"/>
      <c r="BE13" s="80"/>
      <c r="BF13" s="107"/>
      <c r="BG13" s="268" t="str">
        <f t="shared" si="4"/>
        <v>-</v>
      </c>
      <c r="BH13" s="269"/>
      <c r="BI13" s="270" t="str">
        <f t="shared" si="5"/>
        <v/>
      </c>
      <c r="BJ13" s="270"/>
      <c r="BK13" s="270" t="str">
        <f t="shared" si="6"/>
        <v/>
      </c>
      <c r="BL13" s="284"/>
      <c r="BN13" s="249">
        <f t="shared" si="7"/>
        <v>0</v>
      </c>
      <c r="BO13" s="250"/>
      <c r="BP13" s="249">
        <f t="shared" si="8"/>
        <v>0</v>
      </c>
      <c r="BQ13" s="250"/>
    </row>
    <row r="14" spans="1:76" ht="21.75" customHeight="1">
      <c r="A14" s="91">
        <v>4</v>
      </c>
      <c r="B14" s="349"/>
      <c r="C14" s="350"/>
      <c r="D14" s="350"/>
      <c r="E14" s="350"/>
      <c r="F14" s="350"/>
      <c r="G14" s="351"/>
      <c r="H14" s="349"/>
      <c r="I14" s="352"/>
      <c r="J14" s="352"/>
      <c r="K14" s="352"/>
      <c r="L14" s="354"/>
      <c r="M14" s="354"/>
      <c r="N14" s="355"/>
      <c r="O14" s="277" t="str">
        <f t="shared" si="1"/>
        <v/>
      </c>
      <c r="P14" s="278"/>
      <c r="Q14" s="356"/>
      <c r="R14" s="279" t="str">
        <f t="shared" si="2"/>
        <v/>
      </c>
      <c r="S14" s="278"/>
      <c r="T14" s="343"/>
      <c r="U14" s="281" t="str">
        <f t="shared" si="3"/>
        <v/>
      </c>
      <c r="V14" s="282"/>
      <c r="W14" s="283"/>
      <c r="X14" s="295"/>
      <c r="Y14" s="296"/>
      <c r="Z14" s="297"/>
      <c r="AA14" s="78"/>
      <c r="AB14" s="79"/>
      <c r="AC14" s="79"/>
      <c r="AD14" s="79"/>
      <c r="AE14" s="79"/>
      <c r="AF14" s="79"/>
      <c r="AG14" s="79"/>
      <c r="AH14" s="79"/>
      <c r="AI14" s="79"/>
      <c r="AJ14" s="79"/>
      <c r="AK14" s="79"/>
      <c r="AL14" s="79"/>
      <c r="AM14" s="79"/>
      <c r="AN14" s="79"/>
      <c r="AO14" s="79"/>
      <c r="AP14" s="79"/>
      <c r="AQ14" s="79"/>
      <c r="AR14" s="79"/>
      <c r="AS14" s="79"/>
      <c r="AT14" s="79"/>
      <c r="AU14" s="79"/>
      <c r="AV14" s="79"/>
      <c r="AW14" s="79"/>
      <c r="AX14" s="79"/>
      <c r="AY14" s="79"/>
      <c r="AZ14" s="79"/>
      <c r="BA14" s="79"/>
      <c r="BB14" s="79"/>
      <c r="BC14" s="79"/>
      <c r="BD14" s="79"/>
      <c r="BE14" s="80"/>
      <c r="BF14" s="107"/>
      <c r="BG14" s="268" t="str">
        <f t="shared" si="4"/>
        <v>-</v>
      </c>
      <c r="BH14" s="269"/>
      <c r="BI14" s="270" t="str">
        <f t="shared" si="5"/>
        <v/>
      </c>
      <c r="BJ14" s="270"/>
      <c r="BK14" s="270" t="str">
        <f t="shared" si="6"/>
        <v/>
      </c>
      <c r="BL14" s="284"/>
      <c r="BN14" s="249">
        <f t="shared" si="7"/>
        <v>0</v>
      </c>
      <c r="BO14" s="250"/>
      <c r="BP14" s="249">
        <f t="shared" si="8"/>
        <v>0</v>
      </c>
      <c r="BQ14" s="250"/>
    </row>
    <row r="15" spans="1:76" ht="21.75" customHeight="1">
      <c r="A15" s="91">
        <v>5</v>
      </c>
      <c r="B15" s="349"/>
      <c r="C15" s="350"/>
      <c r="D15" s="350"/>
      <c r="E15" s="350"/>
      <c r="F15" s="350"/>
      <c r="G15" s="351"/>
      <c r="H15" s="349"/>
      <c r="I15" s="352"/>
      <c r="J15" s="352"/>
      <c r="K15" s="352"/>
      <c r="L15" s="354"/>
      <c r="M15" s="354"/>
      <c r="N15" s="355"/>
      <c r="O15" s="277" t="str">
        <f t="shared" si="1"/>
        <v/>
      </c>
      <c r="P15" s="278"/>
      <c r="Q15" s="356"/>
      <c r="R15" s="279" t="str">
        <f t="shared" si="2"/>
        <v/>
      </c>
      <c r="S15" s="278"/>
      <c r="T15" s="343"/>
      <c r="U15" s="281" t="str">
        <f t="shared" si="3"/>
        <v/>
      </c>
      <c r="V15" s="282"/>
      <c r="W15" s="283"/>
      <c r="X15" s="295"/>
      <c r="Y15" s="296"/>
      <c r="Z15" s="297"/>
      <c r="AA15" s="78"/>
      <c r="AB15" s="79"/>
      <c r="AC15" s="79"/>
      <c r="AD15" s="79"/>
      <c r="AE15" s="79"/>
      <c r="AF15" s="79"/>
      <c r="AG15" s="79"/>
      <c r="AH15" s="79"/>
      <c r="AI15" s="79"/>
      <c r="AJ15" s="79"/>
      <c r="AK15" s="79"/>
      <c r="AL15" s="79"/>
      <c r="AM15" s="79"/>
      <c r="AN15" s="79"/>
      <c r="AO15" s="79"/>
      <c r="AP15" s="79"/>
      <c r="AQ15" s="79"/>
      <c r="AR15" s="79"/>
      <c r="AS15" s="79"/>
      <c r="AT15" s="79"/>
      <c r="AU15" s="79"/>
      <c r="AV15" s="79"/>
      <c r="AW15" s="79"/>
      <c r="AX15" s="79"/>
      <c r="AY15" s="79"/>
      <c r="AZ15" s="79"/>
      <c r="BA15" s="79"/>
      <c r="BB15" s="79"/>
      <c r="BC15" s="79"/>
      <c r="BD15" s="79"/>
      <c r="BE15" s="80"/>
      <c r="BF15" s="107"/>
      <c r="BG15" s="268" t="str">
        <f t="shared" si="4"/>
        <v>-</v>
      </c>
      <c r="BH15" s="269"/>
      <c r="BI15" s="270" t="str">
        <f t="shared" si="5"/>
        <v/>
      </c>
      <c r="BJ15" s="270"/>
      <c r="BK15" s="270" t="str">
        <f t="shared" si="6"/>
        <v/>
      </c>
      <c r="BL15" s="284"/>
      <c r="BN15" s="249">
        <f t="shared" si="7"/>
        <v>0</v>
      </c>
      <c r="BO15" s="250"/>
      <c r="BP15" s="249">
        <f t="shared" si="8"/>
        <v>0</v>
      </c>
      <c r="BQ15" s="250"/>
    </row>
    <row r="16" spans="1:76" ht="21.75" customHeight="1">
      <c r="A16" s="91">
        <v>6</v>
      </c>
      <c r="B16" s="349"/>
      <c r="C16" s="350"/>
      <c r="D16" s="350"/>
      <c r="E16" s="350"/>
      <c r="F16" s="350"/>
      <c r="G16" s="351"/>
      <c r="H16" s="349"/>
      <c r="I16" s="352"/>
      <c r="J16" s="352"/>
      <c r="K16" s="352"/>
      <c r="L16" s="354"/>
      <c r="M16" s="354"/>
      <c r="N16" s="355"/>
      <c r="O16" s="277" t="str">
        <f t="shared" si="1"/>
        <v/>
      </c>
      <c r="P16" s="278"/>
      <c r="Q16" s="356"/>
      <c r="R16" s="279" t="str">
        <f t="shared" si="2"/>
        <v/>
      </c>
      <c r="S16" s="278"/>
      <c r="T16" s="343"/>
      <c r="U16" s="281" t="str">
        <f t="shared" si="3"/>
        <v/>
      </c>
      <c r="V16" s="282"/>
      <c r="W16" s="283"/>
      <c r="X16" s="295"/>
      <c r="Y16" s="296"/>
      <c r="Z16" s="297"/>
      <c r="AA16" s="78"/>
      <c r="AB16" s="79"/>
      <c r="AC16" s="79"/>
      <c r="AD16" s="79"/>
      <c r="AE16" s="79"/>
      <c r="AF16" s="79"/>
      <c r="AG16" s="79"/>
      <c r="AH16" s="79"/>
      <c r="AI16" s="79"/>
      <c r="AJ16" s="79"/>
      <c r="AK16" s="79"/>
      <c r="AL16" s="79"/>
      <c r="AM16" s="79"/>
      <c r="AN16" s="79"/>
      <c r="AO16" s="79"/>
      <c r="AP16" s="79"/>
      <c r="AQ16" s="79"/>
      <c r="AR16" s="79"/>
      <c r="AS16" s="79"/>
      <c r="AT16" s="79"/>
      <c r="AU16" s="79"/>
      <c r="AV16" s="79"/>
      <c r="AW16" s="79"/>
      <c r="AX16" s="79"/>
      <c r="AY16" s="79"/>
      <c r="AZ16" s="79"/>
      <c r="BA16" s="79"/>
      <c r="BB16" s="79"/>
      <c r="BC16" s="79"/>
      <c r="BD16" s="79"/>
      <c r="BE16" s="80"/>
      <c r="BF16" s="107"/>
      <c r="BG16" s="268" t="str">
        <f t="shared" si="4"/>
        <v>-</v>
      </c>
      <c r="BH16" s="269"/>
      <c r="BI16" s="270" t="str">
        <f t="shared" si="5"/>
        <v/>
      </c>
      <c r="BJ16" s="270"/>
      <c r="BK16" s="270" t="str">
        <f t="shared" si="6"/>
        <v/>
      </c>
      <c r="BL16" s="284"/>
      <c r="BN16" s="249">
        <f t="shared" si="7"/>
        <v>0</v>
      </c>
      <c r="BO16" s="250"/>
      <c r="BP16" s="249">
        <f t="shared" si="8"/>
        <v>0</v>
      </c>
      <c r="BQ16" s="250"/>
    </row>
    <row r="17" spans="1:75" ht="21.75" customHeight="1">
      <c r="A17" s="91">
        <v>7</v>
      </c>
      <c r="B17" s="349"/>
      <c r="C17" s="350"/>
      <c r="D17" s="350"/>
      <c r="E17" s="350"/>
      <c r="F17" s="350"/>
      <c r="G17" s="351"/>
      <c r="H17" s="349"/>
      <c r="I17" s="352"/>
      <c r="J17" s="352"/>
      <c r="K17" s="352"/>
      <c r="L17" s="354"/>
      <c r="M17" s="354"/>
      <c r="N17" s="355"/>
      <c r="O17" s="277" t="str">
        <f t="shared" si="1"/>
        <v/>
      </c>
      <c r="P17" s="278"/>
      <c r="Q17" s="356"/>
      <c r="R17" s="279" t="str">
        <f t="shared" si="2"/>
        <v/>
      </c>
      <c r="S17" s="278"/>
      <c r="T17" s="343"/>
      <c r="U17" s="281" t="str">
        <f t="shared" si="3"/>
        <v/>
      </c>
      <c r="V17" s="282"/>
      <c r="W17" s="283"/>
      <c r="X17" s="295"/>
      <c r="Y17" s="296"/>
      <c r="Z17" s="297"/>
      <c r="AA17" s="78"/>
      <c r="AB17" s="79"/>
      <c r="AC17" s="79"/>
      <c r="AD17" s="79"/>
      <c r="AE17" s="79"/>
      <c r="AF17" s="79"/>
      <c r="AG17" s="79"/>
      <c r="AH17" s="79"/>
      <c r="AI17" s="79"/>
      <c r="AJ17" s="79"/>
      <c r="AK17" s="79"/>
      <c r="AL17" s="79"/>
      <c r="AM17" s="79"/>
      <c r="AN17" s="79"/>
      <c r="AO17" s="79"/>
      <c r="AP17" s="79"/>
      <c r="AQ17" s="79"/>
      <c r="AR17" s="79"/>
      <c r="AS17" s="79"/>
      <c r="AT17" s="79"/>
      <c r="AU17" s="79"/>
      <c r="AV17" s="79"/>
      <c r="AW17" s="79"/>
      <c r="AX17" s="79"/>
      <c r="AY17" s="79"/>
      <c r="AZ17" s="79"/>
      <c r="BA17" s="79"/>
      <c r="BB17" s="79"/>
      <c r="BC17" s="79"/>
      <c r="BD17" s="79"/>
      <c r="BE17" s="80"/>
      <c r="BF17" s="107"/>
      <c r="BG17" s="268" t="str">
        <f t="shared" si="4"/>
        <v>-</v>
      </c>
      <c r="BH17" s="269"/>
      <c r="BI17" s="270" t="str">
        <f t="shared" si="5"/>
        <v/>
      </c>
      <c r="BJ17" s="270"/>
      <c r="BK17" s="270" t="str">
        <f t="shared" si="6"/>
        <v/>
      </c>
      <c r="BL17" s="284"/>
      <c r="BN17" s="249">
        <f t="shared" si="7"/>
        <v>0</v>
      </c>
      <c r="BO17" s="250"/>
      <c r="BP17" s="249">
        <f t="shared" si="8"/>
        <v>0</v>
      </c>
      <c r="BQ17" s="250"/>
    </row>
    <row r="18" spans="1:75" ht="21.75" customHeight="1">
      <c r="A18" s="91">
        <v>8</v>
      </c>
      <c r="B18" s="349"/>
      <c r="C18" s="350"/>
      <c r="D18" s="350"/>
      <c r="E18" s="350"/>
      <c r="F18" s="350"/>
      <c r="G18" s="351"/>
      <c r="H18" s="349"/>
      <c r="I18" s="352"/>
      <c r="J18" s="352"/>
      <c r="K18" s="352"/>
      <c r="L18" s="354"/>
      <c r="M18" s="354"/>
      <c r="N18" s="355"/>
      <c r="O18" s="277" t="str">
        <f t="shared" si="1"/>
        <v/>
      </c>
      <c r="P18" s="278"/>
      <c r="Q18" s="356"/>
      <c r="R18" s="279" t="str">
        <f t="shared" si="2"/>
        <v/>
      </c>
      <c r="S18" s="278"/>
      <c r="T18" s="343"/>
      <c r="U18" s="281" t="str">
        <f t="shared" si="3"/>
        <v/>
      </c>
      <c r="V18" s="282"/>
      <c r="W18" s="283"/>
      <c r="X18" s="295"/>
      <c r="Y18" s="296"/>
      <c r="Z18" s="297"/>
      <c r="AA18" s="78"/>
      <c r="AB18" s="79"/>
      <c r="AC18" s="79"/>
      <c r="AD18" s="79"/>
      <c r="AE18" s="79"/>
      <c r="AF18" s="79"/>
      <c r="AG18" s="79"/>
      <c r="AH18" s="79"/>
      <c r="AI18" s="79"/>
      <c r="AJ18" s="79"/>
      <c r="AK18" s="79"/>
      <c r="AL18" s="79"/>
      <c r="AM18" s="79"/>
      <c r="AN18" s="79"/>
      <c r="AO18" s="79"/>
      <c r="AP18" s="79"/>
      <c r="AQ18" s="79"/>
      <c r="AR18" s="79"/>
      <c r="AS18" s="79"/>
      <c r="AT18" s="79"/>
      <c r="AU18" s="79"/>
      <c r="AV18" s="79"/>
      <c r="AW18" s="79"/>
      <c r="AX18" s="79"/>
      <c r="AY18" s="79"/>
      <c r="AZ18" s="79"/>
      <c r="BA18" s="79"/>
      <c r="BB18" s="79"/>
      <c r="BC18" s="79"/>
      <c r="BD18" s="79"/>
      <c r="BE18" s="80"/>
      <c r="BF18" s="107"/>
      <c r="BG18" s="268" t="str">
        <f t="shared" si="4"/>
        <v>-</v>
      </c>
      <c r="BH18" s="269"/>
      <c r="BI18" s="270" t="str">
        <f t="shared" si="5"/>
        <v/>
      </c>
      <c r="BJ18" s="270"/>
      <c r="BK18" s="270" t="str">
        <f t="shared" si="6"/>
        <v/>
      </c>
      <c r="BL18" s="284"/>
      <c r="BN18" s="249">
        <f t="shared" si="7"/>
        <v>0</v>
      </c>
      <c r="BO18" s="250"/>
      <c r="BP18" s="249">
        <f t="shared" si="8"/>
        <v>0</v>
      </c>
      <c r="BQ18" s="250"/>
    </row>
    <row r="19" spans="1:75" ht="21.75" customHeight="1">
      <c r="A19" s="91">
        <v>9</v>
      </c>
      <c r="B19" s="349"/>
      <c r="C19" s="350"/>
      <c r="D19" s="350"/>
      <c r="E19" s="350"/>
      <c r="F19" s="350"/>
      <c r="G19" s="351"/>
      <c r="H19" s="349"/>
      <c r="I19" s="352"/>
      <c r="J19" s="352"/>
      <c r="K19" s="352"/>
      <c r="L19" s="354"/>
      <c r="M19" s="354"/>
      <c r="N19" s="355"/>
      <c r="O19" s="277" t="str">
        <f t="shared" si="1"/>
        <v/>
      </c>
      <c r="P19" s="278"/>
      <c r="Q19" s="356"/>
      <c r="R19" s="279" t="str">
        <f t="shared" si="2"/>
        <v/>
      </c>
      <c r="S19" s="278"/>
      <c r="T19" s="343"/>
      <c r="U19" s="281" t="str">
        <f t="shared" si="3"/>
        <v/>
      </c>
      <c r="V19" s="282"/>
      <c r="W19" s="283"/>
      <c r="X19" s="295"/>
      <c r="Y19" s="296"/>
      <c r="Z19" s="297"/>
      <c r="AA19" s="78"/>
      <c r="AB19" s="79"/>
      <c r="AC19" s="79"/>
      <c r="AD19" s="79"/>
      <c r="AE19" s="79"/>
      <c r="AF19" s="79"/>
      <c r="AG19" s="79"/>
      <c r="AH19" s="79"/>
      <c r="AI19" s="79"/>
      <c r="AJ19" s="79"/>
      <c r="AK19" s="79"/>
      <c r="AL19" s="79"/>
      <c r="AM19" s="79"/>
      <c r="AN19" s="79"/>
      <c r="AO19" s="79"/>
      <c r="AP19" s="79"/>
      <c r="AQ19" s="79"/>
      <c r="AR19" s="79"/>
      <c r="AS19" s="79"/>
      <c r="AT19" s="79"/>
      <c r="AU19" s="79"/>
      <c r="AV19" s="79"/>
      <c r="AW19" s="79"/>
      <c r="AX19" s="79"/>
      <c r="AY19" s="79"/>
      <c r="AZ19" s="79"/>
      <c r="BA19" s="79"/>
      <c r="BB19" s="79"/>
      <c r="BC19" s="79"/>
      <c r="BD19" s="79"/>
      <c r="BE19" s="80"/>
      <c r="BF19" s="107"/>
      <c r="BG19" s="268" t="str">
        <f t="shared" si="4"/>
        <v>-</v>
      </c>
      <c r="BH19" s="269"/>
      <c r="BI19" s="270" t="str">
        <f t="shared" si="5"/>
        <v/>
      </c>
      <c r="BJ19" s="270"/>
      <c r="BK19" s="270" t="str">
        <f t="shared" si="6"/>
        <v/>
      </c>
      <c r="BL19" s="284"/>
      <c r="BN19" s="249">
        <f t="shared" si="7"/>
        <v>0</v>
      </c>
      <c r="BO19" s="250"/>
      <c r="BP19" s="249">
        <f t="shared" si="8"/>
        <v>0</v>
      </c>
      <c r="BQ19" s="250"/>
      <c r="BT19" s="92"/>
      <c r="BU19" s="93"/>
      <c r="BV19" s="93"/>
      <c r="BW19" s="93"/>
    </row>
    <row r="20" spans="1:75" ht="21.75" customHeight="1">
      <c r="A20" s="91">
        <v>10</v>
      </c>
      <c r="B20" s="349"/>
      <c r="C20" s="350"/>
      <c r="D20" s="350"/>
      <c r="E20" s="350"/>
      <c r="F20" s="350"/>
      <c r="G20" s="351"/>
      <c r="H20" s="349"/>
      <c r="I20" s="352"/>
      <c r="J20" s="352"/>
      <c r="K20" s="352"/>
      <c r="L20" s="354"/>
      <c r="M20" s="354"/>
      <c r="N20" s="355"/>
      <c r="O20" s="277" t="str">
        <f t="shared" si="1"/>
        <v/>
      </c>
      <c r="P20" s="278"/>
      <c r="Q20" s="356"/>
      <c r="R20" s="279" t="str">
        <f t="shared" si="2"/>
        <v/>
      </c>
      <c r="S20" s="278"/>
      <c r="T20" s="343"/>
      <c r="U20" s="281" t="str">
        <f t="shared" si="3"/>
        <v/>
      </c>
      <c r="V20" s="282"/>
      <c r="W20" s="283"/>
      <c r="X20" s="295"/>
      <c r="Y20" s="296"/>
      <c r="Z20" s="297"/>
      <c r="AA20" s="78"/>
      <c r="AB20" s="79"/>
      <c r="AC20" s="79"/>
      <c r="AD20" s="79"/>
      <c r="AE20" s="79"/>
      <c r="AF20" s="79"/>
      <c r="AG20" s="79"/>
      <c r="AH20" s="79"/>
      <c r="AI20" s="79"/>
      <c r="AJ20" s="79"/>
      <c r="AK20" s="79"/>
      <c r="AL20" s="79"/>
      <c r="AM20" s="79"/>
      <c r="AN20" s="79"/>
      <c r="AO20" s="79"/>
      <c r="AP20" s="79"/>
      <c r="AQ20" s="79"/>
      <c r="AR20" s="79"/>
      <c r="AS20" s="79"/>
      <c r="AT20" s="79"/>
      <c r="AU20" s="79"/>
      <c r="AV20" s="79"/>
      <c r="AW20" s="79"/>
      <c r="AX20" s="79"/>
      <c r="AY20" s="79"/>
      <c r="AZ20" s="79"/>
      <c r="BA20" s="79"/>
      <c r="BB20" s="79"/>
      <c r="BC20" s="79"/>
      <c r="BD20" s="79"/>
      <c r="BE20" s="80"/>
      <c r="BF20" s="107"/>
      <c r="BG20" s="268" t="str">
        <f t="shared" si="4"/>
        <v>-</v>
      </c>
      <c r="BH20" s="269"/>
      <c r="BI20" s="270" t="str">
        <f t="shared" si="5"/>
        <v/>
      </c>
      <c r="BJ20" s="270"/>
      <c r="BK20" s="270" t="str">
        <f t="shared" si="6"/>
        <v/>
      </c>
      <c r="BL20" s="284"/>
      <c r="BN20" s="249">
        <f t="shared" si="7"/>
        <v>0</v>
      </c>
      <c r="BO20" s="250"/>
      <c r="BP20" s="249">
        <f t="shared" si="8"/>
        <v>0</v>
      </c>
      <c r="BQ20" s="250"/>
      <c r="BT20" s="92"/>
      <c r="BU20" s="93"/>
      <c r="BV20" s="93"/>
      <c r="BW20" s="93"/>
    </row>
    <row r="21" spans="1:75" ht="21.75" customHeight="1">
      <c r="A21" s="91">
        <v>11</v>
      </c>
      <c r="B21" s="349"/>
      <c r="C21" s="350"/>
      <c r="D21" s="350"/>
      <c r="E21" s="350"/>
      <c r="F21" s="350"/>
      <c r="G21" s="351"/>
      <c r="H21" s="349"/>
      <c r="I21" s="352"/>
      <c r="J21" s="352"/>
      <c r="K21" s="352"/>
      <c r="L21" s="354"/>
      <c r="M21" s="354"/>
      <c r="N21" s="355"/>
      <c r="O21" s="277" t="str">
        <f t="shared" si="1"/>
        <v/>
      </c>
      <c r="P21" s="278"/>
      <c r="Q21" s="356"/>
      <c r="R21" s="279" t="str">
        <f t="shared" si="2"/>
        <v/>
      </c>
      <c r="S21" s="278"/>
      <c r="T21" s="343"/>
      <c r="U21" s="281" t="str">
        <f t="shared" si="3"/>
        <v/>
      </c>
      <c r="V21" s="282"/>
      <c r="W21" s="283"/>
      <c r="X21" s="295"/>
      <c r="Y21" s="296"/>
      <c r="Z21" s="297"/>
      <c r="AA21" s="78"/>
      <c r="AB21" s="79"/>
      <c r="AC21" s="79"/>
      <c r="AD21" s="79"/>
      <c r="AE21" s="79"/>
      <c r="AF21" s="79"/>
      <c r="AG21" s="79"/>
      <c r="AH21" s="79"/>
      <c r="AI21" s="79"/>
      <c r="AJ21" s="79"/>
      <c r="AK21" s="79"/>
      <c r="AL21" s="79"/>
      <c r="AM21" s="79"/>
      <c r="AN21" s="79"/>
      <c r="AO21" s="79"/>
      <c r="AP21" s="79"/>
      <c r="AQ21" s="79"/>
      <c r="AR21" s="79"/>
      <c r="AS21" s="79"/>
      <c r="AT21" s="79"/>
      <c r="AU21" s="79"/>
      <c r="AV21" s="79"/>
      <c r="AW21" s="79"/>
      <c r="AX21" s="79"/>
      <c r="AY21" s="79"/>
      <c r="AZ21" s="79"/>
      <c r="BA21" s="79"/>
      <c r="BB21" s="79"/>
      <c r="BC21" s="79"/>
      <c r="BD21" s="79"/>
      <c r="BE21" s="80"/>
      <c r="BF21" s="107"/>
      <c r="BG21" s="268" t="str">
        <f t="shared" si="4"/>
        <v>-</v>
      </c>
      <c r="BH21" s="269"/>
      <c r="BI21" s="270" t="str">
        <f t="shared" si="5"/>
        <v/>
      </c>
      <c r="BJ21" s="270"/>
      <c r="BK21" s="270" t="str">
        <f t="shared" si="6"/>
        <v/>
      </c>
      <c r="BL21" s="284"/>
      <c r="BN21" s="249">
        <f t="shared" si="7"/>
        <v>0</v>
      </c>
      <c r="BO21" s="250"/>
      <c r="BP21" s="249">
        <f t="shared" si="8"/>
        <v>0</v>
      </c>
      <c r="BQ21" s="250"/>
      <c r="BT21" s="92"/>
      <c r="BU21" s="93"/>
      <c r="BV21" s="93"/>
      <c r="BW21" s="93"/>
    </row>
    <row r="22" spans="1:75" ht="21.75" customHeight="1">
      <c r="A22" s="91">
        <v>12</v>
      </c>
      <c r="B22" s="349"/>
      <c r="C22" s="350"/>
      <c r="D22" s="350"/>
      <c r="E22" s="350"/>
      <c r="F22" s="350"/>
      <c r="G22" s="351"/>
      <c r="H22" s="349"/>
      <c r="I22" s="352"/>
      <c r="J22" s="352"/>
      <c r="K22" s="352"/>
      <c r="L22" s="354"/>
      <c r="M22" s="354"/>
      <c r="N22" s="355"/>
      <c r="O22" s="277" t="str">
        <f t="shared" si="1"/>
        <v/>
      </c>
      <c r="P22" s="278"/>
      <c r="Q22" s="356"/>
      <c r="R22" s="279" t="str">
        <f t="shared" si="2"/>
        <v/>
      </c>
      <c r="S22" s="278"/>
      <c r="T22" s="343"/>
      <c r="U22" s="281" t="str">
        <f t="shared" si="3"/>
        <v/>
      </c>
      <c r="V22" s="282"/>
      <c r="W22" s="283"/>
      <c r="X22" s="295"/>
      <c r="Y22" s="296"/>
      <c r="Z22" s="297"/>
      <c r="AA22" s="78"/>
      <c r="AB22" s="79"/>
      <c r="AC22" s="79"/>
      <c r="AD22" s="79"/>
      <c r="AE22" s="79"/>
      <c r="AF22" s="79"/>
      <c r="AG22" s="79"/>
      <c r="AH22" s="79"/>
      <c r="AI22" s="79"/>
      <c r="AJ22" s="79"/>
      <c r="AK22" s="79"/>
      <c r="AL22" s="79"/>
      <c r="AM22" s="79"/>
      <c r="AN22" s="79"/>
      <c r="AO22" s="79"/>
      <c r="AP22" s="79"/>
      <c r="AQ22" s="79"/>
      <c r="AR22" s="79"/>
      <c r="AS22" s="79"/>
      <c r="AT22" s="79"/>
      <c r="AU22" s="79"/>
      <c r="AV22" s="79"/>
      <c r="AW22" s="79"/>
      <c r="AX22" s="79"/>
      <c r="AY22" s="79"/>
      <c r="AZ22" s="79"/>
      <c r="BA22" s="79"/>
      <c r="BB22" s="79"/>
      <c r="BC22" s="79"/>
      <c r="BD22" s="79"/>
      <c r="BE22" s="80"/>
      <c r="BF22" s="107"/>
      <c r="BG22" s="268" t="str">
        <f t="shared" si="4"/>
        <v>-</v>
      </c>
      <c r="BH22" s="269"/>
      <c r="BI22" s="270" t="str">
        <f t="shared" si="5"/>
        <v/>
      </c>
      <c r="BJ22" s="270"/>
      <c r="BK22" s="270" t="str">
        <f t="shared" si="6"/>
        <v/>
      </c>
      <c r="BL22" s="284"/>
      <c r="BN22" s="249">
        <f t="shared" si="7"/>
        <v>0</v>
      </c>
      <c r="BO22" s="250"/>
      <c r="BP22" s="249">
        <f t="shared" si="8"/>
        <v>0</v>
      </c>
      <c r="BQ22" s="250"/>
      <c r="BT22" s="92"/>
      <c r="BU22" s="93"/>
      <c r="BV22" s="93"/>
      <c r="BW22" s="93"/>
    </row>
    <row r="23" spans="1:75" ht="21.75" customHeight="1">
      <c r="A23" s="91">
        <v>13</v>
      </c>
      <c r="B23" s="349"/>
      <c r="C23" s="354"/>
      <c r="D23" s="354"/>
      <c r="E23" s="354"/>
      <c r="F23" s="354"/>
      <c r="G23" s="355"/>
      <c r="H23" s="349"/>
      <c r="I23" s="354"/>
      <c r="J23" s="354"/>
      <c r="K23" s="354"/>
      <c r="L23" s="354"/>
      <c r="M23" s="354"/>
      <c r="N23" s="355"/>
      <c r="O23" s="277" t="str">
        <f t="shared" si="1"/>
        <v/>
      </c>
      <c r="P23" s="278"/>
      <c r="Q23" s="356"/>
      <c r="R23" s="279" t="str">
        <f t="shared" si="2"/>
        <v/>
      </c>
      <c r="S23" s="278"/>
      <c r="T23" s="343"/>
      <c r="U23" s="281" t="str">
        <f t="shared" si="3"/>
        <v/>
      </c>
      <c r="V23" s="282"/>
      <c r="W23" s="283"/>
      <c r="X23" s="295"/>
      <c r="Y23" s="296"/>
      <c r="Z23" s="297"/>
      <c r="AA23" s="78"/>
      <c r="AB23" s="79"/>
      <c r="AC23" s="79"/>
      <c r="AD23" s="79"/>
      <c r="AE23" s="79"/>
      <c r="AF23" s="79"/>
      <c r="AG23" s="79"/>
      <c r="AH23" s="79"/>
      <c r="AI23" s="79"/>
      <c r="AJ23" s="79"/>
      <c r="AK23" s="79"/>
      <c r="AL23" s="79"/>
      <c r="AM23" s="79"/>
      <c r="AN23" s="79"/>
      <c r="AO23" s="79"/>
      <c r="AP23" s="79"/>
      <c r="AQ23" s="79"/>
      <c r="AR23" s="79"/>
      <c r="AS23" s="79"/>
      <c r="AT23" s="79"/>
      <c r="AU23" s="79"/>
      <c r="AV23" s="79"/>
      <c r="AW23" s="79"/>
      <c r="AX23" s="79"/>
      <c r="AY23" s="79"/>
      <c r="AZ23" s="79"/>
      <c r="BA23" s="79"/>
      <c r="BB23" s="79"/>
      <c r="BC23" s="79"/>
      <c r="BD23" s="79"/>
      <c r="BE23" s="80"/>
      <c r="BF23" s="107"/>
      <c r="BG23" s="268" t="str">
        <f t="shared" si="4"/>
        <v>-</v>
      </c>
      <c r="BH23" s="269"/>
      <c r="BI23" s="270" t="str">
        <f t="shared" si="5"/>
        <v/>
      </c>
      <c r="BJ23" s="270"/>
      <c r="BK23" s="270" t="str">
        <f t="shared" si="6"/>
        <v/>
      </c>
      <c r="BL23" s="284"/>
      <c r="BN23" s="249">
        <f t="shared" si="7"/>
        <v>0</v>
      </c>
      <c r="BO23" s="250"/>
      <c r="BP23" s="249">
        <f t="shared" si="8"/>
        <v>0</v>
      </c>
      <c r="BQ23" s="250"/>
      <c r="BT23" s="92"/>
      <c r="BU23" s="93"/>
      <c r="BV23" s="93"/>
      <c r="BW23" s="93"/>
    </row>
    <row r="24" spans="1:75" ht="21.75" customHeight="1">
      <c r="A24" s="91">
        <v>14</v>
      </c>
      <c r="B24" s="349"/>
      <c r="C24" s="354"/>
      <c r="D24" s="354"/>
      <c r="E24" s="354"/>
      <c r="F24" s="354"/>
      <c r="G24" s="355"/>
      <c r="H24" s="349"/>
      <c r="I24" s="354"/>
      <c r="J24" s="354"/>
      <c r="K24" s="354"/>
      <c r="L24" s="354"/>
      <c r="M24" s="354"/>
      <c r="N24" s="355"/>
      <c r="O24" s="277" t="str">
        <f t="shared" si="1"/>
        <v/>
      </c>
      <c r="P24" s="278"/>
      <c r="Q24" s="356"/>
      <c r="R24" s="279" t="str">
        <f t="shared" si="2"/>
        <v/>
      </c>
      <c r="S24" s="278"/>
      <c r="T24" s="343"/>
      <c r="U24" s="281" t="str">
        <f t="shared" si="3"/>
        <v/>
      </c>
      <c r="V24" s="282"/>
      <c r="W24" s="283"/>
      <c r="X24" s="295"/>
      <c r="Y24" s="296"/>
      <c r="Z24" s="297"/>
      <c r="AA24" s="78"/>
      <c r="AB24" s="79"/>
      <c r="AC24" s="79"/>
      <c r="AD24" s="79"/>
      <c r="AE24" s="79"/>
      <c r="AF24" s="79"/>
      <c r="AG24" s="79"/>
      <c r="AH24" s="79"/>
      <c r="AI24" s="79"/>
      <c r="AJ24" s="79"/>
      <c r="AK24" s="79"/>
      <c r="AL24" s="79"/>
      <c r="AM24" s="79"/>
      <c r="AN24" s="79"/>
      <c r="AO24" s="79"/>
      <c r="AP24" s="79"/>
      <c r="AQ24" s="79"/>
      <c r="AR24" s="79"/>
      <c r="AS24" s="79"/>
      <c r="AT24" s="79"/>
      <c r="AU24" s="79"/>
      <c r="AV24" s="79"/>
      <c r="AW24" s="79"/>
      <c r="AX24" s="79"/>
      <c r="AY24" s="79"/>
      <c r="AZ24" s="79"/>
      <c r="BA24" s="79"/>
      <c r="BB24" s="79"/>
      <c r="BC24" s="79"/>
      <c r="BD24" s="79"/>
      <c r="BE24" s="80"/>
      <c r="BF24" s="107"/>
      <c r="BG24" s="268" t="str">
        <f t="shared" si="4"/>
        <v>-</v>
      </c>
      <c r="BH24" s="269"/>
      <c r="BI24" s="270" t="str">
        <f t="shared" si="5"/>
        <v/>
      </c>
      <c r="BJ24" s="270"/>
      <c r="BK24" s="270" t="str">
        <f t="shared" si="6"/>
        <v/>
      </c>
      <c r="BL24" s="284"/>
      <c r="BN24" s="249">
        <f t="shared" si="7"/>
        <v>0</v>
      </c>
      <c r="BO24" s="250"/>
      <c r="BP24" s="249">
        <f t="shared" si="8"/>
        <v>0</v>
      </c>
      <c r="BQ24" s="250"/>
      <c r="BS24" s="92"/>
      <c r="BT24" s="92"/>
      <c r="BU24" s="93"/>
      <c r="BV24" s="93"/>
      <c r="BW24" s="93"/>
    </row>
    <row r="25" spans="1:75" ht="21.75" customHeight="1">
      <c r="A25" s="91">
        <v>15</v>
      </c>
      <c r="B25" s="349"/>
      <c r="C25" s="354"/>
      <c r="D25" s="354"/>
      <c r="E25" s="354"/>
      <c r="F25" s="354"/>
      <c r="G25" s="355"/>
      <c r="H25" s="349"/>
      <c r="I25" s="354"/>
      <c r="J25" s="354"/>
      <c r="K25" s="354"/>
      <c r="L25" s="354"/>
      <c r="M25" s="354"/>
      <c r="N25" s="355"/>
      <c r="O25" s="277" t="str">
        <f t="shared" si="1"/>
        <v/>
      </c>
      <c r="P25" s="278"/>
      <c r="Q25" s="356"/>
      <c r="R25" s="279" t="str">
        <f t="shared" si="2"/>
        <v/>
      </c>
      <c r="S25" s="278"/>
      <c r="T25" s="343"/>
      <c r="U25" s="281" t="str">
        <f t="shared" si="3"/>
        <v/>
      </c>
      <c r="V25" s="282"/>
      <c r="W25" s="283"/>
      <c r="X25" s="295"/>
      <c r="Y25" s="296"/>
      <c r="Z25" s="297"/>
      <c r="AA25" s="78"/>
      <c r="AB25" s="79"/>
      <c r="AC25" s="79"/>
      <c r="AD25" s="79"/>
      <c r="AE25" s="79"/>
      <c r="AF25" s="79"/>
      <c r="AG25" s="79"/>
      <c r="AH25" s="79"/>
      <c r="AI25" s="79"/>
      <c r="AJ25" s="79"/>
      <c r="AK25" s="79"/>
      <c r="AL25" s="79"/>
      <c r="AM25" s="79"/>
      <c r="AN25" s="79"/>
      <c r="AO25" s="79"/>
      <c r="AP25" s="79"/>
      <c r="AQ25" s="79"/>
      <c r="AR25" s="79"/>
      <c r="AS25" s="79"/>
      <c r="AT25" s="79"/>
      <c r="AU25" s="79"/>
      <c r="AV25" s="79"/>
      <c r="AW25" s="79"/>
      <c r="AX25" s="79"/>
      <c r="AY25" s="79"/>
      <c r="AZ25" s="79"/>
      <c r="BA25" s="79"/>
      <c r="BB25" s="79"/>
      <c r="BC25" s="79"/>
      <c r="BD25" s="79"/>
      <c r="BE25" s="80"/>
      <c r="BF25" s="107"/>
      <c r="BG25" s="268" t="str">
        <f t="shared" si="4"/>
        <v>-</v>
      </c>
      <c r="BH25" s="269"/>
      <c r="BI25" s="270" t="str">
        <f t="shared" si="5"/>
        <v/>
      </c>
      <c r="BJ25" s="270"/>
      <c r="BK25" s="270" t="str">
        <f t="shared" si="6"/>
        <v/>
      </c>
      <c r="BL25" s="284"/>
      <c r="BN25" s="249">
        <f t="shared" si="7"/>
        <v>0</v>
      </c>
      <c r="BO25" s="250"/>
      <c r="BP25" s="249">
        <f t="shared" si="8"/>
        <v>0</v>
      </c>
      <c r="BQ25" s="250"/>
      <c r="BS25" s="92"/>
      <c r="BT25" s="92"/>
      <c r="BU25" s="93"/>
      <c r="BV25" s="93"/>
      <c r="BW25" s="93"/>
    </row>
    <row r="26" spans="1:75" ht="21.75" customHeight="1">
      <c r="A26" s="91">
        <v>16</v>
      </c>
      <c r="B26" s="349"/>
      <c r="C26" s="354"/>
      <c r="D26" s="354"/>
      <c r="E26" s="354"/>
      <c r="F26" s="354"/>
      <c r="G26" s="355"/>
      <c r="H26" s="349"/>
      <c r="I26" s="354"/>
      <c r="J26" s="354"/>
      <c r="K26" s="354"/>
      <c r="L26" s="354"/>
      <c r="M26" s="354"/>
      <c r="N26" s="355"/>
      <c r="O26" s="277" t="str">
        <f t="shared" si="1"/>
        <v/>
      </c>
      <c r="P26" s="278"/>
      <c r="Q26" s="356"/>
      <c r="R26" s="279" t="str">
        <f t="shared" si="2"/>
        <v/>
      </c>
      <c r="S26" s="278"/>
      <c r="T26" s="343"/>
      <c r="U26" s="281" t="str">
        <f t="shared" si="3"/>
        <v/>
      </c>
      <c r="V26" s="282"/>
      <c r="W26" s="283"/>
      <c r="X26" s="295"/>
      <c r="Y26" s="296"/>
      <c r="Z26" s="297"/>
      <c r="AA26" s="78"/>
      <c r="AB26" s="79"/>
      <c r="AC26" s="79"/>
      <c r="AD26" s="79"/>
      <c r="AE26" s="79"/>
      <c r="AF26" s="79"/>
      <c r="AG26" s="79"/>
      <c r="AH26" s="79"/>
      <c r="AI26" s="79"/>
      <c r="AJ26" s="79"/>
      <c r="AK26" s="79"/>
      <c r="AL26" s="79"/>
      <c r="AM26" s="79"/>
      <c r="AN26" s="79"/>
      <c r="AO26" s="79"/>
      <c r="AP26" s="79"/>
      <c r="AQ26" s="79"/>
      <c r="AR26" s="79"/>
      <c r="AS26" s="79"/>
      <c r="AT26" s="79"/>
      <c r="AU26" s="79"/>
      <c r="AV26" s="79"/>
      <c r="AW26" s="79"/>
      <c r="AX26" s="79"/>
      <c r="AY26" s="79"/>
      <c r="AZ26" s="79"/>
      <c r="BA26" s="79"/>
      <c r="BB26" s="79"/>
      <c r="BC26" s="79"/>
      <c r="BD26" s="79"/>
      <c r="BE26" s="80"/>
      <c r="BF26" s="107"/>
      <c r="BG26" s="268" t="str">
        <f t="shared" ref="BG26:BG30" si="9">IFERROR(ROUNDDOWN(BK26/BI26,3),"-")</f>
        <v>-</v>
      </c>
      <c r="BH26" s="269"/>
      <c r="BI26" s="270" t="str">
        <f t="shared" si="5"/>
        <v/>
      </c>
      <c r="BJ26" s="270"/>
      <c r="BK26" s="270" t="str">
        <f t="shared" si="6"/>
        <v/>
      </c>
      <c r="BL26" s="284"/>
      <c r="BN26" s="249">
        <f t="shared" si="7"/>
        <v>0</v>
      </c>
      <c r="BO26" s="250"/>
      <c r="BP26" s="249">
        <f t="shared" si="8"/>
        <v>0</v>
      </c>
      <c r="BQ26" s="250"/>
      <c r="BS26" s="92"/>
      <c r="BT26" s="92"/>
      <c r="BU26" s="93"/>
      <c r="BV26" s="93"/>
      <c r="BW26" s="93"/>
    </row>
    <row r="27" spans="1:75" ht="21.75" customHeight="1">
      <c r="A27" s="91">
        <v>17</v>
      </c>
      <c r="B27" s="349"/>
      <c r="C27" s="354"/>
      <c r="D27" s="354"/>
      <c r="E27" s="354"/>
      <c r="F27" s="354"/>
      <c r="G27" s="355"/>
      <c r="H27" s="349"/>
      <c r="I27" s="354"/>
      <c r="J27" s="354"/>
      <c r="K27" s="354"/>
      <c r="L27" s="354"/>
      <c r="M27" s="354"/>
      <c r="N27" s="355"/>
      <c r="O27" s="277" t="str">
        <f t="shared" si="1"/>
        <v/>
      </c>
      <c r="P27" s="278"/>
      <c r="Q27" s="356"/>
      <c r="R27" s="279" t="str">
        <f t="shared" si="2"/>
        <v/>
      </c>
      <c r="S27" s="278"/>
      <c r="T27" s="343"/>
      <c r="U27" s="281" t="str">
        <f t="shared" si="3"/>
        <v/>
      </c>
      <c r="V27" s="282"/>
      <c r="W27" s="283"/>
      <c r="X27" s="295"/>
      <c r="Y27" s="296"/>
      <c r="Z27" s="297"/>
      <c r="AA27" s="78"/>
      <c r="AB27" s="79"/>
      <c r="AC27" s="79"/>
      <c r="AD27" s="79"/>
      <c r="AE27" s="79"/>
      <c r="AF27" s="79"/>
      <c r="AG27" s="79"/>
      <c r="AH27" s="79"/>
      <c r="AI27" s="79"/>
      <c r="AJ27" s="79"/>
      <c r="AK27" s="79"/>
      <c r="AL27" s="79"/>
      <c r="AM27" s="79"/>
      <c r="AN27" s="79"/>
      <c r="AO27" s="79"/>
      <c r="AP27" s="79"/>
      <c r="AQ27" s="79"/>
      <c r="AR27" s="79"/>
      <c r="AS27" s="79"/>
      <c r="AT27" s="79"/>
      <c r="AU27" s="79"/>
      <c r="AV27" s="79"/>
      <c r="AW27" s="79"/>
      <c r="AX27" s="79"/>
      <c r="AY27" s="79"/>
      <c r="AZ27" s="79"/>
      <c r="BA27" s="79"/>
      <c r="BB27" s="79"/>
      <c r="BC27" s="79"/>
      <c r="BD27" s="79"/>
      <c r="BE27" s="80"/>
      <c r="BF27" s="107"/>
      <c r="BG27" s="268" t="str">
        <f t="shared" si="9"/>
        <v>-</v>
      </c>
      <c r="BH27" s="269"/>
      <c r="BI27" s="270" t="str">
        <f t="shared" si="5"/>
        <v/>
      </c>
      <c r="BJ27" s="270"/>
      <c r="BK27" s="270" t="str">
        <f t="shared" si="6"/>
        <v/>
      </c>
      <c r="BL27" s="284"/>
      <c r="BN27" s="249">
        <f t="shared" si="7"/>
        <v>0</v>
      </c>
      <c r="BO27" s="250"/>
      <c r="BP27" s="249">
        <f t="shared" si="8"/>
        <v>0</v>
      </c>
      <c r="BQ27" s="250"/>
      <c r="BS27" s="92"/>
      <c r="BT27" s="92"/>
      <c r="BU27" s="93"/>
      <c r="BV27" s="93"/>
      <c r="BW27" s="93"/>
    </row>
    <row r="28" spans="1:75" ht="21.75" customHeight="1">
      <c r="A28" s="91">
        <v>18</v>
      </c>
      <c r="B28" s="349"/>
      <c r="C28" s="354"/>
      <c r="D28" s="354"/>
      <c r="E28" s="354"/>
      <c r="F28" s="354"/>
      <c r="G28" s="355"/>
      <c r="H28" s="349"/>
      <c r="I28" s="354"/>
      <c r="J28" s="354"/>
      <c r="K28" s="354"/>
      <c r="L28" s="354"/>
      <c r="M28" s="354"/>
      <c r="N28" s="355"/>
      <c r="O28" s="279" t="str">
        <f t="shared" si="1"/>
        <v/>
      </c>
      <c r="P28" s="278"/>
      <c r="Q28" s="280"/>
      <c r="R28" s="279" t="str">
        <f>IF(O28="","",COUNTIF(AA28:BE28,"○"))</f>
        <v/>
      </c>
      <c r="S28" s="278"/>
      <c r="T28" s="343"/>
      <c r="U28" s="281" t="str">
        <f>IF(O28="","",IFERROR(ROUNDDOWN(R28/O28,3),"-"))</f>
        <v/>
      </c>
      <c r="V28" s="282"/>
      <c r="W28" s="283"/>
      <c r="X28" s="295"/>
      <c r="Y28" s="296"/>
      <c r="Z28" s="297"/>
      <c r="AA28" s="78"/>
      <c r="AB28" s="79"/>
      <c r="AC28" s="79"/>
      <c r="AD28" s="79"/>
      <c r="AE28" s="79"/>
      <c r="AF28" s="79"/>
      <c r="AG28" s="79"/>
      <c r="AH28" s="79"/>
      <c r="AI28" s="79"/>
      <c r="AJ28" s="79"/>
      <c r="AK28" s="79"/>
      <c r="AL28" s="79"/>
      <c r="AM28" s="79"/>
      <c r="AN28" s="79"/>
      <c r="AO28" s="79"/>
      <c r="AP28" s="79"/>
      <c r="AQ28" s="79"/>
      <c r="AR28" s="79"/>
      <c r="AS28" s="79"/>
      <c r="AT28" s="79"/>
      <c r="AU28" s="79"/>
      <c r="AV28" s="79"/>
      <c r="AW28" s="79"/>
      <c r="AX28" s="79"/>
      <c r="AY28" s="79"/>
      <c r="AZ28" s="79"/>
      <c r="BA28" s="79"/>
      <c r="BB28" s="79"/>
      <c r="BC28" s="79"/>
      <c r="BD28" s="79"/>
      <c r="BE28" s="80"/>
      <c r="BF28" s="107"/>
      <c r="BG28" s="268" t="str">
        <f t="shared" si="9"/>
        <v>-</v>
      </c>
      <c r="BH28" s="269"/>
      <c r="BI28" s="270" t="str">
        <f t="shared" si="5"/>
        <v/>
      </c>
      <c r="BJ28" s="270"/>
      <c r="BK28" s="270" t="str">
        <f t="shared" si="6"/>
        <v/>
      </c>
      <c r="BL28" s="284"/>
      <c r="BN28" s="249">
        <f t="shared" si="7"/>
        <v>0</v>
      </c>
      <c r="BO28" s="250"/>
      <c r="BP28" s="249">
        <f t="shared" si="8"/>
        <v>0</v>
      </c>
      <c r="BQ28" s="250"/>
      <c r="BS28" s="92"/>
      <c r="BT28" s="92"/>
      <c r="BU28" s="93"/>
      <c r="BV28" s="93"/>
      <c r="BW28" s="93"/>
    </row>
    <row r="29" spans="1:75" ht="21.75" customHeight="1">
      <c r="A29" s="91">
        <v>19</v>
      </c>
      <c r="B29" s="349"/>
      <c r="C29" s="350"/>
      <c r="D29" s="350"/>
      <c r="E29" s="350"/>
      <c r="F29" s="350"/>
      <c r="G29" s="351"/>
      <c r="H29" s="349"/>
      <c r="I29" s="352"/>
      <c r="J29" s="352"/>
      <c r="K29" s="352"/>
      <c r="L29" s="354"/>
      <c r="M29" s="352"/>
      <c r="N29" s="353"/>
      <c r="O29" s="277" t="str">
        <f t="shared" si="1"/>
        <v/>
      </c>
      <c r="P29" s="278"/>
      <c r="Q29" s="356"/>
      <c r="R29" s="279" t="str">
        <f t="shared" ref="R29:R35" si="10">IF(O29="","",COUNTIF(AA29:BE29,"○"))</f>
        <v/>
      </c>
      <c r="S29" s="278"/>
      <c r="T29" s="343"/>
      <c r="U29" s="281" t="str">
        <f t="shared" ref="U29:U35" si="11">IF(O29="","",IFERROR(ROUNDDOWN(R29/O29,3),"-"))</f>
        <v/>
      </c>
      <c r="V29" s="282"/>
      <c r="W29" s="283"/>
      <c r="X29" s="295"/>
      <c r="Y29" s="296"/>
      <c r="Z29" s="297"/>
      <c r="AA29" s="78"/>
      <c r="AB29" s="79"/>
      <c r="AC29" s="79"/>
      <c r="AD29" s="79"/>
      <c r="AE29" s="79"/>
      <c r="AF29" s="79"/>
      <c r="AG29" s="79"/>
      <c r="AH29" s="79"/>
      <c r="AI29" s="79"/>
      <c r="AJ29" s="79"/>
      <c r="AK29" s="79"/>
      <c r="AL29" s="79"/>
      <c r="AM29" s="79"/>
      <c r="AN29" s="79"/>
      <c r="AO29" s="79"/>
      <c r="AP29" s="79"/>
      <c r="AQ29" s="79"/>
      <c r="AR29" s="79"/>
      <c r="AS29" s="79"/>
      <c r="AT29" s="79"/>
      <c r="AU29" s="79"/>
      <c r="AV29" s="79"/>
      <c r="AW29" s="79"/>
      <c r="AX29" s="79"/>
      <c r="AY29" s="79"/>
      <c r="AZ29" s="79"/>
      <c r="BA29" s="79"/>
      <c r="BB29" s="79"/>
      <c r="BC29" s="79"/>
      <c r="BD29" s="79"/>
      <c r="BE29" s="80"/>
      <c r="BF29" s="107"/>
      <c r="BG29" s="268" t="str">
        <f t="shared" si="9"/>
        <v>-</v>
      </c>
      <c r="BH29" s="269"/>
      <c r="BI29" s="270" t="str">
        <f t="shared" si="5"/>
        <v/>
      </c>
      <c r="BJ29" s="270"/>
      <c r="BK29" s="270" t="str">
        <f t="shared" si="6"/>
        <v/>
      </c>
      <c r="BL29" s="284"/>
      <c r="BN29" s="249">
        <f t="shared" si="7"/>
        <v>0</v>
      </c>
      <c r="BO29" s="250"/>
      <c r="BP29" s="249">
        <f t="shared" si="8"/>
        <v>0</v>
      </c>
      <c r="BQ29" s="250"/>
      <c r="BS29" s="92"/>
      <c r="BT29" s="92"/>
      <c r="BU29" s="93"/>
      <c r="BV29" s="93"/>
      <c r="BW29" s="93"/>
    </row>
    <row r="30" spans="1:75" ht="21.75" customHeight="1">
      <c r="A30" s="91">
        <v>20</v>
      </c>
      <c r="B30" s="349"/>
      <c r="C30" s="350"/>
      <c r="D30" s="350"/>
      <c r="E30" s="350"/>
      <c r="F30" s="350"/>
      <c r="G30" s="351"/>
      <c r="H30" s="349"/>
      <c r="I30" s="352"/>
      <c r="J30" s="352"/>
      <c r="K30" s="352"/>
      <c r="L30" s="354"/>
      <c r="M30" s="352"/>
      <c r="N30" s="353"/>
      <c r="O30" s="277" t="str">
        <f t="shared" si="1"/>
        <v/>
      </c>
      <c r="P30" s="278"/>
      <c r="Q30" s="356"/>
      <c r="R30" s="279" t="str">
        <f t="shared" si="10"/>
        <v/>
      </c>
      <c r="S30" s="278"/>
      <c r="T30" s="343"/>
      <c r="U30" s="281" t="str">
        <f t="shared" si="11"/>
        <v/>
      </c>
      <c r="V30" s="282"/>
      <c r="W30" s="283"/>
      <c r="X30" s="295"/>
      <c r="Y30" s="296"/>
      <c r="Z30" s="297"/>
      <c r="AA30" s="81"/>
      <c r="AB30" s="82"/>
      <c r="AC30" s="82"/>
      <c r="AD30" s="82"/>
      <c r="AE30" s="82"/>
      <c r="AF30" s="79"/>
      <c r="AG30" s="79"/>
      <c r="AH30" s="79"/>
      <c r="AI30" s="79"/>
      <c r="AJ30" s="79"/>
      <c r="AK30" s="79"/>
      <c r="AL30" s="79"/>
      <c r="AM30" s="79"/>
      <c r="AN30" s="79"/>
      <c r="AO30" s="79"/>
      <c r="AP30" s="79"/>
      <c r="AQ30" s="79"/>
      <c r="AR30" s="79"/>
      <c r="AS30" s="82"/>
      <c r="AT30" s="82"/>
      <c r="AU30" s="82"/>
      <c r="AV30" s="82"/>
      <c r="AW30" s="82"/>
      <c r="AX30" s="82"/>
      <c r="AY30" s="82"/>
      <c r="AZ30" s="82"/>
      <c r="BA30" s="82"/>
      <c r="BB30" s="79"/>
      <c r="BC30" s="79"/>
      <c r="BD30" s="79"/>
      <c r="BE30" s="80"/>
      <c r="BF30" s="107"/>
      <c r="BG30" s="268" t="str">
        <f t="shared" si="9"/>
        <v>-</v>
      </c>
      <c r="BH30" s="269"/>
      <c r="BI30" s="270" t="str">
        <f t="shared" si="5"/>
        <v/>
      </c>
      <c r="BJ30" s="270"/>
      <c r="BK30" s="270" t="str">
        <f t="shared" si="6"/>
        <v/>
      </c>
      <c r="BL30" s="284"/>
      <c r="BN30" s="249">
        <f t="shared" si="7"/>
        <v>0</v>
      </c>
      <c r="BO30" s="250"/>
      <c r="BP30" s="249">
        <f t="shared" si="8"/>
        <v>0</v>
      </c>
      <c r="BQ30" s="250"/>
      <c r="BS30" s="92"/>
      <c r="BT30" s="92"/>
      <c r="BU30" s="92"/>
      <c r="BV30" s="93"/>
      <c r="BW30" s="93"/>
    </row>
    <row r="31" spans="1:75" ht="21.75" customHeight="1">
      <c r="A31" s="91">
        <v>21</v>
      </c>
      <c r="B31" s="349"/>
      <c r="C31" s="350"/>
      <c r="D31" s="350"/>
      <c r="E31" s="350"/>
      <c r="F31" s="350"/>
      <c r="G31" s="351"/>
      <c r="H31" s="349"/>
      <c r="I31" s="352"/>
      <c r="J31" s="352"/>
      <c r="K31" s="352"/>
      <c r="L31" s="354"/>
      <c r="M31" s="352"/>
      <c r="N31" s="353"/>
      <c r="O31" s="277" t="str">
        <f t="shared" si="1"/>
        <v/>
      </c>
      <c r="P31" s="278"/>
      <c r="Q31" s="356"/>
      <c r="R31" s="279" t="str">
        <f t="shared" si="10"/>
        <v/>
      </c>
      <c r="S31" s="278"/>
      <c r="T31" s="343"/>
      <c r="U31" s="281" t="str">
        <f t="shared" si="11"/>
        <v/>
      </c>
      <c r="V31" s="282"/>
      <c r="W31" s="283"/>
      <c r="X31" s="295"/>
      <c r="Y31" s="296"/>
      <c r="Z31" s="297"/>
      <c r="AA31" s="78"/>
      <c r="AB31" s="79"/>
      <c r="AC31" s="79"/>
      <c r="AD31" s="79"/>
      <c r="AE31" s="79"/>
      <c r="AF31" s="79"/>
      <c r="AG31" s="79"/>
      <c r="AH31" s="79"/>
      <c r="AI31" s="79"/>
      <c r="AJ31" s="79"/>
      <c r="AK31" s="79"/>
      <c r="AL31" s="79"/>
      <c r="AM31" s="79"/>
      <c r="AN31" s="79"/>
      <c r="AO31" s="79"/>
      <c r="AP31" s="79"/>
      <c r="AQ31" s="79"/>
      <c r="AR31" s="79"/>
      <c r="AS31" s="79"/>
      <c r="AT31" s="79"/>
      <c r="AU31" s="79"/>
      <c r="AV31" s="79"/>
      <c r="AW31" s="79"/>
      <c r="AX31" s="79"/>
      <c r="AY31" s="79"/>
      <c r="AZ31" s="79"/>
      <c r="BA31" s="79"/>
      <c r="BB31" s="79"/>
      <c r="BC31" s="79"/>
      <c r="BD31" s="79"/>
      <c r="BE31" s="80"/>
      <c r="BF31" s="107"/>
      <c r="BG31" s="268" t="str">
        <f t="shared" si="4"/>
        <v>-</v>
      </c>
      <c r="BH31" s="269"/>
      <c r="BI31" s="270" t="str">
        <f t="shared" si="5"/>
        <v/>
      </c>
      <c r="BJ31" s="270"/>
      <c r="BK31" s="270" t="str">
        <f t="shared" si="6"/>
        <v/>
      </c>
      <c r="BL31" s="284"/>
      <c r="BN31" s="249">
        <f t="shared" si="7"/>
        <v>0</v>
      </c>
      <c r="BO31" s="250"/>
      <c r="BP31" s="249">
        <f t="shared" si="8"/>
        <v>0</v>
      </c>
      <c r="BQ31" s="250"/>
      <c r="BS31" s="92"/>
      <c r="BT31" s="92"/>
      <c r="BU31" s="93"/>
      <c r="BV31" s="93"/>
      <c r="BW31" s="93"/>
    </row>
    <row r="32" spans="1:75" ht="21.75" customHeight="1">
      <c r="A32" s="91">
        <v>22</v>
      </c>
      <c r="B32" s="349"/>
      <c r="C32" s="350"/>
      <c r="D32" s="350"/>
      <c r="E32" s="350"/>
      <c r="F32" s="350"/>
      <c r="G32" s="351"/>
      <c r="H32" s="349"/>
      <c r="I32" s="352"/>
      <c r="J32" s="352"/>
      <c r="K32" s="352"/>
      <c r="L32" s="354"/>
      <c r="M32" s="352"/>
      <c r="N32" s="353"/>
      <c r="O32" s="277" t="str">
        <f t="shared" si="1"/>
        <v/>
      </c>
      <c r="P32" s="278"/>
      <c r="Q32" s="356"/>
      <c r="R32" s="279" t="str">
        <f t="shared" si="10"/>
        <v/>
      </c>
      <c r="S32" s="278"/>
      <c r="T32" s="343"/>
      <c r="U32" s="281" t="str">
        <f t="shared" si="11"/>
        <v/>
      </c>
      <c r="V32" s="282"/>
      <c r="W32" s="283"/>
      <c r="X32" s="295"/>
      <c r="Y32" s="296"/>
      <c r="Z32" s="297"/>
      <c r="AA32" s="78"/>
      <c r="AB32" s="79"/>
      <c r="AC32" s="79"/>
      <c r="AD32" s="79"/>
      <c r="AE32" s="79"/>
      <c r="AF32" s="79"/>
      <c r="AG32" s="79"/>
      <c r="AH32" s="79"/>
      <c r="AI32" s="79"/>
      <c r="AJ32" s="79"/>
      <c r="AK32" s="79"/>
      <c r="AL32" s="79"/>
      <c r="AM32" s="79"/>
      <c r="AN32" s="79"/>
      <c r="AO32" s="79"/>
      <c r="AP32" s="79"/>
      <c r="AQ32" s="79"/>
      <c r="AR32" s="79"/>
      <c r="AS32" s="79"/>
      <c r="AT32" s="79"/>
      <c r="AU32" s="79"/>
      <c r="AV32" s="79"/>
      <c r="AW32" s="79"/>
      <c r="AX32" s="79"/>
      <c r="AY32" s="79"/>
      <c r="AZ32" s="79"/>
      <c r="BA32" s="79"/>
      <c r="BB32" s="79"/>
      <c r="BC32" s="79"/>
      <c r="BD32" s="79"/>
      <c r="BE32" s="80"/>
      <c r="BF32" s="107"/>
      <c r="BG32" s="268" t="str">
        <f t="shared" si="4"/>
        <v>-</v>
      </c>
      <c r="BH32" s="269"/>
      <c r="BI32" s="270" t="str">
        <f t="shared" si="5"/>
        <v/>
      </c>
      <c r="BJ32" s="270"/>
      <c r="BK32" s="270" t="str">
        <f t="shared" si="6"/>
        <v/>
      </c>
      <c r="BL32" s="284"/>
      <c r="BN32" s="249">
        <f t="shared" si="7"/>
        <v>0</v>
      </c>
      <c r="BO32" s="250"/>
      <c r="BP32" s="249">
        <f t="shared" si="8"/>
        <v>0</v>
      </c>
      <c r="BQ32" s="250"/>
      <c r="BS32" s="92"/>
      <c r="BT32" s="92"/>
      <c r="BU32" s="93"/>
      <c r="BV32" s="93"/>
      <c r="BW32" s="93"/>
    </row>
    <row r="33" spans="1:75" ht="21.75" customHeight="1">
      <c r="A33" s="91">
        <v>23</v>
      </c>
      <c r="B33" s="349"/>
      <c r="C33" s="350"/>
      <c r="D33" s="350"/>
      <c r="E33" s="350"/>
      <c r="F33" s="350"/>
      <c r="G33" s="351"/>
      <c r="H33" s="349"/>
      <c r="I33" s="352"/>
      <c r="J33" s="352"/>
      <c r="K33" s="352"/>
      <c r="L33" s="354"/>
      <c r="M33" s="352"/>
      <c r="N33" s="353"/>
      <c r="O33" s="279" t="str">
        <f t="shared" si="1"/>
        <v/>
      </c>
      <c r="P33" s="278"/>
      <c r="Q33" s="280"/>
      <c r="R33" s="279" t="str">
        <f t="shared" si="10"/>
        <v/>
      </c>
      <c r="S33" s="278"/>
      <c r="T33" s="343"/>
      <c r="U33" s="281" t="str">
        <f t="shared" si="11"/>
        <v/>
      </c>
      <c r="V33" s="282"/>
      <c r="W33" s="283"/>
      <c r="X33" s="295"/>
      <c r="Y33" s="296"/>
      <c r="Z33" s="297"/>
      <c r="AA33" s="78"/>
      <c r="AB33" s="79"/>
      <c r="AC33" s="79"/>
      <c r="AD33" s="79"/>
      <c r="AE33" s="79"/>
      <c r="AF33" s="79"/>
      <c r="AG33" s="79"/>
      <c r="AH33" s="79"/>
      <c r="AI33" s="79"/>
      <c r="AJ33" s="79"/>
      <c r="AK33" s="79"/>
      <c r="AL33" s="79"/>
      <c r="AM33" s="79"/>
      <c r="AN33" s="79"/>
      <c r="AO33" s="79"/>
      <c r="AP33" s="79"/>
      <c r="AQ33" s="79"/>
      <c r="AR33" s="79"/>
      <c r="AS33" s="79"/>
      <c r="AT33" s="79"/>
      <c r="AU33" s="79"/>
      <c r="AV33" s="79"/>
      <c r="AW33" s="79"/>
      <c r="AX33" s="79"/>
      <c r="AY33" s="79"/>
      <c r="AZ33" s="79"/>
      <c r="BA33" s="79"/>
      <c r="BB33" s="79"/>
      <c r="BC33" s="79"/>
      <c r="BD33" s="79"/>
      <c r="BE33" s="80"/>
      <c r="BF33" s="107"/>
      <c r="BG33" s="268" t="str">
        <f t="shared" si="4"/>
        <v>-</v>
      </c>
      <c r="BH33" s="269"/>
      <c r="BI33" s="270" t="str">
        <f t="shared" si="5"/>
        <v/>
      </c>
      <c r="BJ33" s="270"/>
      <c r="BK33" s="270" t="str">
        <f t="shared" si="6"/>
        <v/>
      </c>
      <c r="BL33" s="284"/>
      <c r="BN33" s="249">
        <f t="shared" si="7"/>
        <v>0</v>
      </c>
      <c r="BO33" s="250"/>
      <c r="BP33" s="249">
        <f t="shared" si="8"/>
        <v>0</v>
      </c>
      <c r="BQ33" s="250"/>
      <c r="BS33" s="92"/>
      <c r="BT33" s="92"/>
      <c r="BU33" s="93"/>
      <c r="BV33" s="93"/>
      <c r="BW33" s="93"/>
    </row>
    <row r="34" spans="1:75" ht="21.75" customHeight="1">
      <c r="A34" s="91">
        <v>24</v>
      </c>
      <c r="B34" s="349"/>
      <c r="C34" s="350"/>
      <c r="D34" s="350"/>
      <c r="E34" s="350"/>
      <c r="F34" s="350"/>
      <c r="G34" s="351"/>
      <c r="H34" s="349"/>
      <c r="I34" s="352"/>
      <c r="J34" s="352"/>
      <c r="K34" s="352"/>
      <c r="L34" s="354"/>
      <c r="M34" s="352"/>
      <c r="N34" s="353"/>
      <c r="O34" s="277" t="str">
        <f t="shared" si="1"/>
        <v/>
      </c>
      <c r="P34" s="278"/>
      <c r="Q34" s="356"/>
      <c r="R34" s="279" t="str">
        <f t="shared" si="10"/>
        <v/>
      </c>
      <c r="S34" s="278"/>
      <c r="T34" s="343"/>
      <c r="U34" s="281" t="str">
        <f t="shared" si="11"/>
        <v/>
      </c>
      <c r="V34" s="282"/>
      <c r="W34" s="283"/>
      <c r="X34" s="295"/>
      <c r="Y34" s="296"/>
      <c r="Z34" s="297"/>
      <c r="AA34" s="78"/>
      <c r="AB34" s="79"/>
      <c r="AC34" s="79"/>
      <c r="AD34" s="79"/>
      <c r="AE34" s="79"/>
      <c r="AF34" s="79"/>
      <c r="AG34" s="79"/>
      <c r="AH34" s="79"/>
      <c r="AI34" s="79"/>
      <c r="AJ34" s="79"/>
      <c r="AK34" s="79"/>
      <c r="AL34" s="79"/>
      <c r="AM34" s="79"/>
      <c r="AN34" s="79"/>
      <c r="AO34" s="79"/>
      <c r="AP34" s="79"/>
      <c r="AQ34" s="79"/>
      <c r="AR34" s="79"/>
      <c r="AS34" s="79"/>
      <c r="AT34" s="79"/>
      <c r="AU34" s="79"/>
      <c r="AV34" s="79"/>
      <c r="AW34" s="79"/>
      <c r="AX34" s="79"/>
      <c r="AY34" s="79"/>
      <c r="AZ34" s="79"/>
      <c r="BA34" s="79"/>
      <c r="BB34" s="79"/>
      <c r="BC34" s="79"/>
      <c r="BD34" s="79"/>
      <c r="BE34" s="80"/>
      <c r="BF34" s="107"/>
      <c r="BG34" s="268" t="str">
        <f t="shared" si="4"/>
        <v>-</v>
      </c>
      <c r="BH34" s="269"/>
      <c r="BI34" s="270" t="str">
        <f t="shared" si="5"/>
        <v/>
      </c>
      <c r="BJ34" s="270"/>
      <c r="BK34" s="270" t="str">
        <f t="shared" si="6"/>
        <v/>
      </c>
      <c r="BL34" s="284"/>
      <c r="BN34" s="249">
        <f t="shared" si="7"/>
        <v>0</v>
      </c>
      <c r="BO34" s="250"/>
      <c r="BP34" s="249">
        <f t="shared" si="8"/>
        <v>0</v>
      </c>
      <c r="BQ34" s="250"/>
      <c r="BS34" s="92"/>
      <c r="BT34" s="92"/>
      <c r="BU34" s="93"/>
      <c r="BV34" s="93"/>
      <c r="BW34" s="93"/>
    </row>
    <row r="35" spans="1:75" ht="21.75" customHeight="1">
      <c r="A35" s="91">
        <v>25</v>
      </c>
      <c r="B35" s="349"/>
      <c r="C35" s="352"/>
      <c r="D35" s="352"/>
      <c r="E35" s="352"/>
      <c r="F35" s="352"/>
      <c r="G35" s="353"/>
      <c r="H35" s="349"/>
      <c r="I35" s="352"/>
      <c r="J35" s="352"/>
      <c r="K35" s="352"/>
      <c r="L35" s="354"/>
      <c r="M35" s="352"/>
      <c r="N35" s="353"/>
      <c r="O35" s="277" t="str">
        <f t="shared" si="1"/>
        <v/>
      </c>
      <c r="P35" s="278"/>
      <c r="Q35" s="356"/>
      <c r="R35" s="279" t="str">
        <f t="shared" si="10"/>
        <v/>
      </c>
      <c r="S35" s="278"/>
      <c r="T35" s="343"/>
      <c r="U35" s="281" t="str">
        <f t="shared" si="11"/>
        <v/>
      </c>
      <c r="V35" s="282"/>
      <c r="W35" s="283"/>
      <c r="X35" s="298"/>
      <c r="Y35" s="299"/>
      <c r="Z35" s="300"/>
      <c r="AA35" s="81"/>
      <c r="AB35" s="82"/>
      <c r="AC35" s="82"/>
      <c r="AD35" s="82"/>
      <c r="AE35" s="82"/>
      <c r="AF35" s="79"/>
      <c r="AG35" s="79"/>
      <c r="AH35" s="79"/>
      <c r="AI35" s="79"/>
      <c r="AJ35" s="79"/>
      <c r="AK35" s="79"/>
      <c r="AL35" s="79"/>
      <c r="AM35" s="79"/>
      <c r="AN35" s="79"/>
      <c r="AO35" s="79"/>
      <c r="AP35" s="79"/>
      <c r="AQ35" s="79"/>
      <c r="AR35" s="79"/>
      <c r="AS35" s="82"/>
      <c r="AT35" s="82"/>
      <c r="AU35" s="82"/>
      <c r="AV35" s="82"/>
      <c r="AW35" s="82"/>
      <c r="AX35" s="82"/>
      <c r="AY35" s="82"/>
      <c r="AZ35" s="82"/>
      <c r="BA35" s="82"/>
      <c r="BB35" s="79"/>
      <c r="BC35" s="79"/>
      <c r="BD35" s="79"/>
      <c r="BE35" s="80"/>
      <c r="BF35" s="107"/>
      <c r="BG35" s="268" t="str">
        <f t="shared" si="4"/>
        <v>-</v>
      </c>
      <c r="BH35" s="269"/>
      <c r="BI35" s="270" t="str">
        <f t="shared" si="5"/>
        <v/>
      </c>
      <c r="BJ35" s="270"/>
      <c r="BK35" s="270" t="str">
        <f t="shared" si="6"/>
        <v/>
      </c>
      <c r="BL35" s="284"/>
      <c r="BN35" s="249">
        <f t="shared" si="7"/>
        <v>0</v>
      </c>
      <c r="BO35" s="250"/>
      <c r="BP35" s="249">
        <f t="shared" si="8"/>
        <v>0</v>
      </c>
      <c r="BQ35" s="250"/>
      <c r="BS35" s="92"/>
      <c r="BT35" s="92"/>
      <c r="BU35" s="93"/>
      <c r="BV35" s="93"/>
      <c r="BW35" s="93"/>
    </row>
    <row r="36" spans="1:75" ht="21.75" customHeight="1">
      <c r="A36" s="244" t="s">
        <v>144</v>
      </c>
      <c r="B36" s="245"/>
      <c r="C36" s="245"/>
      <c r="D36" s="245"/>
      <c r="E36" s="245"/>
      <c r="F36" s="245"/>
      <c r="G36" s="245"/>
      <c r="H36" s="245"/>
      <c r="I36" s="245"/>
      <c r="J36" s="245"/>
      <c r="K36" s="245"/>
      <c r="L36" s="245"/>
      <c r="M36" s="245"/>
      <c r="N36" s="245"/>
      <c r="O36" s="245"/>
      <c r="P36" s="245"/>
      <c r="Q36" s="245"/>
      <c r="R36" s="245"/>
      <c r="S36" s="245"/>
      <c r="T36" s="245"/>
      <c r="U36" s="245"/>
      <c r="V36" s="245"/>
      <c r="W36" s="245"/>
      <c r="X36" s="245"/>
      <c r="Y36" s="245"/>
      <c r="Z36" s="246"/>
      <c r="AA36" s="252" t="s">
        <v>124</v>
      </c>
      <c r="AB36" s="255"/>
      <c r="AC36" s="255" t="s">
        <v>89</v>
      </c>
      <c r="AD36" s="255"/>
      <c r="AE36" s="255"/>
      <c r="AF36" s="255"/>
      <c r="AG36" s="255"/>
      <c r="AH36" s="255"/>
      <c r="AI36" s="255"/>
      <c r="AJ36" s="255"/>
      <c r="AK36" s="255"/>
      <c r="AL36" s="255"/>
      <c r="AM36" s="255" t="s">
        <v>166</v>
      </c>
      <c r="AN36" s="255"/>
      <c r="AO36" s="255" t="s">
        <v>170</v>
      </c>
      <c r="AP36" s="255"/>
      <c r="AQ36" s="255"/>
      <c r="AR36" s="255"/>
      <c r="AS36" s="255"/>
      <c r="AT36" s="255"/>
      <c r="AU36" s="255"/>
      <c r="AV36" s="255" t="s">
        <v>122</v>
      </c>
      <c r="AW36" s="255"/>
      <c r="AX36" s="255"/>
      <c r="AY36" s="255"/>
      <c r="AZ36" s="255"/>
      <c r="BA36" s="255"/>
      <c r="BB36" s="255"/>
      <c r="BC36" s="255"/>
      <c r="BD36" s="255"/>
      <c r="BE36" s="265"/>
      <c r="BG36" s="268" t="str">
        <f t="shared" ref="BG36" si="12">IFERROR(ROUNDDOWN(BK36/BI36,3),"-")</f>
        <v>-</v>
      </c>
      <c r="BH36" s="269"/>
      <c r="BI36" s="270">
        <f>SUM(BI11:BJ35)</f>
        <v>0</v>
      </c>
      <c r="BJ36" s="271"/>
      <c r="BK36" s="270">
        <f>SUM(BK11:BL35)</f>
        <v>0</v>
      </c>
      <c r="BL36" s="272"/>
      <c r="BN36" s="251">
        <f>SUM(BN11:BO35)</f>
        <v>0</v>
      </c>
      <c r="BO36" s="251"/>
      <c r="BP36" s="251">
        <f>SUM(BP11:BQ35)</f>
        <v>0</v>
      </c>
      <c r="BQ36" s="251"/>
      <c r="BS36" s="92" t="e">
        <f>BP36/BN36*100</f>
        <v>#DIV/0!</v>
      </c>
      <c r="BT36" s="92"/>
      <c r="BU36" s="93"/>
      <c r="BV36" s="92"/>
      <c r="BW36" s="92"/>
    </row>
    <row r="37" spans="1:75" ht="21.75" customHeight="1">
      <c r="A37" s="247"/>
      <c r="B37" s="247"/>
      <c r="C37" s="247"/>
      <c r="D37" s="247"/>
      <c r="E37" s="247"/>
      <c r="F37" s="247"/>
      <c r="G37" s="247"/>
      <c r="H37" s="247"/>
      <c r="I37" s="247"/>
      <c r="J37" s="247"/>
      <c r="K37" s="247"/>
      <c r="L37" s="247"/>
      <c r="M37" s="247"/>
      <c r="N37" s="247"/>
      <c r="O37" s="247"/>
      <c r="P37" s="247"/>
      <c r="Q37" s="247"/>
      <c r="R37" s="247"/>
      <c r="S37" s="247"/>
      <c r="T37" s="247"/>
      <c r="U37" s="247"/>
      <c r="V37" s="247"/>
      <c r="W37" s="247"/>
      <c r="X37" s="247"/>
      <c r="Y37" s="247"/>
      <c r="Z37" s="248"/>
      <c r="AA37" s="253"/>
      <c r="AB37" s="256"/>
      <c r="AC37" s="256"/>
      <c r="AD37" s="256"/>
      <c r="AE37" s="256"/>
      <c r="AF37" s="256"/>
      <c r="AG37" s="256"/>
      <c r="AH37" s="256"/>
      <c r="AI37" s="256"/>
      <c r="AJ37" s="256"/>
      <c r="AK37" s="256"/>
      <c r="AL37" s="256"/>
      <c r="AM37" s="256"/>
      <c r="AN37" s="256"/>
      <c r="AO37" s="358"/>
      <c r="AP37" s="256"/>
      <c r="AQ37" s="256"/>
      <c r="AR37" s="256"/>
      <c r="AS37" s="256"/>
      <c r="AT37" s="256"/>
      <c r="AU37" s="256"/>
      <c r="AV37" s="256"/>
      <c r="AW37" s="256"/>
      <c r="AX37" s="256"/>
      <c r="AY37" s="256"/>
      <c r="AZ37" s="256"/>
      <c r="BA37" s="256"/>
      <c r="BB37" s="256"/>
      <c r="BC37" s="256"/>
      <c r="BD37" s="256"/>
      <c r="BE37" s="266"/>
      <c r="BG37" s="65"/>
      <c r="BH37" s="65"/>
      <c r="BI37" s="64"/>
      <c r="BJ37" s="50"/>
      <c r="BK37" s="64"/>
      <c r="BL37" s="50"/>
      <c r="BO37" s="71"/>
      <c r="BP37" s="71"/>
      <c r="BQ37" s="71"/>
      <c r="BS37" s="92"/>
      <c r="BT37" s="92"/>
      <c r="BU37" s="93"/>
    </row>
    <row r="38" spans="1:75" ht="21.75" customHeight="1">
      <c r="A38" s="247"/>
      <c r="B38" s="247"/>
      <c r="C38" s="247"/>
      <c r="D38" s="247"/>
      <c r="E38" s="247"/>
      <c r="F38" s="247"/>
      <c r="G38" s="247"/>
      <c r="H38" s="247"/>
      <c r="I38" s="247"/>
      <c r="J38" s="247"/>
      <c r="K38" s="247"/>
      <c r="L38" s="247"/>
      <c r="M38" s="247"/>
      <c r="N38" s="247"/>
      <c r="O38" s="247"/>
      <c r="P38" s="247"/>
      <c r="Q38" s="247"/>
      <c r="R38" s="247"/>
      <c r="S38" s="247"/>
      <c r="T38" s="247"/>
      <c r="U38" s="247"/>
      <c r="V38" s="247"/>
      <c r="W38" s="247"/>
      <c r="X38" s="247"/>
      <c r="Y38" s="247"/>
      <c r="Z38" s="248"/>
      <c r="AA38" s="253"/>
      <c r="AB38" s="256"/>
      <c r="AC38" s="256"/>
      <c r="AD38" s="256"/>
      <c r="AE38" s="256"/>
      <c r="AF38" s="256"/>
      <c r="AG38" s="256"/>
      <c r="AH38" s="256"/>
      <c r="AI38" s="256"/>
      <c r="AJ38" s="256"/>
      <c r="AK38" s="256"/>
      <c r="AL38" s="256"/>
      <c r="AM38" s="256"/>
      <c r="AN38" s="256"/>
      <c r="AO38" s="358"/>
      <c r="AP38" s="256"/>
      <c r="AQ38" s="256"/>
      <c r="AR38" s="256"/>
      <c r="AS38" s="256"/>
      <c r="AT38" s="256"/>
      <c r="AU38" s="256"/>
      <c r="AV38" s="256"/>
      <c r="AW38" s="256"/>
      <c r="AX38" s="256"/>
      <c r="AY38" s="256"/>
      <c r="AZ38" s="256"/>
      <c r="BA38" s="256"/>
      <c r="BB38" s="256"/>
      <c r="BC38" s="256"/>
      <c r="BD38" s="256"/>
      <c r="BE38" s="266"/>
      <c r="BG38" s="65"/>
      <c r="BH38" s="65"/>
      <c r="BI38" s="64"/>
      <c r="BJ38" s="50"/>
      <c r="BK38" s="64"/>
      <c r="BL38" s="50"/>
      <c r="BO38" s="71"/>
      <c r="BP38" s="71"/>
      <c r="BQ38" s="71"/>
      <c r="BS38" s="92"/>
      <c r="BT38" s="92"/>
      <c r="BU38" s="93"/>
    </row>
    <row r="39" spans="1:75" ht="21.75" customHeight="1">
      <c r="A39" s="247"/>
      <c r="B39" s="247"/>
      <c r="C39" s="247"/>
      <c r="D39" s="247"/>
      <c r="E39" s="247"/>
      <c r="F39" s="247"/>
      <c r="G39" s="247"/>
      <c r="H39" s="247"/>
      <c r="I39" s="247"/>
      <c r="J39" s="247"/>
      <c r="K39" s="247"/>
      <c r="L39" s="247"/>
      <c r="M39" s="247"/>
      <c r="N39" s="247"/>
      <c r="O39" s="247"/>
      <c r="P39" s="247"/>
      <c r="Q39" s="247"/>
      <c r="R39" s="247"/>
      <c r="S39" s="247"/>
      <c r="T39" s="247"/>
      <c r="U39" s="247"/>
      <c r="V39" s="247"/>
      <c r="W39" s="247"/>
      <c r="X39" s="247"/>
      <c r="Y39" s="247"/>
      <c r="Z39" s="248"/>
      <c r="AA39" s="254"/>
      <c r="AB39" s="257"/>
      <c r="AC39" s="257"/>
      <c r="AD39" s="257"/>
      <c r="AE39" s="257"/>
      <c r="AF39" s="257"/>
      <c r="AG39" s="257"/>
      <c r="AH39" s="257"/>
      <c r="AI39" s="257"/>
      <c r="AJ39" s="257"/>
      <c r="AK39" s="257"/>
      <c r="AL39" s="257"/>
      <c r="AM39" s="257"/>
      <c r="AN39" s="257"/>
      <c r="AO39" s="359"/>
      <c r="AP39" s="257"/>
      <c r="AQ39" s="257"/>
      <c r="AR39" s="257"/>
      <c r="AS39" s="257"/>
      <c r="AT39" s="257"/>
      <c r="AU39" s="257"/>
      <c r="AV39" s="257"/>
      <c r="AW39" s="257"/>
      <c r="AX39" s="257"/>
      <c r="AY39" s="257"/>
      <c r="AZ39" s="257"/>
      <c r="BA39" s="257"/>
      <c r="BB39" s="257"/>
      <c r="BC39" s="257"/>
      <c r="BD39" s="257"/>
      <c r="BE39" s="267"/>
      <c r="BG39" s="65"/>
      <c r="BH39" s="65"/>
      <c r="BI39" s="64"/>
      <c r="BJ39" s="50"/>
      <c r="BK39" s="64"/>
      <c r="BL39" s="50"/>
      <c r="BO39" s="71"/>
      <c r="BP39" s="71"/>
      <c r="BQ39" s="71"/>
      <c r="BS39" s="92"/>
      <c r="BT39" s="92"/>
      <c r="BU39" s="93"/>
    </row>
    <row r="40" spans="1:75" ht="21.75" customHeight="1">
      <c r="A40" s="117" t="s">
        <v>64</v>
      </c>
      <c r="B40" s="118"/>
      <c r="C40" s="118"/>
      <c r="D40" s="118"/>
      <c r="E40" s="118"/>
      <c r="F40" s="118"/>
      <c r="G40" s="118"/>
      <c r="H40" s="118"/>
      <c r="I40" s="118"/>
      <c r="J40" s="118"/>
      <c r="K40" s="118"/>
      <c r="L40" s="118"/>
      <c r="M40" s="118"/>
      <c r="N40" s="118"/>
      <c r="O40" s="118"/>
      <c r="P40" s="118"/>
      <c r="Q40" s="118"/>
      <c r="R40" s="118"/>
      <c r="S40" s="118"/>
      <c r="T40" s="118"/>
      <c r="U40" s="118"/>
      <c r="V40" s="118"/>
      <c r="W40" s="118"/>
      <c r="X40" s="118"/>
      <c r="Y40" s="118"/>
      <c r="Z40" s="118"/>
      <c r="AA40" s="118"/>
      <c r="AB40" s="118"/>
      <c r="AC40" s="118"/>
      <c r="AD40" s="118"/>
      <c r="AE40" s="118"/>
      <c r="AF40" s="118"/>
      <c r="AG40" s="118"/>
      <c r="AH40" s="118"/>
      <c r="AI40" s="118"/>
      <c r="AJ40" s="118"/>
      <c r="AK40" s="118"/>
      <c r="AL40" s="118"/>
      <c r="AM40" s="118"/>
      <c r="AN40" s="118"/>
      <c r="AO40" s="118"/>
      <c r="AP40" s="118"/>
      <c r="AQ40" s="118"/>
      <c r="AR40" s="118"/>
      <c r="AS40" s="118"/>
      <c r="AT40" s="118"/>
      <c r="AU40" s="118"/>
      <c r="AV40" s="118"/>
      <c r="AW40" s="118"/>
      <c r="AX40" s="118"/>
      <c r="AY40" s="118"/>
      <c r="AZ40" s="118"/>
      <c r="BA40" s="118"/>
      <c r="BB40" s="118"/>
      <c r="BC40" s="118"/>
      <c r="BD40" s="118"/>
      <c r="BE40" s="118"/>
      <c r="BF40" s="69"/>
      <c r="BS40" s="92"/>
      <c r="BT40" s="92"/>
      <c r="BU40" s="93"/>
    </row>
    <row r="41" spans="1:75" s="67" customFormat="1" ht="21.75" customHeight="1">
      <c r="A41" s="301" t="s">
        <v>142</v>
      </c>
      <c r="B41" s="301"/>
      <c r="C41" s="301"/>
      <c r="D41" s="301"/>
      <c r="E41" s="301"/>
      <c r="F41" s="301"/>
      <c r="G41" s="301"/>
      <c r="H41" s="301"/>
      <c r="I41" s="301"/>
      <c r="J41" s="301"/>
      <c r="K41" s="301"/>
      <c r="L41" s="301"/>
      <c r="M41" s="301"/>
      <c r="N41" s="301"/>
      <c r="O41" s="301"/>
      <c r="P41" s="301"/>
      <c r="Q41" s="301"/>
      <c r="R41" s="301"/>
      <c r="S41" s="301"/>
      <c r="T41" s="301"/>
      <c r="U41" s="301"/>
      <c r="V41" s="301"/>
      <c r="W41" s="301"/>
      <c r="X41" s="301"/>
      <c r="Y41" s="301"/>
      <c r="Z41" s="301"/>
      <c r="AA41" s="119"/>
      <c r="AB41" s="120"/>
      <c r="AC41" s="120"/>
      <c r="AD41" s="120"/>
      <c r="AE41" s="120"/>
      <c r="AF41" s="120"/>
      <c r="AG41" s="120"/>
      <c r="AH41" s="120"/>
      <c r="AI41" s="119"/>
      <c r="AJ41" s="119"/>
      <c r="AK41" s="119"/>
      <c r="AL41" s="119"/>
      <c r="AM41" s="119"/>
      <c r="AN41" s="119"/>
      <c r="AO41" s="119"/>
      <c r="AP41" s="119"/>
      <c r="AQ41" s="119"/>
      <c r="AR41" s="119"/>
      <c r="AS41" s="119"/>
      <c r="AT41" s="119"/>
      <c r="AU41" s="119"/>
      <c r="AV41" s="119"/>
      <c r="AW41" s="119"/>
      <c r="AX41" s="119"/>
      <c r="AY41" s="121"/>
      <c r="AZ41" s="120"/>
      <c r="BA41" s="120"/>
      <c r="BB41" s="120"/>
      <c r="BC41" s="120"/>
      <c r="BD41" s="120"/>
      <c r="BE41" s="120"/>
      <c r="BF41" s="61"/>
      <c r="BS41" s="92"/>
      <c r="BT41" s="92"/>
      <c r="BU41" s="93"/>
    </row>
    <row r="42" spans="1:75" s="67" customFormat="1" ht="21.75" customHeight="1">
      <c r="A42" s="122"/>
      <c r="B42" s="122"/>
      <c r="C42" s="122"/>
      <c r="D42" s="122"/>
      <c r="E42" s="122"/>
      <c r="F42" s="122"/>
      <c r="G42" s="122"/>
      <c r="H42" s="122"/>
      <c r="I42" s="122"/>
      <c r="J42" s="122"/>
      <c r="K42" s="122"/>
      <c r="L42" s="122"/>
      <c r="M42" s="122"/>
      <c r="N42" s="122"/>
      <c r="O42" s="122"/>
      <c r="P42" s="122"/>
      <c r="Q42" s="122"/>
      <c r="R42" s="122"/>
      <c r="S42" s="122"/>
      <c r="T42" s="122"/>
      <c r="U42" s="122"/>
      <c r="V42" s="122"/>
      <c r="W42" s="122"/>
      <c r="X42" s="122"/>
      <c r="Y42" s="122"/>
      <c r="Z42" s="122"/>
      <c r="AA42" s="119"/>
      <c r="AB42" s="120"/>
      <c r="AC42" s="120"/>
      <c r="AD42" s="120"/>
      <c r="AE42" s="120"/>
      <c r="AF42" s="120"/>
      <c r="AG42" s="120"/>
      <c r="AH42" s="120"/>
      <c r="AI42" s="119"/>
      <c r="AJ42" s="119"/>
      <c r="AK42" s="119"/>
      <c r="AL42" s="119"/>
      <c r="AM42" s="119"/>
      <c r="AN42" s="119"/>
      <c r="AO42" s="119"/>
      <c r="AP42" s="119"/>
      <c r="AQ42" s="119"/>
      <c r="AR42" s="119"/>
      <c r="AS42" s="119"/>
      <c r="AT42" s="119"/>
      <c r="AU42" s="119"/>
      <c r="AV42" s="119"/>
      <c r="AW42" s="119"/>
      <c r="AX42" s="119"/>
      <c r="AY42" s="121"/>
      <c r="AZ42" s="120"/>
      <c r="BA42" s="120"/>
      <c r="BB42" s="120"/>
      <c r="BC42" s="120"/>
      <c r="BD42" s="120"/>
      <c r="BE42" s="120"/>
      <c r="BF42" s="61"/>
    </row>
    <row r="43" spans="1:75" s="67" customFormat="1" ht="17.25" customHeight="1">
      <c r="A43" s="302" t="s">
        <v>67</v>
      </c>
      <c r="B43" s="302"/>
      <c r="C43" s="302"/>
      <c r="D43" s="123" t="s">
        <v>65</v>
      </c>
      <c r="E43" s="303" cm="1">
        <f t="array" ref="E43">_xlfn.IFS(基本情報入力!$C$13=0,"",EDATE(基本情報入力!$C$13,BT50)&gt;基本情報入力!$C$14,"",TRUE,E4)</f>
        <v>1234</v>
      </c>
      <c r="F43" s="303"/>
      <c r="G43" s="124" t="s">
        <v>66</v>
      </c>
      <c r="H43" s="125"/>
      <c r="I43" s="125"/>
      <c r="J43" s="125"/>
      <c r="K43" s="125"/>
      <c r="L43" s="125"/>
      <c r="M43" s="125"/>
      <c r="N43" s="125"/>
      <c r="O43" s="125"/>
      <c r="P43" s="125"/>
      <c r="Q43" s="125"/>
      <c r="R43" s="125"/>
      <c r="S43" s="125"/>
      <c r="T43" s="125"/>
      <c r="U43" s="125"/>
      <c r="V43" s="125"/>
      <c r="W43" s="125"/>
      <c r="X43" s="125"/>
      <c r="Y43" s="125"/>
      <c r="Z43" s="125"/>
      <c r="AA43" s="119"/>
      <c r="AB43" s="126"/>
      <c r="AC43" s="126"/>
      <c r="AD43" s="126"/>
      <c r="AE43" s="127"/>
      <c r="AF43" s="128"/>
      <c r="AG43" s="128"/>
      <c r="AH43" s="119"/>
      <c r="AI43" s="119"/>
      <c r="AJ43" s="119"/>
      <c r="AK43" s="119"/>
      <c r="AL43" s="119"/>
      <c r="AM43" s="119"/>
      <c r="AN43" s="119"/>
      <c r="AO43" s="119"/>
      <c r="AP43" s="119"/>
      <c r="AQ43" s="119"/>
      <c r="AR43" s="119"/>
      <c r="AS43" s="119"/>
      <c r="AT43" s="119"/>
      <c r="AU43" s="119"/>
      <c r="AV43" s="119"/>
      <c r="AW43" s="119"/>
      <c r="AX43" s="119"/>
      <c r="AY43" s="121"/>
      <c r="AZ43" s="120"/>
      <c r="BA43" s="120"/>
      <c r="BB43" s="120"/>
      <c r="BC43" s="120"/>
      <c r="BD43" s="120"/>
      <c r="BE43" s="120"/>
      <c r="BF43" s="61"/>
    </row>
    <row r="44" spans="1:75" s="67" customFormat="1" ht="17.25" customHeight="1">
      <c r="A44" s="304" t="s">
        <v>68</v>
      </c>
      <c r="B44" s="304"/>
      <c r="C44" s="304"/>
      <c r="D44" s="127" t="str" cm="1">
        <f t="array" ref="D44">_xlfn.IFS(基本情報入力!$C$13=0,"",EDATE(基本情報入力!$C$13,BT50)&gt;基本情報入力!$C$14,"",TRUE,D5)</f>
        <v>○　○　工事</v>
      </c>
      <c r="E44" s="120"/>
      <c r="F44" s="127"/>
      <c r="G44" s="127"/>
      <c r="H44" s="119"/>
      <c r="I44" s="119"/>
      <c r="J44" s="119"/>
      <c r="K44" s="119"/>
      <c r="L44" s="119"/>
      <c r="M44" s="119"/>
      <c r="N44" s="119"/>
      <c r="O44" s="127"/>
      <c r="P44" s="127"/>
      <c r="Q44" s="119"/>
      <c r="R44" s="119"/>
      <c r="S44" s="119"/>
      <c r="T44" s="119"/>
      <c r="U44" s="127"/>
      <c r="V44" s="127"/>
      <c r="W44" s="127"/>
      <c r="X44" s="127"/>
      <c r="Y44" s="127"/>
      <c r="Z44" s="127"/>
      <c r="AA44" s="119"/>
      <c r="AB44" s="120"/>
      <c r="AC44" s="120"/>
      <c r="AD44" s="120"/>
      <c r="AE44" s="120"/>
      <c r="AF44" s="120"/>
      <c r="AG44" s="120"/>
      <c r="AH44" s="120"/>
      <c r="AI44" s="120"/>
      <c r="AJ44" s="120"/>
      <c r="AK44" s="305" t="s">
        <v>72</v>
      </c>
      <c r="AL44" s="305"/>
      <c r="AM44" s="305"/>
      <c r="AN44" s="305"/>
      <c r="AO44" s="306" cm="1">
        <f t="array" ref="AO44">_xlfn.IFS(基本情報入力!$C$13=0,"",EOMONTH(基本情報入力!$C$13,BT50-1)&gt;基本情報入力!$C$14,"",TRUE,AO5)</f>
        <v>45393</v>
      </c>
      <c r="AP44" s="306"/>
      <c r="AQ44" s="306"/>
      <c r="AR44" s="306"/>
      <c r="AS44" s="306"/>
      <c r="AT44" s="307" t="s">
        <v>70</v>
      </c>
      <c r="AU44" s="307"/>
      <c r="AV44" s="307"/>
      <c r="AW44" s="307"/>
      <c r="AX44" s="307"/>
      <c r="AY44" s="307"/>
      <c r="AZ44" s="307"/>
      <c r="BA44" s="308" cm="1">
        <f t="array" ref="BA44">_xlfn.IFS(基本情報入力!$C$13=0,"",EOMONTH(基本情報入力!$C$13,BT50-1)&gt;基本情報入力!$C$14,"",TRUE,BA5)</f>
        <v>45397</v>
      </c>
      <c r="BB44" s="308"/>
      <c r="BC44" s="308"/>
      <c r="BD44" s="308"/>
      <c r="BE44" s="308"/>
      <c r="BF44" s="61"/>
    </row>
    <row r="45" spans="1:75" s="67" customFormat="1" ht="17.25" customHeight="1">
      <c r="A45" s="309" t="s">
        <v>69</v>
      </c>
      <c r="B45" s="309"/>
      <c r="C45" s="309"/>
      <c r="D45" s="129" t="str" cm="1">
        <f t="array" ref="D45">_xlfn.IFS(基本情報入力!$C$13=0,"",EDATE(基本情報入力!$C$13,BT50)&gt;基本情報入力!$C$14,"",TRUE,D6)</f>
        <v>○　○　建設　株式会社</v>
      </c>
      <c r="E45" s="130"/>
      <c r="F45" s="129"/>
      <c r="G45" s="129"/>
      <c r="H45" s="129"/>
      <c r="I45" s="129"/>
      <c r="J45" s="129"/>
      <c r="K45" s="129"/>
      <c r="L45" s="129"/>
      <c r="M45" s="129"/>
      <c r="N45" s="129"/>
      <c r="O45" s="131"/>
      <c r="P45" s="131"/>
      <c r="Q45" s="131"/>
      <c r="R45" s="131"/>
      <c r="S45" s="131"/>
      <c r="T45" s="129"/>
      <c r="U45" s="129"/>
      <c r="V45" s="129"/>
      <c r="W45" s="131"/>
      <c r="X45" s="129"/>
      <c r="Y45" s="129"/>
      <c r="Z45" s="131"/>
      <c r="AA45" s="127"/>
      <c r="AB45" s="120"/>
      <c r="AC45" s="120"/>
      <c r="AD45" s="120"/>
      <c r="AE45" s="120"/>
      <c r="AF45" s="120"/>
      <c r="AG45" s="120"/>
      <c r="AH45" s="120"/>
      <c r="AI45" s="120"/>
      <c r="AJ45" s="120"/>
      <c r="AK45" s="307" t="s">
        <v>73</v>
      </c>
      <c r="AL45" s="307"/>
      <c r="AM45" s="307"/>
      <c r="AN45" s="307"/>
      <c r="AO45" s="306" cm="1">
        <f t="array" ref="AO45">_xlfn.IFS(基本情報入力!$C$13=0,"",EOMONTH(基本情報入力!$C$13,BT50-1)&gt;基本情報入力!$C$14,"",TRUE,AO6)</f>
        <v>45661</v>
      </c>
      <c r="AP45" s="306"/>
      <c r="AQ45" s="306"/>
      <c r="AR45" s="306"/>
      <c r="AS45" s="306"/>
      <c r="AT45" s="307" t="s">
        <v>38</v>
      </c>
      <c r="AU45" s="307"/>
      <c r="AV45" s="307"/>
      <c r="AW45" s="307"/>
      <c r="AX45" s="307"/>
      <c r="AY45" s="307"/>
      <c r="AZ45" s="307"/>
      <c r="BA45" s="308" cm="1">
        <f t="array" ref="BA45">_xlfn.IFS(基本情報入力!$C$13=0,"",EOMONTH(基本情報入力!$C$13,BT50-1)&gt;基本情報入力!$C$14,"",TRUE,BA6)</f>
        <v>45661</v>
      </c>
      <c r="BB45" s="308"/>
      <c r="BC45" s="308"/>
      <c r="BD45" s="308"/>
      <c r="BE45" s="308"/>
      <c r="BF45" s="66"/>
    </row>
    <row r="46" spans="1:75" ht="19.5" customHeight="1">
      <c r="A46" s="310" cm="1">
        <f t="array" ref="A46">_xlfn.IFS(基本情報入力!$C$13=0,"令和　年　月",EOMONTH(基本情報入力!$C$13,BT50-1)&gt;基本情報入力!$C$14,"令和　年　月",TRUE,EOMONTH(基本情報入力!$C$13,BT50))</f>
        <v>45443</v>
      </c>
      <c r="B46" s="310"/>
      <c r="C46" s="310"/>
      <c r="D46" s="310"/>
      <c r="E46" s="132"/>
      <c r="F46" s="132"/>
      <c r="G46" s="132"/>
      <c r="H46" s="133"/>
      <c r="I46" s="133"/>
      <c r="J46" s="133"/>
      <c r="K46" s="133"/>
      <c r="L46" s="133"/>
      <c r="M46" s="133"/>
      <c r="N46" s="133"/>
      <c r="O46" s="134"/>
      <c r="P46" s="134"/>
      <c r="Q46" s="134"/>
      <c r="R46" s="134"/>
      <c r="S46" s="134"/>
      <c r="T46" s="134"/>
      <c r="U46" s="135"/>
      <c r="V46" s="135"/>
      <c r="W46" s="135"/>
      <c r="X46" s="135"/>
      <c r="Y46" s="135"/>
      <c r="Z46" s="135"/>
      <c r="AA46" s="135"/>
      <c r="AB46" s="135"/>
      <c r="AC46" s="135"/>
      <c r="AD46" s="135"/>
      <c r="AE46" s="135"/>
      <c r="AF46" s="135"/>
      <c r="AG46" s="135"/>
      <c r="AH46" s="135"/>
      <c r="AI46" s="133"/>
      <c r="AJ46" s="133"/>
      <c r="AK46" s="133"/>
      <c r="AL46" s="133"/>
      <c r="AM46" s="133"/>
      <c r="AN46" s="133"/>
      <c r="AO46" s="133"/>
      <c r="AP46" s="133"/>
      <c r="AQ46" s="133"/>
      <c r="AR46" s="133"/>
      <c r="AS46" s="133"/>
      <c r="AT46" s="133"/>
      <c r="AU46" s="133"/>
      <c r="AV46" s="133"/>
      <c r="AW46" s="133"/>
      <c r="AX46" s="133"/>
      <c r="AY46" s="133"/>
      <c r="AZ46" s="133"/>
      <c r="BA46" s="133"/>
      <c r="BB46" s="136"/>
      <c r="BC46" s="136"/>
      <c r="BD46" s="136"/>
      <c r="BE46" s="136"/>
      <c r="BF46" s="68"/>
      <c r="BG46" s="102"/>
      <c r="BH46" s="102"/>
      <c r="BI46" s="102"/>
      <c r="BJ46" s="102"/>
      <c r="BK46" s="102"/>
      <c r="BL46" s="102"/>
      <c r="BO46" s="94"/>
      <c r="BP46" s="94"/>
      <c r="BQ46" s="95"/>
      <c r="BS46" s="60" t="s">
        <v>74</v>
      </c>
      <c r="BT46" s="60">
        <f>BT7+1</f>
        <v>2</v>
      </c>
      <c r="BU46" s="70"/>
      <c r="BV46" s="70"/>
    </row>
    <row r="47" spans="1:75" ht="21.75" customHeight="1">
      <c r="A47" s="311" t="s">
        <v>74</v>
      </c>
      <c r="B47" s="314" t="s">
        <v>87</v>
      </c>
      <c r="C47" s="315"/>
      <c r="D47" s="315"/>
      <c r="E47" s="315"/>
      <c r="F47" s="315"/>
      <c r="G47" s="316"/>
      <c r="H47" s="314" t="s">
        <v>88</v>
      </c>
      <c r="I47" s="315"/>
      <c r="J47" s="315"/>
      <c r="K47" s="315"/>
      <c r="L47" s="315"/>
      <c r="M47" s="315"/>
      <c r="N47" s="316"/>
      <c r="O47" s="323" t="s">
        <v>133</v>
      </c>
      <c r="P47" s="324"/>
      <c r="Q47" s="325"/>
      <c r="R47" s="330" t="s">
        <v>134</v>
      </c>
      <c r="S47" s="325"/>
      <c r="T47" s="331"/>
      <c r="U47" s="334" t="s">
        <v>135</v>
      </c>
      <c r="V47" s="335"/>
      <c r="W47" s="336"/>
      <c r="X47" s="334" t="s">
        <v>136</v>
      </c>
      <c r="Y47" s="335"/>
      <c r="Z47" s="336"/>
      <c r="AA47" s="138">
        <f>IFERROR(DATE(BT47,BT48,1),1)</f>
        <v>45413</v>
      </c>
      <c r="AB47" s="139">
        <f>IFERROR(AA47+1,"")</f>
        <v>45414</v>
      </c>
      <c r="AC47" s="139">
        <f t="shared" ref="AC47" si="13">IFERROR(AB47+1,"")</f>
        <v>45415</v>
      </c>
      <c r="AD47" s="139">
        <f t="shared" ref="AD47" si="14">IFERROR(AC47+1,"")</f>
        <v>45416</v>
      </c>
      <c r="AE47" s="139">
        <f t="shared" ref="AE47" si="15">IFERROR(AD47+1,"")</f>
        <v>45417</v>
      </c>
      <c r="AF47" s="139">
        <f t="shared" ref="AF47" si="16">IFERROR(AE47+1,"")</f>
        <v>45418</v>
      </c>
      <c r="AG47" s="139">
        <f t="shared" ref="AG47" si="17">IFERROR(AF47+1,"")</f>
        <v>45419</v>
      </c>
      <c r="AH47" s="139">
        <f t="shared" ref="AH47" si="18">IFERROR(AG47+1,"")</f>
        <v>45420</v>
      </c>
      <c r="AI47" s="139">
        <f t="shared" ref="AI47" si="19">IFERROR(AH47+1,"")</f>
        <v>45421</v>
      </c>
      <c r="AJ47" s="139">
        <f t="shared" ref="AJ47" si="20">IFERROR(AI47+1,"")</f>
        <v>45422</v>
      </c>
      <c r="AK47" s="139">
        <f t="shared" ref="AK47" si="21">IFERROR(AJ47+1,"")</f>
        <v>45423</v>
      </c>
      <c r="AL47" s="139">
        <f t="shared" ref="AL47" si="22">IFERROR(AK47+1,"")</f>
        <v>45424</v>
      </c>
      <c r="AM47" s="139">
        <f t="shared" ref="AM47" si="23">IFERROR(AL47+1,"")</f>
        <v>45425</v>
      </c>
      <c r="AN47" s="139">
        <f t="shared" ref="AN47" si="24">IFERROR(AM47+1,"")</f>
        <v>45426</v>
      </c>
      <c r="AO47" s="139">
        <f t="shared" ref="AO47" si="25">IFERROR(AN47+1,"")</f>
        <v>45427</v>
      </c>
      <c r="AP47" s="139">
        <f t="shared" ref="AP47" si="26">IFERROR(AO47+1,"")</f>
        <v>45428</v>
      </c>
      <c r="AQ47" s="139">
        <f t="shared" ref="AQ47" si="27">IFERROR(AP47+1,"")</f>
        <v>45429</v>
      </c>
      <c r="AR47" s="139">
        <f t="shared" ref="AR47" si="28">IFERROR(AQ47+1,"")</f>
        <v>45430</v>
      </c>
      <c r="AS47" s="139">
        <f t="shared" ref="AS47" si="29">IFERROR(AR47+1,"")</f>
        <v>45431</v>
      </c>
      <c r="AT47" s="139">
        <f t="shared" ref="AT47" si="30">IFERROR(AS47+1,"")</f>
        <v>45432</v>
      </c>
      <c r="AU47" s="139">
        <f t="shared" ref="AU47" si="31">IFERROR(AT47+1,"")</f>
        <v>45433</v>
      </c>
      <c r="AV47" s="139">
        <f t="shared" ref="AV47" si="32">IFERROR(AU47+1,"")</f>
        <v>45434</v>
      </c>
      <c r="AW47" s="139">
        <f t="shared" ref="AW47" si="33">IFERROR(AV47+1,"")</f>
        <v>45435</v>
      </c>
      <c r="AX47" s="139">
        <f t="shared" ref="AX47" si="34">IFERROR(AW47+1,"")</f>
        <v>45436</v>
      </c>
      <c r="AY47" s="139">
        <f t="shared" ref="AY47" si="35">IFERROR(AX47+1,"")</f>
        <v>45437</v>
      </c>
      <c r="AZ47" s="139">
        <f t="shared" ref="AZ47" si="36">IFERROR(AY47+1,"")</f>
        <v>45438</v>
      </c>
      <c r="BA47" s="139">
        <f t="shared" ref="BA47" si="37">IFERROR(AZ47+1,"")</f>
        <v>45439</v>
      </c>
      <c r="BB47" s="139">
        <f t="shared" ref="BB47" si="38">IFERROR(BA47+1,"")</f>
        <v>45440</v>
      </c>
      <c r="BC47" s="139" cm="1">
        <f t="array" ref="BC47">_xlfn.IFS(BB47="","",MONTH(BB47+1)=BT48,BB47+1,TRUE,"")</f>
        <v>45441</v>
      </c>
      <c r="BD47" s="139" cm="1">
        <f t="array" ref="BD47">_xlfn.IFS(BC47="","",MONTH(BC47+1)=BT48,BC47+1,TRUE,"")</f>
        <v>45442</v>
      </c>
      <c r="BE47" s="140" cm="1">
        <f t="array" ref="BE47">_xlfn.IFS(BD47="","",MONTH(BD47+1)=BT48,BD47+1,TRUE,"")</f>
        <v>45443</v>
      </c>
      <c r="BF47" s="114"/>
      <c r="BG47" s="285" t="s">
        <v>86</v>
      </c>
      <c r="BH47" s="286" t="s">
        <v>85</v>
      </c>
      <c r="BI47" s="287"/>
      <c r="BJ47" s="287"/>
      <c r="BK47" s="287"/>
      <c r="BL47" s="288"/>
      <c r="BO47" s="94"/>
      <c r="BP47" s="94"/>
      <c r="BQ47" s="94"/>
      <c r="BS47" s="60" t="s">
        <v>75</v>
      </c>
      <c r="BT47" s="60">
        <f>IFERROR(YEAR(A46),"****")</f>
        <v>2024</v>
      </c>
      <c r="BU47" s="60" t="s">
        <v>31</v>
      </c>
    </row>
    <row r="48" spans="1:75" ht="21" customHeight="1">
      <c r="A48" s="312"/>
      <c r="B48" s="317"/>
      <c r="C48" s="318"/>
      <c r="D48" s="318"/>
      <c r="E48" s="318"/>
      <c r="F48" s="318"/>
      <c r="G48" s="319"/>
      <c r="H48" s="317"/>
      <c r="I48" s="318"/>
      <c r="J48" s="318"/>
      <c r="K48" s="318"/>
      <c r="L48" s="318"/>
      <c r="M48" s="318"/>
      <c r="N48" s="319"/>
      <c r="O48" s="326"/>
      <c r="P48" s="327"/>
      <c r="Q48" s="327"/>
      <c r="R48" s="326"/>
      <c r="S48" s="327"/>
      <c r="T48" s="332"/>
      <c r="U48" s="337"/>
      <c r="V48" s="338"/>
      <c r="W48" s="339"/>
      <c r="X48" s="337"/>
      <c r="Y48" s="338"/>
      <c r="Z48" s="339"/>
      <c r="AA48" s="141" t="str">
        <f>IF(AO44="","",TEXT(WEEKDAY(+AA47),"aaa"))</f>
        <v>水</v>
      </c>
      <c r="AB48" s="142" t="str">
        <f>IF(AO44="","",TEXT(WEEKDAY(+AB47),"aaa"))</f>
        <v>木</v>
      </c>
      <c r="AC48" s="142" t="str">
        <f>IF(AO44="","",TEXT(WEEKDAY(+AC47),"aaa"))</f>
        <v>金</v>
      </c>
      <c r="AD48" s="142" t="str">
        <f>IF(AO44="","",TEXT(WEEKDAY(+AD47),"aaa"))</f>
        <v>土</v>
      </c>
      <c r="AE48" s="142" t="str">
        <f>IF(AO44="","",TEXT(WEEKDAY(+AE47),"aaa"))</f>
        <v>日</v>
      </c>
      <c r="AF48" s="142" t="str">
        <f>IF(AO44="","",TEXT(WEEKDAY(+AF47),"aaa"))</f>
        <v>月</v>
      </c>
      <c r="AG48" s="142" t="str">
        <f>IF(AO44="","",TEXT(WEEKDAY(+AG47),"aaa"))</f>
        <v>火</v>
      </c>
      <c r="AH48" s="142" t="str">
        <f>IF(AO44="","",TEXT(WEEKDAY(+AH47),"aaa"))</f>
        <v>水</v>
      </c>
      <c r="AI48" s="142" t="str">
        <f>IF(AO44="","",TEXT(WEEKDAY(+AI47),"aaa"))</f>
        <v>木</v>
      </c>
      <c r="AJ48" s="142" t="str">
        <f>IF(AO44="","",TEXT(WEEKDAY(+AJ47),"aaa"))</f>
        <v>金</v>
      </c>
      <c r="AK48" s="142" t="str">
        <f>IF(AO44="","",TEXT(WEEKDAY(+AK47),"aaa"))</f>
        <v>土</v>
      </c>
      <c r="AL48" s="142" t="str">
        <f>IF(AO44="","",TEXT(WEEKDAY(+AL47),"aaa"))</f>
        <v>日</v>
      </c>
      <c r="AM48" s="142" t="str">
        <f>IF(AO44="","",TEXT(WEEKDAY(+AM47),"aaa"))</f>
        <v>月</v>
      </c>
      <c r="AN48" s="142" t="str">
        <f>IF(AO44="","",TEXT(WEEKDAY(+AN47),"aaa"))</f>
        <v>火</v>
      </c>
      <c r="AO48" s="142" t="str">
        <f>IF(AO44="","",TEXT(WEEKDAY(+AO47),"aaa"))</f>
        <v>水</v>
      </c>
      <c r="AP48" s="142" t="str">
        <f>IF(AO44="","",TEXT(WEEKDAY(+AP47),"aaa"))</f>
        <v>木</v>
      </c>
      <c r="AQ48" s="142" t="str">
        <f>IF(AO44="","",TEXT(WEEKDAY(+AQ47),"aaa"))</f>
        <v>金</v>
      </c>
      <c r="AR48" s="142" t="str">
        <f>IF(AO44="","",TEXT(WEEKDAY(+AR47),"aaa"))</f>
        <v>土</v>
      </c>
      <c r="AS48" s="142" t="str">
        <f>IF(AO44="","",TEXT(WEEKDAY(+AS47),"aaa"))</f>
        <v>日</v>
      </c>
      <c r="AT48" s="142" t="str">
        <f>IF(AO44="","",TEXT(WEEKDAY(+AT47),"aaa"))</f>
        <v>月</v>
      </c>
      <c r="AU48" s="142" t="str">
        <f>IF(AO44="","",TEXT(WEEKDAY(+AU47),"aaa"))</f>
        <v>火</v>
      </c>
      <c r="AV48" s="142" t="str">
        <f>IF(AO44="","",TEXT(WEEKDAY(+AV47),"aaa"))</f>
        <v>水</v>
      </c>
      <c r="AW48" s="142" t="str">
        <f>IF(AO44="","",TEXT(WEEKDAY(+AW47),"aaa"))</f>
        <v>木</v>
      </c>
      <c r="AX48" s="142" t="str">
        <f>IF(AO44="","",TEXT(WEEKDAY(+AX47),"aaa"))</f>
        <v>金</v>
      </c>
      <c r="AY48" s="142" t="str">
        <f>IF(AO44="","",TEXT(WEEKDAY(+AY47),"aaa"))</f>
        <v>土</v>
      </c>
      <c r="AZ48" s="142" t="str">
        <f>IF(AO44="","",TEXT(WEEKDAY(+AZ47),"aaa"))</f>
        <v>日</v>
      </c>
      <c r="BA48" s="142" t="str">
        <f>IF(AO44="","",TEXT(WEEKDAY(+BA47),"aaa"))</f>
        <v>月</v>
      </c>
      <c r="BB48" s="142" t="str">
        <f>IF(AO44="","",TEXT(WEEKDAY(+BB47),"aaa"))</f>
        <v>火</v>
      </c>
      <c r="BC48" s="142" t="str" cm="1">
        <f t="array" ref="BC48">_xlfn.IFS(AO44="","",BC47="","",TRUE,TEXT(WEEKDAY(+BC47),"aaa"))</f>
        <v>水</v>
      </c>
      <c r="BD48" s="142" t="str" cm="1">
        <f t="array" ref="BD48">_xlfn.IFS(AO44="","",BD47="","",TRUE,TEXT(WEEKDAY(+BD47),"aaa"))</f>
        <v>木</v>
      </c>
      <c r="BE48" s="143" t="str" cm="1">
        <f t="array" ref="BE48">_xlfn.IFS(AO44="","",BE47="","",TRUE,TEXT(WEEKDAY(+BE47),"aaa"))</f>
        <v>金</v>
      </c>
      <c r="BF48" s="116"/>
      <c r="BG48" s="285" t="s">
        <v>84</v>
      </c>
      <c r="BH48" s="286"/>
      <c r="BI48" s="286" t="s">
        <v>37</v>
      </c>
      <c r="BJ48" s="286"/>
      <c r="BK48" s="286" t="s">
        <v>36</v>
      </c>
      <c r="BL48" s="289"/>
      <c r="BO48" s="94"/>
      <c r="BP48" s="94"/>
      <c r="BQ48" s="94"/>
      <c r="BS48" s="60" t="s">
        <v>76</v>
      </c>
      <c r="BT48" s="60">
        <f>IF(EOMONTH(基本情報入力!$C$13,BT50-1)&gt;=基本情報入力!$C$14,"",MONTH(EOMONTH(基本情報入力!$C$13,BT50)))</f>
        <v>5</v>
      </c>
      <c r="BU48" s="60" t="s">
        <v>32</v>
      </c>
    </row>
    <row r="49" spans="1:73" ht="21" customHeight="1">
      <c r="A49" s="313"/>
      <c r="B49" s="320"/>
      <c r="C49" s="321"/>
      <c r="D49" s="321"/>
      <c r="E49" s="321"/>
      <c r="F49" s="321"/>
      <c r="G49" s="322"/>
      <c r="H49" s="320"/>
      <c r="I49" s="321"/>
      <c r="J49" s="321"/>
      <c r="K49" s="321"/>
      <c r="L49" s="321"/>
      <c r="M49" s="321"/>
      <c r="N49" s="322"/>
      <c r="O49" s="328"/>
      <c r="P49" s="329"/>
      <c r="Q49" s="329"/>
      <c r="R49" s="328"/>
      <c r="S49" s="329"/>
      <c r="T49" s="333"/>
      <c r="U49" s="340"/>
      <c r="V49" s="341"/>
      <c r="W49" s="342"/>
      <c r="X49" s="340"/>
      <c r="Y49" s="341"/>
      <c r="Z49" s="342"/>
      <c r="AA49" s="78"/>
      <c r="AB49" s="79"/>
      <c r="AC49" s="79"/>
      <c r="AD49" s="79"/>
      <c r="AE49" s="79"/>
      <c r="AF49" s="79"/>
      <c r="AG49" s="79"/>
      <c r="AH49" s="79"/>
      <c r="AI49" s="79"/>
      <c r="AJ49" s="79"/>
      <c r="AK49" s="79"/>
      <c r="AL49" s="79"/>
      <c r="AM49" s="79"/>
      <c r="AN49" s="79"/>
      <c r="AO49" s="79"/>
      <c r="AP49" s="79"/>
      <c r="AQ49" s="79"/>
      <c r="AR49" s="79"/>
      <c r="AS49" s="79"/>
      <c r="AT49" s="79"/>
      <c r="AU49" s="79"/>
      <c r="AV49" s="79"/>
      <c r="AW49" s="79"/>
      <c r="AX49" s="79"/>
      <c r="AY49" s="79"/>
      <c r="AZ49" s="79"/>
      <c r="BA49" s="79"/>
      <c r="BB49" s="79"/>
      <c r="BC49" s="79"/>
      <c r="BD49" s="79"/>
      <c r="BE49" s="80"/>
      <c r="BF49" s="116"/>
      <c r="BG49" s="111"/>
      <c r="BH49" s="112"/>
      <c r="BI49" s="112"/>
      <c r="BJ49" s="112"/>
      <c r="BK49" s="112"/>
      <c r="BL49" s="113"/>
      <c r="BO49" s="94"/>
      <c r="BP49" s="94"/>
      <c r="BQ49" s="94"/>
    </row>
    <row r="50" spans="1:73" ht="21.75" customHeight="1">
      <c r="A50" s="151">
        <v>1</v>
      </c>
      <c r="B50" s="273" t="str" cm="1">
        <f t="array" ref="B50">_xlfn.IFS(基本情報入力!$C$13=0,"",EDATE(基本情報入力!$C$13,$BT$50)&gt;基本情報入力!$C$14,"",B11="","",TRUE,B11)</f>
        <v/>
      </c>
      <c r="C50" s="274"/>
      <c r="D50" s="274"/>
      <c r="E50" s="274"/>
      <c r="F50" s="274"/>
      <c r="G50" s="275"/>
      <c r="H50" s="273" t="str" cm="1">
        <f t="array" ref="H50">_xlfn.IFS(基本情報入力!$C$13=0,"",EDATE(基本情報入力!$C$13,$BT$50)&gt;基本情報入力!$C$14,"",H11="","",TRUE,H11)</f>
        <v/>
      </c>
      <c r="I50" s="274"/>
      <c r="J50" s="274"/>
      <c r="K50" s="274"/>
      <c r="L50" s="276" t="str" cm="1">
        <f t="array" ref="L50">_xlfn.IFS(基本情報入力!$C$13=0,"",EDATE(基本情報入力!$C$13,$BT$50)&gt;基本情報入力!$C$14,"",L11="","",TRUE,L11)</f>
        <v/>
      </c>
      <c r="M50" s="276"/>
      <c r="N50" s="275"/>
      <c r="O50" s="277" t="str">
        <f t="shared" ref="O50:O74" si="39">IF(H50="","",IFERROR(IF($BT$48="",0,DAY(EOMONTH($AA$47,0))-COUNTIF(AA50:BE50,"―")),0))</f>
        <v/>
      </c>
      <c r="P50" s="278"/>
      <c r="Q50" s="278"/>
      <c r="R50" s="279" t="str">
        <f>IF(O50="","",COUNTIF(AA50:BE50,"○"))</f>
        <v/>
      </c>
      <c r="S50" s="278"/>
      <c r="T50" s="280"/>
      <c r="U50" s="281" t="str">
        <f>IF(O50="","",IFERROR(ROUNDDOWN(R50/O50,3),"-"))</f>
        <v/>
      </c>
      <c r="V50" s="282"/>
      <c r="W50" s="283"/>
      <c r="X50" s="292" t="str">
        <f>IFERROR(ROUNDDOWN(AVERAGE(U50:W74),3),"-")</f>
        <v>-</v>
      </c>
      <c r="Y50" s="293"/>
      <c r="Z50" s="294"/>
      <c r="AA50" s="78"/>
      <c r="AB50" s="79"/>
      <c r="AC50" s="79"/>
      <c r="AD50" s="79"/>
      <c r="AE50" s="79"/>
      <c r="AF50" s="79"/>
      <c r="AG50" s="79"/>
      <c r="AH50" s="79"/>
      <c r="AI50" s="79"/>
      <c r="AJ50" s="79"/>
      <c r="AK50" s="79"/>
      <c r="AL50" s="79"/>
      <c r="AM50" s="79"/>
      <c r="AN50" s="79"/>
      <c r="AO50" s="79"/>
      <c r="AP50" s="79"/>
      <c r="AQ50" s="79"/>
      <c r="AR50" s="79"/>
      <c r="AS50" s="79"/>
      <c r="AT50" s="79"/>
      <c r="AU50" s="79"/>
      <c r="AV50" s="79"/>
      <c r="AW50" s="79"/>
      <c r="AX50" s="79"/>
      <c r="AY50" s="79"/>
      <c r="AZ50" s="79"/>
      <c r="BA50" s="79"/>
      <c r="BB50" s="79"/>
      <c r="BC50" s="79"/>
      <c r="BD50" s="79"/>
      <c r="BE50" s="80"/>
      <c r="BF50" s="107"/>
      <c r="BG50" s="268" t="str">
        <f>IFERROR(ROUNDDOWN(BK50/BI50,3),"-")</f>
        <v>-</v>
      </c>
      <c r="BH50" s="269"/>
      <c r="BI50" s="270">
        <f>IFERROR(BI11+IF(O50="",0,O50),0)</f>
        <v>0</v>
      </c>
      <c r="BJ50" s="270"/>
      <c r="BK50" s="270">
        <f>IFERROR(BK11+IF(R50="",0,R50),0)</f>
        <v>0</v>
      </c>
      <c r="BL50" s="284"/>
      <c r="BO50" s="96"/>
      <c r="BP50" s="96"/>
      <c r="BQ50" s="97"/>
      <c r="BT50" s="60">
        <f>BT46-1</f>
        <v>1</v>
      </c>
      <c r="BU50" s="60" t="s">
        <v>77</v>
      </c>
    </row>
    <row r="51" spans="1:73" ht="21.75" customHeight="1">
      <c r="A51" s="151">
        <v>2</v>
      </c>
      <c r="B51" s="273" t="str" cm="1">
        <f t="array" ref="B51">_xlfn.IFS(基本情報入力!$C$13=0,"",EDATE(基本情報入力!$C$13,$BT$50)&gt;基本情報入力!$C$14,"",B12="","",TRUE,B12)</f>
        <v/>
      </c>
      <c r="C51" s="274"/>
      <c r="D51" s="274"/>
      <c r="E51" s="274"/>
      <c r="F51" s="274"/>
      <c r="G51" s="275"/>
      <c r="H51" s="273" t="str" cm="1">
        <f t="array" ref="H51">_xlfn.IFS(基本情報入力!$C$13=0,"",EDATE(基本情報入力!$C$13,$BT$50)&gt;基本情報入力!$C$14,"",H12="","",TRUE,H12)</f>
        <v/>
      </c>
      <c r="I51" s="274"/>
      <c r="J51" s="274"/>
      <c r="K51" s="274"/>
      <c r="L51" s="276" t="str" cm="1">
        <f t="array" ref="L51">_xlfn.IFS(基本情報入力!$C$13=0,"",EDATE(基本情報入力!$C$13,$BT$50)&gt;基本情報入力!$C$14,"",L12="","",TRUE,L12)</f>
        <v/>
      </c>
      <c r="M51" s="276"/>
      <c r="N51" s="275"/>
      <c r="O51" s="277" t="str">
        <f t="shared" si="39"/>
        <v/>
      </c>
      <c r="P51" s="278"/>
      <c r="Q51" s="278"/>
      <c r="R51" s="279" t="str">
        <f t="shared" ref="R51:R74" si="40">IF(O51="","",COUNTIF(AA51:BE51,"○"))</f>
        <v/>
      </c>
      <c r="S51" s="278"/>
      <c r="T51" s="343"/>
      <c r="U51" s="281" t="str">
        <f t="shared" ref="U51:U74" si="41">IF(O51="","",IFERROR(ROUNDDOWN(R51/O51,3),"-"))</f>
        <v/>
      </c>
      <c r="V51" s="282"/>
      <c r="W51" s="283"/>
      <c r="X51" s="295"/>
      <c r="Y51" s="296"/>
      <c r="Z51" s="297"/>
      <c r="AA51" s="78"/>
      <c r="AB51" s="79"/>
      <c r="AC51" s="79"/>
      <c r="AD51" s="79"/>
      <c r="AE51" s="79"/>
      <c r="AF51" s="79"/>
      <c r="AG51" s="79"/>
      <c r="AH51" s="79"/>
      <c r="AI51" s="79"/>
      <c r="AJ51" s="79"/>
      <c r="AK51" s="79"/>
      <c r="AL51" s="79"/>
      <c r="AM51" s="79"/>
      <c r="AN51" s="79"/>
      <c r="AO51" s="79"/>
      <c r="AP51" s="79"/>
      <c r="AQ51" s="79"/>
      <c r="AR51" s="79"/>
      <c r="AS51" s="79"/>
      <c r="AT51" s="79"/>
      <c r="AU51" s="79"/>
      <c r="AV51" s="79"/>
      <c r="AW51" s="79"/>
      <c r="AX51" s="79"/>
      <c r="AY51" s="79"/>
      <c r="AZ51" s="79"/>
      <c r="BA51" s="79"/>
      <c r="BB51" s="79"/>
      <c r="BC51" s="79"/>
      <c r="BD51" s="79"/>
      <c r="BE51" s="80"/>
      <c r="BF51" s="107"/>
      <c r="BG51" s="268" t="str">
        <f t="shared" ref="BG51:BG75" si="42">IFERROR(ROUNDDOWN(BK51/BI51,3),"-")</f>
        <v>-</v>
      </c>
      <c r="BH51" s="269"/>
      <c r="BI51" s="270">
        <f t="shared" ref="BI51:BI74" si="43">IFERROR(BI12+IF(O51="",0,O51),0)</f>
        <v>0</v>
      </c>
      <c r="BJ51" s="270"/>
      <c r="BK51" s="270">
        <f t="shared" ref="BK51:BK74" si="44">IFERROR(BK12+IF(R51="",0,R51),0)</f>
        <v>0</v>
      </c>
      <c r="BL51" s="284"/>
      <c r="BO51" s="96"/>
      <c r="BP51" s="96"/>
      <c r="BQ51" s="97"/>
    </row>
    <row r="52" spans="1:73" ht="21.75" customHeight="1">
      <c r="A52" s="151">
        <v>3</v>
      </c>
      <c r="B52" s="273" t="str" cm="1">
        <f t="array" ref="B52">_xlfn.IFS(基本情報入力!$C$13=0,"",EDATE(基本情報入力!$C$13,$BT$50)&gt;基本情報入力!$C$14,"",B13="","",TRUE,B13)</f>
        <v/>
      </c>
      <c r="C52" s="274"/>
      <c r="D52" s="274"/>
      <c r="E52" s="274"/>
      <c r="F52" s="274"/>
      <c r="G52" s="275"/>
      <c r="H52" s="273" t="str" cm="1">
        <f t="array" ref="H52">_xlfn.IFS(基本情報入力!$C$13=0,"",EDATE(基本情報入力!$C$13,$BT$50)&gt;基本情報入力!$C$14,"",H13="","",TRUE,H13)</f>
        <v/>
      </c>
      <c r="I52" s="274"/>
      <c r="J52" s="274"/>
      <c r="K52" s="274"/>
      <c r="L52" s="276" t="str" cm="1">
        <f t="array" ref="L52">_xlfn.IFS(基本情報入力!$C$13=0,"",EDATE(基本情報入力!$C$13,$BT$50)&gt;基本情報入力!$C$14,"",L13="","",TRUE,L13)</f>
        <v/>
      </c>
      <c r="M52" s="276"/>
      <c r="N52" s="275"/>
      <c r="O52" s="277" t="str">
        <f t="shared" si="39"/>
        <v/>
      </c>
      <c r="P52" s="278"/>
      <c r="Q52" s="278"/>
      <c r="R52" s="279" t="str">
        <f t="shared" si="40"/>
        <v/>
      </c>
      <c r="S52" s="278"/>
      <c r="T52" s="343"/>
      <c r="U52" s="281" t="str">
        <f t="shared" si="41"/>
        <v/>
      </c>
      <c r="V52" s="282"/>
      <c r="W52" s="283"/>
      <c r="X52" s="295"/>
      <c r="Y52" s="296"/>
      <c r="Z52" s="297"/>
      <c r="AA52" s="78"/>
      <c r="AB52" s="79"/>
      <c r="AC52" s="79"/>
      <c r="AD52" s="79"/>
      <c r="AE52" s="79"/>
      <c r="AF52" s="79"/>
      <c r="AG52" s="79"/>
      <c r="AH52" s="79"/>
      <c r="AI52" s="79"/>
      <c r="AJ52" s="79"/>
      <c r="AK52" s="79"/>
      <c r="AL52" s="79"/>
      <c r="AM52" s="79"/>
      <c r="AN52" s="79"/>
      <c r="AO52" s="79"/>
      <c r="AP52" s="79"/>
      <c r="AQ52" s="79"/>
      <c r="AR52" s="79"/>
      <c r="AS52" s="79"/>
      <c r="AT52" s="79"/>
      <c r="AU52" s="79"/>
      <c r="AV52" s="79"/>
      <c r="AW52" s="79"/>
      <c r="AX52" s="79"/>
      <c r="AY52" s="79"/>
      <c r="AZ52" s="79"/>
      <c r="BA52" s="79"/>
      <c r="BB52" s="79"/>
      <c r="BC52" s="79"/>
      <c r="BD52" s="79"/>
      <c r="BE52" s="80"/>
      <c r="BF52" s="107"/>
      <c r="BG52" s="268" t="str">
        <f t="shared" si="42"/>
        <v>-</v>
      </c>
      <c r="BH52" s="269"/>
      <c r="BI52" s="270">
        <f t="shared" si="43"/>
        <v>0</v>
      </c>
      <c r="BJ52" s="270"/>
      <c r="BK52" s="270">
        <f t="shared" si="44"/>
        <v>0</v>
      </c>
      <c r="BL52" s="284"/>
      <c r="BO52" s="96"/>
      <c r="BP52" s="96"/>
      <c r="BQ52" s="97"/>
    </row>
    <row r="53" spans="1:73" ht="21.75" customHeight="1">
      <c r="A53" s="151">
        <v>4</v>
      </c>
      <c r="B53" s="273" t="str" cm="1">
        <f t="array" ref="B53">_xlfn.IFS(基本情報入力!$C$13=0,"",EDATE(基本情報入力!$C$13,$BT$50)&gt;基本情報入力!$C$14,"",B14="","",TRUE,B14)</f>
        <v/>
      </c>
      <c r="C53" s="274"/>
      <c r="D53" s="274"/>
      <c r="E53" s="274"/>
      <c r="F53" s="274"/>
      <c r="G53" s="275"/>
      <c r="H53" s="273" t="str" cm="1">
        <f t="array" ref="H53">_xlfn.IFS(基本情報入力!$C$13=0,"",EDATE(基本情報入力!$C$13,$BT$50)&gt;基本情報入力!$C$14,"",H14="","",TRUE,H14)</f>
        <v/>
      </c>
      <c r="I53" s="274"/>
      <c r="J53" s="274"/>
      <c r="K53" s="274"/>
      <c r="L53" s="276" t="str" cm="1">
        <f t="array" ref="L53">_xlfn.IFS(基本情報入力!$C$13=0,"",EDATE(基本情報入力!$C$13,$BT$50)&gt;基本情報入力!$C$14,"",L14="","",TRUE,L14)</f>
        <v/>
      </c>
      <c r="M53" s="276"/>
      <c r="N53" s="275"/>
      <c r="O53" s="277" t="str">
        <f t="shared" si="39"/>
        <v/>
      </c>
      <c r="P53" s="278"/>
      <c r="Q53" s="278"/>
      <c r="R53" s="279" t="str">
        <f t="shared" si="40"/>
        <v/>
      </c>
      <c r="S53" s="278"/>
      <c r="T53" s="343"/>
      <c r="U53" s="281" t="str">
        <f t="shared" si="41"/>
        <v/>
      </c>
      <c r="V53" s="282"/>
      <c r="W53" s="283"/>
      <c r="X53" s="295"/>
      <c r="Y53" s="296"/>
      <c r="Z53" s="297"/>
      <c r="AA53" s="78"/>
      <c r="AB53" s="79"/>
      <c r="AC53" s="79"/>
      <c r="AD53" s="79"/>
      <c r="AE53" s="79"/>
      <c r="AF53" s="79"/>
      <c r="AG53" s="79"/>
      <c r="AH53" s="79"/>
      <c r="AI53" s="79"/>
      <c r="AJ53" s="79"/>
      <c r="AK53" s="79"/>
      <c r="AL53" s="79"/>
      <c r="AM53" s="79"/>
      <c r="AN53" s="79"/>
      <c r="AO53" s="79"/>
      <c r="AP53" s="79"/>
      <c r="AQ53" s="79"/>
      <c r="AR53" s="79"/>
      <c r="AS53" s="79"/>
      <c r="AT53" s="79"/>
      <c r="AU53" s="79"/>
      <c r="AV53" s="79"/>
      <c r="AW53" s="79"/>
      <c r="AX53" s="79"/>
      <c r="AY53" s="79"/>
      <c r="AZ53" s="79"/>
      <c r="BA53" s="79"/>
      <c r="BB53" s="79"/>
      <c r="BC53" s="79"/>
      <c r="BD53" s="79"/>
      <c r="BE53" s="80"/>
      <c r="BF53" s="107"/>
      <c r="BG53" s="268" t="str">
        <f t="shared" si="42"/>
        <v>-</v>
      </c>
      <c r="BH53" s="269"/>
      <c r="BI53" s="270">
        <f t="shared" si="43"/>
        <v>0</v>
      </c>
      <c r="BJ53" s="270"/>
      <c r="BK53" s="270">
        <f t="shared" si="44"/>
        <v>0</v>
      </c>
      <c r="BL53" s="284"/>
      <c r="BO53" s="96"/>
      <c r="BP53" s="96"/>
      <c r="BQ53" s="97"/>
    </row>
    <row r="54" spans="1:73" ht="21.75" customHeight="1">
      <c r="A54" s="151">
        <v>5</v>
      </c>
      <c r="B54" s="273" t="str" cm="1">
        <f t="array" ref="B54">_xlfn.IFS(基本情報入力!$C$13=0,"",EDATE(基本情報入力!$C$13,$BT$50)&gt;基本情報入力!$C$14,"",B15="","",TRUE,B15)</f>
        <v/>
      </c>
      <c r="C54" s="274"/>
      <c r="D54" s="274"/>
      <c r="E54" s="274"/>
      <c r="F54" s="274"/>
      <c r="G54" s="275"/>
      <c r="H54" s="273" t="str" cm="1">
        <f t="array" ref="H54">_xlfn.IFS(基本情報入力!$C$13=0,"",EDATE(基本情報入力!$C$13,$BT$50)&gt;基本情報入力!$C$14,"",H15="","",TRUE,H15)</f>
        <v/>
      </c>
      <c r="I54" s="274"/>
      <c r="J54" s="274"/>
      <c r="K54" s="274"/>
      <c r="L54" s="276" t="str" cm="1">
        <f t="array" ref="L54">_xlfn.IFS(基本情報入力!$C$13=0,"",EDATE(基本情報入力!$C$13,$BT$50)&gt;基本情報入力!$C$14,"",L15="","",TRUE,L15)</f>
        <v/>
      </c>
      <c r="M54" s="276"/>
      <c r="N54" s="275"/>
      <c r="O54" s="277" t="str">
        <f t="shared" si="39"/>
        <v/>
      </c>
      <c r="P54" s="278"/>
      <c r="Q54" s="278"/>
      <c r="R54" s="279" t="str">
        <f t="shared" si="40"/>
        <v/>
      </c>
      <c r="S54" s="278"/>
      <c r="T54" s="343"/>
      <c r="U54" s="281" t="str">
        <f t="shared" si="41"/>
        <v/>
      </c>
      <c r="V54" s="282"/>
      <c r="W54" s="283"/>
      <c r="X54" s="295"/>
      <c r="Y54" s="296"/>
      <c r="Z54" s="297"/>
      <c r="AA54" s="78"/>
      <c r="AB54" s="79"/>
      <c r="AC54" s="79"/>
      <c r="AD54" s="79"/>
      <c r="AE54" s="79"/>
      <c r="AF54" s="79"/>
      <c r="AG54" s="79"/>
      <c r="AH54" s="79"/>
      <c r="AI54" s="79"/>
      <c r="AJ54" s="79"/>
      <c r="AK54" s="79"/>
      <c r="AL54" s="79"/>
      <c r="AM54" s="79"/>
      <c r="AN54" s="79"/>
      <c r="AO54" s="79"/>
      <c r="AP54" s="79"/>
      <c r="AQ54" s="79"/>
      <c r="AR54" s="79"/>
      <c r="AS54" s="79"/>
      <c r="AT54" s="79"/>
      <c r="AU54" s="79"/>
      <c r="AV54" s="79"/>
      <c r="AW54" s="79"/>
      <c r="AX54" s="79"/>
      <c r="AY54" s="79"/>
      <c r="AZ54" s="79"/>
      <c r="BA54" s="79"/>
      <c r="BB54" s="79"/>
      <c r="BC54" s="79"/>
      <c r="BD54" s="79"/>
      <c r="BE54" s="80"/>
      <c r="BF54" s="107"/>
      <c r="BG54" s="268" t="str">
        <f t="shared" si="42"/>
        <v>-</v>
      </c>
      <c r="BH54" s="269"/>
      <c r="BI54" s="270">
        <f t="shared" si="43"/>
        <v>0</v>
      </c>
      <c r="BJ54" s="270"/>
      <c r="BK54" s="270">
        <f t="shared" si="44"/>
        <v>0</v>
      </c>
      <c r="BL54" s="284"/>
      <c r="BO54" s="96"/>
      <c r="BP54" s="96"/>
      <c r="BQ54" s="97"/>
    </row>
    <row r="55" spans="1:73" ht="21.75" customHeight="1">
      <c r="A55" s="151">
        <v>6</v>
      </c>
      <c r="B55" s="273" t="str" cm="1">
        <f t="array" ref="B55">_xlfn.IFS(基本情報入力!$C$13=0,"",EDATE(基本情報入力!$C$13,$BT$50)&gt;基本情報入力!$C$14,"",B16="","",TRUE,B16)</f>
        <v/>
      </c>
      <c r="C55" s="274"/>
      <c r="D55" s="274"/>
      <c r="E55" s="274"/>
      <c r="F55" s="274"/>
      <c r="G55" s="275"/>
      <c r="H55" s="273" t="str" cm="1">
        <f t="array" ref="H55">_xlfn.IFS(基本情報入力!$C$13=0,"",EDATE(基本情報入力!$C$13,$BT$50)&gt;基本情報入力!$C$14,"",H16="","",TRUE,H16)</f>
        <v/>
      </c>
      <c r="I55" s="274"/>
      <c r="J55" s="274"/>
      <c r="K55" s="274"/>
      <c r="L55" s="276" t="str" cm="1">
        <f t="array" ref="L55">_xlfn.IFS(基本情報入力!$C$13=0,"",EDATE(基本情報入力!$C$13,$BT$50)&gt;基本情報入力!$C$14,"",L16="","",TRUE,L16)</f>
        <v/>
      </c>
      <c r="M55" s="276"/>
      <c r="N55" s="275"/>
      <c r="O55" s="277" t="str">
        <f t="shared" si="39"/>
        <v/>
      </c>
      <c r="P55" s="278"/>
      <c r="Q55" s="278"/>
      <c r="R55" s="279" t="str">
        <f t="shared" si="40"/>
        <v/>
      </c>
      <c r="S55" s="278"/>
      <c r="T55" s="343"/>
      <c r="U55" s="281" t="str">
        <f t="shared" si="41"/>
        <v/>
      </c>
      <c r="V55" s="282"/>
      <c r="W55" s="283"/>
      <c r="X55" s="295"/>
      <c r="Y55" s="296"/>
      <c r="Z55" s="297"/>
      <c r="AA55" s="78"/>
      <c r="AB55" s="79"/>
      <c r="AC55" s="79"/>
      <c r="AD55" s="79"/>
      <c r="AE55" s="79"/>
      <c r="AF55" s="79"/>
      <c r="AG55" s="79"/>
      <c r="AH55" s="79"/>
      <c r="AI55" s="79"/>
      <c r="AJ55" s="79"/>
      <c r="AK55" s="79"/>
      <c r="AL55" s="79"/>
      <c r="AM55" s="79"/>
      <c r="AN55" s="79"/>
      <c r="AO55" s="79"/>
      <c r="AP55" s="79"/>
      <c r="AQ55" s="79"/>
      <c r="AR55" s="79"/>
      <c r="AS55" s="79"/>
      <c r="AT55" s="79"/>
      <c r="AU55" s="79"/>
      <c r="AV55" s="79"/>
      <c r="AW55" s="79"/>
      <c r="AX55" s="79"/>
      <c r="AY55" s="79"/>
      <c r="AZ55" s="79"/>
      <c r="BA55" s="79"/>
      <c r="BB55" s="79"/>
      <c r="BC55" s="79"/>
      <c r="BD55" s="79"/>
      <c r="BE55" s="80"/>
      <c r="BF55" s="107"/>
      <c r="BG55" s="268" t="str">
        <f t="shared" si="42"/>
        <v>-</v>
      </c>
      <c r="BH55" s="269"/>
      <c r="BI55" s="270">
        <f t="shared" si="43"/>
        <v>0</v>
      </c>
      <c r="BJ55" s="270"/>
      <c r="BK55" s="270">
        <f t="shared" si="44"/>
        <v>0</v>
      </c>
      <c r="BL55" s="284"/>
      <c r="BO55" s="96"/>
      <c r="BP55" s="96"/>
      <c r="BQ55" s="97"/>
    </row>
    <row r="56" spans="1:73" ht="21.75" customHeight="1">
      <c r="A56" s="151">
        <v>7</v>
      </c>
      <c r="B56" s="273" t="str" cm="1">
        <f t="array" ref="B56">_xlfn.IFS(基本情報入力!$C$13=0,"",EDATE(基本情報入力!$C$13,$BT$50)&gt;基本情報入力!$C$14,"",B17="","",TRUE,B17)</f>
        <v/>
      </c>
      <c r="C56" s="274"/>
      <c r="D56" s="274"/>
      <c r="E56" s="274"/>
      <c r="F56" s="274"/>
      <c r="G56" s="275"/>
      <c r="H56" s="273" t="str" cm="1">
        <f t="array" ref="H56">_xlfn.IFS(基本情報入力!$C$13=0,"",EDATE(基本情報入力!$C$13,$BT$50)&gt;基本情報入力!$C$14,"",H17="","",TRUE,H17)</f>
        <v/>
      </c>
      <c r="I56" s="274"/>
      <c r="J56" s="274"/>
      <c r="K56" s="274"/>
      <c r="L56" s="276" t="str" cm="1">
        <f t="array" ref="L56">_xlfn.IFS(基本情報入力!$C$13=0,"",EDATE(基本情報入力!$C$13,$BT$50)&gt;基本情報入力!$C$14,"",L17="","",TRUE,L17)</f>
        <v/>
      </c>
      <c r="M56" s="276"/>
      <c r="N56" s="275"/>
      <c r="O56" s="277" t="str">
        <f t="shared" si="39"/>
        <v/>
      </c>
      <c r="P56" s="278"/>
      <c r="Q56" s="278"/>
      <c r="R56" s="279" t="str">
        <f t="shared" si="40"/>
        <v/>
      </c>
      <c r="S56" s="278"/>
      <c r="T56" s="343"/>
      <c r="U56" s="281" t="str">
        <f t="shared" si="41"/>
        <v/>
      </c>
      <c r="V56" s="282"/>
      <c r="W56" s="283"/>
      <c r="X56" s="295"/>
      <c r="Y56" s="296"/>
      <c r="Z56" s="297"/>
      <c r="AA56" s="78"/>
      <c r="AB56" s="79"/>
      <c r="AC56" s="79"/>
      <c r="AD56" s="79"/>
      <c r="AE56" s="79"/>
      <c r="AF56" s="79"/>
      <c r="AG56" s="79"/>
      <c r="AH56" s="79"/>
      <c r="AI56" s="79"/>
      <c r="AJ56" s="79"/>
      <c r="AK56" s="79"/>
      <c r="AL56" s="79"/>
      <c r="AM56" s="79"/>
      <c r="AN56" s="79"/>
      <c r="AO56" s="79"/>
      <c r="AP56" s="79"/>
      <c r="AQ56" s="79"/>
      <c r="AR56" s="79"/>
      <c r="AS56" s="79"/>
      <c r="AT56" s="79"/>
      <c r="AU56" s="79"/>
      <c r="AV56" s="79"/>
      <c r="AW56" s="79"/>
      <c r="AX56" s="79"/>
      <c r="AY56" s="79"/>
      <c r="AZ56" s="79"/>
      <c r="BA56" s="79"/>
      <c r="BB56" s="79"/>
      <c r="BC56" s="79"/>
      <c r="BD56" s="79"/>
      <c r="BE56" s="80"/>
      <c r="BF56" s="107"/>
      <c r="BG56" s="268" t="str">
        <f t="shared" si="42"/>
        <v>-</v>
      </c>
      <c r="BH56" s="269"/>
      <c r="BI56" s="270">
        <f t="shared" si="43"/>
        <v>0</v>
      </c>
      <c r="BJ56" s="270"/>
      <c r="BK56" s="270">
        <f t="shared" si="44"/>
        <v>0</v>
      </c>
      <c r="BL56" s="284"/>
      <c r="BO56" s="96"/>
      <c r="BP56" s="96"/>
      <c r="BQ56" s="97"/>
    </row>
    <row r="57" spans="1:73" ht="21.75" customHeight="1">
      <c r="A57" s="151">
        <v>8</v>
      </c>
      <c r="B57" s="273" t="str" cm="1">
        <f t="array" ref="B57">_xlfn.IFS(基本情報入力!$C$13=0,"",EDATE(基本情報入力!$C$13,$BT$50)&gt;基本情報入力!$C$14,"",B18="","",TRUE,B18)</f>
        <v/>
      </c>
      <c r="C57" s="274"/>
      <c r="D57" s="274"/>
      <c r="E57" s="274"/>
      <c r="F57" s="274"/>
      <c r="G57" s="275"/>
      <c r="H57" s="273" t="str" cm="1">
        <f t="array" ref="H57">_xlfn.IFS(基本情報入力!$C$13=0,"",EDATE(基本情報入力!$C$13,$BT$50)&gt;基本情報入力!$C$14,"",H18="","",TRUE,H18)</f>
        <v/>
      </c>
      <c r="I57" s="274"/>
      <c r="J57" s="274"/>
      <c r="K57" s="274"/>
      <c r="L57" s="276" t="str" cm="1">
        <f t="array" ref="L57">_xlfn.IFS(基本情報入力!$C$13=0,"",EDATE(基本情報入力!$C$13,$BT$50)&gt;基本情報入力!$C$14,"",L18="","",TRUE,L18)</f>
        <v/>
      </c>
      <c r="M57" s="276"/>
      <c r="N57" s="275"/>
      <c r="O57" s="277" t="str">
        <f t="shared" si="39"/>
        <v/>
      </c>
      <c r="P57" s="278"/>
      <c r="Q57" s="278"/>
      <c r="R57" s="279" t="str">
        <f t="shared" si="40"/>
        <v/>
      </c>
      <c r="S57" s="278"/>
      <c r="T57" s="343"/>
      <c r="U57" s="281" t="str">
        <f t="shared" si="41"/>
        <v/>
      </c>
      <c r="V57" s="282"/>
      <c r="W57" s="283"/>
      <c r="X57" s="295"/>
      <c r="Y57" s="296"/>
      <c r="Z57" s="297"/>
      <c r="AA57" s="78"/>
      <c r="AB57" s="79"/>
      <c r="AC57" s="79"/>
      <c r="AD57" s="79"/>
      <c r="AE57" s="79"/>
      <c r="AF57" s="79"/>
      <c r="AG57" s="79"/>
      <c r="AH57" s="79"/>
      <c r="AI57" s="79"/>
      <c r="AJ57" s="79"/>
      <c r="AK57" s="79"/>
      <c r="AL57" s="79"/>
      <c r="AM57" s="79"/>
      <c r="AN57" s="79"/>
      <c r="AO57" s="79"/>
      <c r="AP57" s="79"/>
      <c r="AQ57" s="79"/>
      <c r="AR57" s="79"/>
      <c r="AS57" s="79"/>
      <c r="AT57" s="79"/>
      <c r="AU57" s="79"/>
      <c r="AV57" s="79"/>
      <c r="AW57" s="79"/>
      <c r="AX57" s="79"/>
      <c r="AY57" s="79"/>
      <c r="AZ57" s="79"/>
      <c r="BA57" s="79"/>
      <c r="BB57" s="79"/>
      <c r="BC57" s="79"/>
      <c r="BD57" s="79"/>
      <c r="BE57" s="80"/>
      <c r="BF57" s="107"/>
      <c r="BG57" s="268" t="str">
        <f t="shared" si="42"/>
        <v>-</v>
      </c>
      <c r="BH57" s="269"/>
      <c r="BI57" s="270">
        <f t="shared" si="43"/>
        <v>0</v>
      </c>
      <c r="BJ57" s="270"/>
      <c r="BK57" s="270">
        <f t="shared" si="44"/>
        <v>0</v>
      </c>
      <c r="BL57" s="284"/>
      <c r="BO57" s="96"/>
      <c r="BP57" s="96"/>
      <c r="BQ57" s="97"/>
    </row>
    <row r="58" spans="1:73" ht="21.75" customHeight="1">
      <c r="A58" s="151">
        <v>9</v>
      </c>
      <c r="B58" s="273" t="str" cm="1">
        <f t="array" ref="B58">_xlfn.IFS(基本情報入力!$C$13=0,"",EDATE(基本情報入力!$C$13,$BT$50)&gt;基本情報入力!$C$14,"",B19="","",TRUE,B19)</f>
        <v/>
      </c>
      <c r="C58" s="274"/>
      <c r="D58" s="274"/>
      <c r="E58" s="274"/>
      <c r="F58" s="274"/>
      <c r="G58" s="275"/>
      <c r="H58" s="273" t="str" cm="1">
        <f t="array" ref="H58">_xlfn.IFS(基本情報入力!$C$13=0,"",EDATE(基本情報入力!$C$13,$BT$50)&gt;基本情報入力!$C$14,"",H19="","",TRUE,H19)</f>
        <v/>
      </c>
      <c r="I58" s="274"/>
      <c r="J58" s="274"/>
      <c r="K58" s="274"/>
      <c r="L58" s="276" t="str" cm="1">
        <f t="array" ref="L58">_xlfn.IFS(基本情報入力!$C$13=0,"",EDATE(基本情報入力!$C$13,$BT$50)&gt;基本情報入力!$C$14,"",L19="","",TRUE,L19)</f>
        <v/>
      </c>
      <c r="M58" s="276"/>
      <c r="N58" s="275"/>
      <c r="O58" s="277" t="str">
        <f t="shared" si="39"/>
        <v/>
      </c>
      <c r="P58" s="278"/>
      <c r="Q58" s="278"/>
      <c r="R58" s="279" t="str">
        <f t="shared" si="40"/>
        <v/>
      </c>
      <c r="S58" s="278"/>
      <c r="T58" s="343"/>
      <c r="U58" s="281" t="str">
        <f t="shared" si="41"/>
        <v/>
      </c>
      <c r="V58" s="282"/>
      <c r="W58" s="283"/>
      <c r="X58" s="295"/>
      <c r="Y58" s="296"/>
      <c r="Z58" s="297"/>
      <c r="AA58" s="78"/>
      <c r="AB58" s="79"/>
      <c r="AC58" s="79"/>
      <c r="AD58" s="79"/>
      <c r="AE58" s="79"/>
      <c r="AF58" s="79"/>
      <c r="AG58" s="79"/>
      <c r="AH58" s="79"/>
      <c r="AI58" s="79"/>
      <c r="AJ58" s="79"/>
      <c r="AK58" s="79"/>
      <c r="AL58" s="79"/>
      <c r="AM58" s="79"/>
      <c r="AN58" s="79"/>
      <c r="AO58" s="79"/>
      <c r="AP58" s="79"/>
      <c r="AQ58" s="79"/>
      <c r="AR58" s="79"/>
      <c r="AS58" s="79"/>
      <c r="AT58" s="79"/>
      <c r="AU58" s="79"/>
      <c r="AV58" s="79"/>
      <c r="AW58" s="79"/>
      <c r="AX58" s="79"/>
      <c r="AY58" s="79"/>
      <c r="AZ58" s="79"/>
      <c r="BA58" s="79"/>
      <c r="BB58" s="79"/>
      <c r="BC58" s="79"/>
      <c r="BD58" s="79"/>
      <c r="BE58" s="80"/>
      <c r="BF58" s="107"/>
      <c r="BG58" s="268" t="str">
        <f t="shared" si="42"/>
        <v>-</v>
      </c>
      <c r="BH58" s="269"/>
      <c r="BI58" s="270">
        <f t="shared" si="43"/>
        <v>0</v>
      </c>
      <c r="BJ58" s="270"/>
      <c r="BK58" s="270">
        <f t="shared" si="44"/>
        <v>0</v>
      </c>
      <c r="BL58" s="284"/>
      <c r="BO58" s="96"/>
      <c r="BP58" s="96"/>
      <c r="BQ58" s="97"/>
    </row>
    <row r="59" spans="1:73" ht="21.75" customHeight="1">
      <c r="A59" s="151">
        <v>10</v>
      </c>
      <c r="B59" s="273" t="str" cm="1">
        <f t="array" ref="B59">_xlfn.IFS(基本情報入力!$C$13=0,"",EDATE(基本情報入力!$C$13,$BT$50)&gt;基本情報入力!$C$14,"",B20="","",TRUE,B20)</f>
        <v/>
      </c>
      <c r="C59" s="274"/>
      <c r="D59" s="274"/>
      <c r="E59" s="274"/>
      <c r="F59" s="274"/>
      <c r="G59" s="275"/>
      <c r="H59" s="273" t="str" cm="1">
        <f t="array" ref="H59">_xlfn.IFS(基本情報入力!$C$13=0,"",EDATE(基本情報入力!$C$13,$BT$50)&gt;基本情報入力!$C$14,"",H20="","",TRUE,H20)</f>
        <v/>
      </c>
      <c r="I59" s="274"/>
      <c r="J59" s="274"/>
      <c r="K59" s="274"/>
      <c r="L59" s="276" t="str" cm="1">
        <f t="array" ref="L59">_xlfn.IFS(基本情報入力!$C$13=0,"",EDATE(基本情報入力!$C$13,$BT$50)&gt;基本情報入力!$C$14,"",L20="","",TRUE,L20)</f>
        <v/>
      </c>
      <c r="M59" s="276"/>
      <c r="N59" s="275"/>
      <c r="O59" s="277" t="str">
        <f t="shared" si="39"/>
        <v/>
      </c>
      <c r="P59" s="278"/>
      <c r="Q59" s="278"/>
      <c r="R59" s="279" t="str">
        <f t="shared" si="40"/>
        <v/>
      </c>
      <c r="S59" s="278"/>
      <c r="T59" s="343"/>
      <c r="U59" s="281" t="str">
        <f t="shared" si="41"/>
        <v/>
      </c>
      <c r="V59" s="282"/>
      <c r="W59" s="283"/>
      <c r="X59" s="295"/>
      <c r="Y59" s="296"/>
      <c r="Z59" s="297"/>
      <c r="AA59" s="78"/>
      <c r="AB59" s="79"/>
      <c r="AC59" s="79"/>
      <c r="AD59" s="79"/>
      <c r="AE59" s="79"/>
      <c r="AF59" s="79"/>
      <c r="AG59" s="79"/>
      <c r="AH59" s="79"/>
      <c r="AI59" s="79"/>
      <c r="AJ59" s="79"/>
      <c r="AK59" s="79"/>
      <c r="AL59" s="79"/>
      <c r="AM59" s="79"/>
      <c r="AN59" s="79"/>
      <c r="AO59" s="79"/>
      <c r="AP59" s="79"/>
      <c r="AQ59" s="79"/>
      <c r="AR59" s="79"/>
      <c r="AS59" s="79"/>
      <c r="AT59" s="79"/>
      <c r="AU59" s="79"/>
      <c r="AV59" s="79"/>
      <c r="AW59" s="79"/>
      <c r="AX59" s="79"/>
      <c r="AY59" s="79"/>
      <c r="AZ59" s="79"/>
      <c r="BA59" s="79"/>
      <c r="BB59" s="79"/>
      <c r="BC59" s="79"/>
      <c r="BD59" s="79"/>
      <c r="BE59" s="80"/>
      <c r="BF59" s="107"/>
      <c r="BG59" s="268" t="str">
        <f t="shared" si="42"/>
        <v>-</v>
      </c>
      <c r="BH59" s="269"/>
      <c r="BI59" s="270">
        <f t="shared" si="43"/>
        <v>0</v>
      </c>
      <c r="BJ59" s="270"/>
      <c r="BK59" s="270">
        <f t="shared" si="44"/>
        <v>0</v>
      </c>
      <c r="BL59" s="284"/>
      <c r="BO59" s="96"/>
      <c r="BP59" s="96"/>
      <c r="BQ59" s="97"/>
    </row>
    <row r="60" spans="1:73" ht="21.75" customHeight="1">
      <c r="A60" s="151">
        <v>11</v>
      </c>
      <c r="B60" s="273" t="str" cm="1">
        <f t="array" ref="B60">_xlfn.IFS(基本情報入力!$C$13=0,"",EDATE(基本情報入力!$C$13,$BT$50)&gt;基本情報入力!$C$14,"",B21="","",TRUE,B21)</f>
        <v/>
      </c>
      <c r="C60" s="274"/>
      <c r="D60" s="274"/>
      <c r="E60" s="274"/>
      <c r="F60" s="274"/>
      <c r="G60" s="275"/>
      <c r="H60" s="273" t="str" cm="1">
        <f t="array" ref="H60">_xlfn.IFS(基本情報入力!$C$13=0,"",EDATE(基本情報入力!$C$13,$BT$50)&gt;基本情報入力!$C$14,"",H21="","",TRUE,H21)</f>
        <v/>
      </c>
      <c r="I60" s="274"/>
      <c r="J60" s="274"/>
      <c r="K60" s="274"/>
      <c r="L60" s="276" t="str" cm="1">
        <f t="array" ref="L60">_xlfn.IFS(基本情報入力!$C$13=0,"",EDATE(基本情報入力!$C$13,$BT$50)&gt;基本情報入力!$C$14,"",L21="","",TRUE,L21)</f>
        <v/>
      </c>
      <c r="M60" s="276"/>
      <c r="N60" s="275"/>
      <c r="O60" s="277" t="str">
        <f t="shared" si="39"/>
        <v/>
      </c>
      <c r="P60" s="278"/>
      <c r="Q60" s="278"/>
      <c r="R60" s="279" t="str">
        <f t="shared" si="40"/>
        <v/>
      </c>
      <c r="S60" s="278"/>
      <c r="T60" s="343"/>
      <c r="U60" s="281" t="str">
        <f t="shared" si="41"/>
        <v/>
      </c>
      <c r="V60" s="282"/>
      <c r="W60" s="283"/>
      <c r="X60" s="295"/>
      <c r="Y60" s="296"/>
      <c r="Z60" s="297"/>
      <c r="AA60" s="78"/>
      <c r="AB60" s="79"/>
      <c r="AC60" s="79"/>
      <c r="AD60" s="79"/>
      <c r="AE60" s="79"/>
      <c r="AF60" s="79"/>
      <c r="AG60" s="79"/>
      <c r="AH60" s="79"/>
      <c r="AI60" s="79"/>
      <c r="AJ60" s="79"/>
      <c r="AK60" s="79"/>
      <c r="AL60" s="79"/>
      <c r="AM60" s="79"/>
      <c r="AN60" s="79"/>
      <c r="AO60" s="79"/>
      <c r="AP60" s="79"/>
      <c r="AQ60" s="79"/>
      <c r="AR60" s="79"/>
      <c r="AS60" s="79"/>
      <c r="AT60" s="79"/>
      <c r="AU60" s="79"/>
      <c r="AV60" s="79"/>
      <c r="AW60" s="79"/>
      <c r="AX60" s="79"/>
      <c r="AY60" s="79"/>
      <c r="AZ60" s="79"/>
      <c r="BA60" s="79"/>
      <c r="BB60" s="79"/>
      <c r="BC60" s="79"/>
      <c r="BD60" s="79"/>
      <c r="BE60" s="80"/>
      <c r="BF60" s="107"/>
      <c r="BG60" s="268" t="str">
        <f t="shared" si="42"/>
        <v>-</v>
      </c>
      <c r="BH60" s="269"/>
      <c r="BI60" s="270">
        <f t="shared" si="43"/>
        <v>0</v>
      </c>
      <c r="BJ60" s="270"/>
      <c r="BK60" s="270">
        <f t="shared" si="44"/>
        <v>0</v>
      </c>
      <c r="BL60" s="284"/>
      <c r="BO60" s="96"/>
      <c r="BP60" s="96"/>
      <c r="BQ60" s="97"/>
    </row>
    <row r="61" spans="1:73" ht="21.75" customHeight="1">
      <c r="A61" s="151">
        <v>12</v>
      </c>
      <c r="B61" s="273" t="str" cm="1">
        <f t="array" ref="B61">_xlfn.IFS(基本情報入力!$C$13=0,"",EDATE(基本情報入力!$C$13,$BT$50)&gt;基本情報入力!$C$14,"",B22="","",TRUE,B22)</f>
        <v/>
      </c>
      <c r="C61" s="274"/>
      <c r="D61" s="274"/>
      <c r="E61" s="274"/>
      <c r="F61" s="274"/>
      <c r="G61" s="275"/>
      <c r="H61" s="273" t="str" cm="1">
        <f t="array" ref="H61">_xlfn.IFS(基本情報入力!$C$13=0,"",EDATE(基本情報入力!$C$13,$BT$50)&gt;基本情報入力!$C$14,"",H22="","",TRUE,H22)</f>
        <v/>
      </c>
      <c r="I61" s="274"/>
      <c r="J61" s="274"/>
      <c r="K61" s="274"/>
      <c r="L61" s="276" t="str" cm="1">
        <f t="array" ref="L61">_xlfn.IFS(基本情報入力!$C$13=0,"",EDATE(基本情報入力!$C$13,$BT$50)&gt;基本情報入力!$C$14,"",L22="","",TRUE,L22)</f>
        <v/>
      </c>
      <c r="M61" s="276"/>
      <c r="N61" s="275"/>
      <c r="O61" s="277" t="str">
        <f t="shared" si="39"/>
        <v/>
      </c>
      <c r="P61" s="278"/>
      <c r="Q61" s="278"/>
      <c r="R61" s="279" t="str">
        <f t="shared" si="40"/>
        <v/>
      </c>
      <c r="S61" s="278"/>
      <c r="T61" s="343"/>
      <c r="U61" s="281" t="str">
        <f t="shared" si="41"/>
        <v/>
      </c>
      <c r="V61" s="282"/>
      <c r="W61" s="283"/>
      <c r="X61" s="295"/>
      <c r="Y61" s="296"/>
      <c r="Z61" s="297"/>
      <c r="AA61" s="78"/>
      <c r="AB61" s="79"/>
      <c r="AC61" s="79"/>
      <c r="AD61" s="79"/>
      <c r="AE61" s="79"/>
      <c r="AF61" s="79"/>
      <c r="AG61" s="79"/>
      <c r="AH61" s="79"/>
      <c r="AI61" s="79"/>
      <c r="AJ61" s="79"/>
      <c r="AK61" s="79"/>
      <c r="AL61" s="79"/>
      <c r="AM61" s="79"/>
      <c r="AN61" s="79"/>
      <c r="AO61" s="79"/>
      <c r="AP61" s="79"/>
      <c r="AQ61" s="79"/>
      <c r="AR61" s="79"/>
      <c r="AS61" s="79"/>
      <c r="AT61" s="79"/>
      <c r="AU61" s="79"/>
      <c r="AV61" s="79"/>
      <c r="AW61" s="79"/>
      <c r="AX61" s="79"/>
      <c r="AY61" s="79"/>
      <c r="AZ61" s="79"/>
      <c r="BA61" s="79"/>
      <c r="BB61" s="79"/>
      <c r="BC61" s="79"/>
      <c r="BD61" s="79"/>
      <c r="BE61" s="80"/>
      <c r="BF61" s="107"/>
      <c r="BG61" s="268" t="str">
        <f t="shared" si="42"/>
        <v>-</v>
      </c>
      <c r="BH61" s="269"/>
      <c r="BI61" s="270">
        <f t="shared" si="43"/>
        <v>0</v>
      </c>
      <c r="BJ61" s="270"/>
      <c r="BK61" s="270">
        <f t="shared" si="44"/>
        <v>0</v>
      </c>
      <c r="BL61" s="284"/>
      <c r="BO61" s="96"/>
      <c r="BP61" s="96"/>
      <c r="BQ61" s="97"/>
    </row>
    <row r="62" spans="1:73" ht="21.75" customHeight="1">
      <c r="A62" s="151">
        <v>13</v>
      </c>
      <c r="B62" s="273" t="str" cm="1">
        <f t="array" ref="B62">_xlfn.IFS(基本情報入力!$C$13=0,"",EDATE(基本情報入力!$C$13,$BT$50)&gt;基本情報入力!$C$14,"",B23="","",TRUE,B23)</f>
        <v/>
      </c>
      <c r="C62" s="274"/>
      <c r="D62" s="274"/>
      <c r="E62" s="274"/>
      <c r="F62" s="274"/>
      <c r="G62" s="275"/>
      <c r="H62" s="273" t="str" cm="1">
        <f t="array" ref="H62">_xlfn.IFS(基本情報入力!$C$13=0,"",EDATE(基本情報入力!$C$13,$BT$50)&gt;基本情報入力!$C$14,"",H23="","",TRUE,H23)</f>
        <v/>
      </c>
      <c r="I62" s="274"/>
      <c r="J62" s="274"/>
      <c r="K62" s="274"/>
      <c r="L62" s="276" t="str" cm="1">
        <f t="array" ref="L62">_xlfn.IFS(基本情報入力!$C$13=0,"",EDATE(基本情報入力!$C$13,$BT$50)&gt;基本情報入力!$C$14,"",L23="","",TRUE,L23)</f>
        <v/>
      </c>
      <c r="M62" s="276"/>
      <c r="N62" s="275"/>
      <c r="O62" s="277" t="str">
        <f t="shared" si="39"/>
        <v/>
      </c>
      <c r="P62" s="278"/>
      <c r="Q62" s="278"/>
      <c r="R62" s="279" t="str">
        <f t="shared" si="40"/>
        <v/>
      </c>
      <c r="S62" s="278"/>
      <c r="T62" s="343"/>
      <c r="U62" s="281" t="str">
        <f t="shared" si="41"/>
        <v/>
      </c>
      <c r="V62" s="282"/>
      <c r="W62" s="283"/>
      <c r="X62" s="295"/>
      <c r="Y62" s="296"/>
      <c r="Z62" s="297"/>
      <c r="AA62" s="78"/>
      <c r="AB62" s="79"/>
      <c r="AC62" s="79"/>
      <c r="AD62" s="79"/>
      <c r="AE62" s="79"/>
      <c r="AF62" s="79"/>
      <c r="AG62" s="79"/>
      <c r="AH62" s="79"/>
      <c r="AI62" s="79"/>
      <c r="AJ62" s="79"/>
      <c r="AK62" s="79"/>
      <c r="AL62" s="79"/>
      <c r="AM62" s="79"/>
      <c r="AN62" s="79"/>
      <c r="AO62" s="79"/>
      <c r="AP62" s="79"/>
      <c r="AQ62" s="79"/>
      <c r="AR62" s="79"/>
      <c r="AS62" s="79"/>
      <c r="AT62" s="79"/>
      <c r="AU62" s="79"/>
      <c r="AV62" s="79"/>
      <c r="AW62" s="79"/>
      <c r="AX62" s="79"/>
      <c r="AY62" s="79"/>
      <c r="AZ62" s="79"/>
      <c r="BA62" s="79"/>
      <c r="BB62" s="79"/>
      <c r="BC62" s="79"/>
      <c r="BD62" s="79"/>
      <c r="BE62" s="80"/>
      <c r="BF62" s="107"/>
      <c r="BG62" s="268" t="str">
        <f t="shared" si="42"/>
        <v>-</v>
      </c>
      <c r="BH62" s="269"/>
      <c r="BI62" s="270">
        <f t="shared" si="43"/>
        <v>0</v>
      </c>
      <c r="BJ62" s="270"/>
      <c r="BK62" s="270">
        <f t="shared" si="44"/>
        <v>0</v>
      </c>
      <c r="BL62" s="284"/>
      <c r="BO62" s="96"/>
      <c r="BP62" s="96"/>
      <c r="BQ62" s="97"/>
    </row>
    <row r="63" spans="1:73" ht="21.75" customHeight="1">
      <c r="A63" s="151">
        <v>14</v>
      </c>
      <c r="B63" s="273" t="str" cm="1">
        <f t="array" ref="B63">_xlfn.IFS(基本情報入力!$C$13=0,"",EDATE(基本情報入力!$C$13,$BT$50)&gt;基本情報入力!$C$14,"",B24="","",TRUE,B24)</f>
        <v/>
      </c>
      <c r="C63" s="274"/>
      <c r="D63" s="274"/>
      <c r="E63" s="274"/>
      <c r="F63" s="274"/>
      <c r="G63" s="275"/>
      <c r="H63" s="273" t="str" cm="1">
        <f t="array" ref="H63">_xlfn.IFS(基本情報入力!$C$13=0,"",EDATE(基本情報入力!$C$13,$BT$50)&gt;基本情報入力!$C$14,"",H24="","",TRUE,H24)</f>
        <v/>
      </c>
      <c r="I63" s="274"/>
      <c r="J63" s="274"/>
      <c r="K63" s="274"/>
      <c r="L63" s="276" t="str" cm="1">
        <f t="array" ref="L63">_xlfn.IFS(基本情報入力!$C$13=0,"",EDATE(基本情報入力!$C$13,$BT$50)&gt;基本情報入力!$C$14,"",L24="","",TRUE,L24)</f>
        <v/>
      </c>
      <c r="M63" s="276"/>
      <c r="N63" s="275"/>
      <c r="O63" s="277" t="str">
        <f t="shared" si="39"/>
        <v/>
      </c>
      <c r="P63" s="278"/>
      <c r="Q63" s="278"/>
      <c r="R63" s="279" t="str">
        <f t="shared" si="40"/>
        <v/>
      </c>
      <c r="S63" s="278"/>
      <c r="T63" s="343"/>
      <c r="U63" s="281" t="str">
        <f t="shared" si="41"/>
        <v/>
      </c>
      <c r="V63" s="282"/>
      <c r="W63" s="283"/>
      <c r="X63" s="295"/>
      <c r="Y63" s="296"/>
      <c r="Z63" s="297"/>
      <c r="AA63" s="78"/>
      <c r="AB63" s="79"/>
      <c r="AC63" s="79"/>
      <c r="AD63" s="79"/>
      <c r="AE63" s="79"/>
      <c r="AF63" s="79"/>
      <c r="AG63" s="79"/>
      <c r="AH63" s="79"/>
      <c r="AI63" s="79"/>
      <c r="AJ63" s="79"/>
      <c r="AK63" s="79"/>
      <c r="AL63" s="79"/>
      <c r="AM63" s="79"/>
      <c r="AN63" s="79"/>
      <c r="AO63" s="79"/>
      <c r="AP63" s="79"/>
      <c r="AQ63" s="79"/>
      <c r="AR63" s="79"/>
      <c r="AS63" s="79"/>
      <c r="AT63" s="79"/>
      <c r="AU63" s="79"/>
      <c r="AV63" s="79"/>
      <c r="AW63" s="79"/>
      <c r="AX63" s="79"/>
      <c r="AY63" s="79"/>
      <c r="AZ63" s="79"/>
      <c r="BA63" s="79"/>
      <c r="BB63" s="79"/>
      <c r="BC63" s="79"/>
      <c r="BD63" s="79"/>
      <c r="BE63" s="80"/>
      <c r="BF63" s="107"/>
      <c r="BG63" s="268" t="str">
        <f t="shared" si="42"/>
        <v>-</v>
      </c>
      <c r="BH63" s="269"/>
      <c r="BI63" s="270">
        <f t="shared" si="43"/>
        <v>0</v>
      </c>
      <c r="BJ63" s="270"/>
      <c r="BK63" s="270">
        <f t="shared" si="44"/>
        <v>0</v>
      </c>
      <c r="BL63" s="284"/>
      <c r="BO63" s="96"/>
      <c r="BP63" s="96"/>
      <c r="BQ63" s="97"/>
    </row>
    <row r="64" spans="1:73" ht="21.75" customHeight="1">
      <c r="A64" s="151">
        <v>15</v>
      </c>
      <c r="B64" s="273" t="str" cm="1">
        <f t="array" ref="B64">_xlfn.IFS(基本情報入力!$C$13=0,"",EDATE(基本情報入力!$C$13,$BT$50)&gt;基本情報入力!$C$14,"",B25="","",TRUE,B25)</f>
        <v/>
      </c>
      <c r="C64" s="274"/>
      <c r="D64" s="274"/>
      <c r="E64" s="274"/>
      <c r="F64" s="274"/>
      <c r="G64" s="275"/>
      <c r="H64" s="273" t="str" cm="1">
        <f t="array" ref="H64">_xlfn.IFS(基本情報入力!$C$13=0,"",EDATE(基本情報入力!$C$13,$BT$50)&gt;基本情報入力!$C$14,"",H25="","",TRUE,H25)</f>
        <v/>
      </c>
      <c r="I64" s="274"/>
      <c r="J64" s="274"/>
      <c r="K64" s="274"/>
      <c r="L64" s="276" t="str" cm="1">
        <f t="array" ref="L64">_xlfn.IFS(基本情報入力!$C$13=0,"",EDATE(基本情報入力!$C$13,$BT$50)&gt;基本情報入力!$C$14,"",L25="","",TRUE,L25)</f>
        <v/>
      </c>
      <c r="M64" s="276"/>
      <c r="N64" s="275"/>
      <c r="O64" s="277" t="str">
        <f t="shared" si="39"/>
        <v/>
      </c>
      <c r="P64" s="278"/>
      <c r="Q64" s="278"/>
      <c r="R64" s="279" t="str">
        <f t="shared" si="40"/>
        <v/>
      </c>
      <c r="S64" s="278"/>
      <c r="T64" s="343"/>
      <c r="U64" s="281" t="str">
        <f t="shared" si="41"/>
        <v/>
      </c>
      <c r="V64" s="282"/>
      <c r="W64" s="283"/>
      <c r="X64" s="295"/>
      <c r="Y64" s="296"/>
      <c r="Z64" s="297"/>
      <c r="AA64" s="78"/>
      <c r="AB64" s="79"/>
      <c r="AC64" s="79"/>
      <c r="AD64" s="79"/>
      <c r="AE64" s="79"/>
      <c r="AF64" s="79"/>
      <c r="AG64" s="79"/>
      <c r="AH64" s="79"/>
      <c r="AI64" s="79"/>
      <c r="AJ64" s="79"/>
      <c r="AK64" s="79"/>
      <c r="AL64" s="79"/>
      <c r="AM64" s="79"/>
      <c r="AN64" s="79"/>
      <c r="AO64" s="79"/>
      <c r="AP64" s="79"/>
      <c r="AQ64" s="79"/>
      <c r="AR64" s="79"/>
      <c r="AS64" s="79"/>
      <c r="AT64" s="79"/>
      <c r="AU64" s="79"/>
      <c r="AV64" s="79"/>
      <c r="AW64" s="79"/>
      <c r="AX64" s="79"/>
      <c r="AY64" s="79"/>
      <c r="AZ64" s="79"/>
      <c r="BA64" s="79"/>
      <c r="BB64" s="79"/>
      <c r="BC64" s="79"/>
      <c r="BD64" s="79"/>
      <c r="BE64" s="80"/>
      <c r="BF64" s="107"/>
      <c r="BG64" s="268" t="str">
        <f t="shared" ref="BG64:BG69" si="45">IFERROR(ROUNDDOWN(BK64/BI64,3),"-")</f>
        <v>-</v>
      </c>
      <c r="BH64" s="269"/>
      <c r="BI64" s="270">
        <f t="shared" si="43"/>
        <v>0</v>
      </c>
      <c r="BJ64" s="270"/>
      <c r="BK64" s="270">
        <f t="shared" si="44"/>
        <v>0</v>
      </c>
      <c r="BL64" s="284"/>
      <c r="BO64" s="96"/>
      <c r="BP64" s="96"/>
      <c r="BQ64" s="97"/>
    </row>
    <row r="65" spans="1:69" ht="21.75" customHeight="1">
      <c r="A65" s="151">
        <v>16</v>
      </c>
      <c r="B65" s="273" t="str" cm="1">
        <f t="array" ref="B65">_xlfn.IFS(基本情報入力!$C$13=0,"",EDATE(基本情報入力!$C$13,$BT$50)&gt;基本情報入力!$C$14,"",B26="","",TRUE,B26)</f>
        <v/>
      </c>
      <c r="C65" s="274"/>
      <c r="D65" s="274"/>
      <c r="E65" s="274"/>
      <c r="F65" s="274"/>
      <c r="G65" s="275"/>
      <c r="H65" s="273" t="str" cm="1">
        <f t="array" ref="H65">_xlfn.IFS(基本情報入力!$C$13=0,"",EDATE(基本情報入力!$C$13,$BT$50)&gt;基本情報入力!$C$14,"",H26="","",TRUE,H26)</f>
        <v/>
      </c>
      <c r="I65" s="274"/>
      <c r="J65" s="274"/>
      <c r="K65" s="274"/>
      <c r="L65" s="276" t="str" cm="1">
        <f t="array" ref="L65">_xlfn.IFS(基本情報入力!$C$13=0,"",EDATE(基本情報入力!$C$13,$BT$50)&gt;基本情報入力!$C$14,"",L26="","",TRUE,L26)</f>
        <v/>
      </c>
      <c r="M65" s="276"/>
      <c r="N65" s="275"/>
      <c r="O65" s="277" t="str">
        <f t="shared" si="39"/>
        <v/>
      </c>
      <c r="P65" s="278"/>
      <c r="Q65" s="278"/>
      <c r="R65" s="279" t="str">
        <f t="shared" si="40"/>
        <v/>
      </c>
      <c r="S65" s="278"/>
      <c r="T65" s="343"/>
      <c r="U65" s="281" t="str">
        <f t="shared" si="41"/>
        <v/>
      </c>
      <c r="V65" s="282"/>
      <c r="W65" s="283"/>
      <c r="X65" s="295"/>
      <c r="Y65" s="296"/>
      <c r="Z65" s="297"/>
      <c r="AA65" s="78"/>
      <c r="AB65" s="79"/>
      <c r="AC65" s="79"/>
      <c r="AD65" s="79"/>
      <c r="AE65" s="79"/>
      <c r="AF65" s="79"/>
      <c r="AG65" s="79"/>
      <c r="AH65" s="79"/>
      <c r="AI65" s="79"/>
      <c r="AJ65" s="79"/>
      <c r="AK65" s="79"/>
      <c r="AL65" s="79"/>
      <c r="AM65" s="79"/>
      <c r="AN65" s="79"/>
      <c r="AO65" s="79"/>
      <c r="AP65" s="79"/>
      <c r="AQ65" s="79"/>
      <c r="AR65" s="79"/>
      <c r="AS65" s="79"/>
      <c r="AT65" s="79"/>
      <c r="AU65" s="79"/>
      <c r="AV65" s="79"/>
      <c r="AW65" s="79"/>
      <c r="AX65" s="79"/>
      <c r="AY65" s="79"/>
      <c r="AZ65" s="79"/>
      <c r="BA65" s="79"/>
      <c r="BB65" s="79"/>
      <c r="BC65" s="79"/>
      <c r="BD65" s="79"/>
      <c r="BE65" s="80"/>
      <c r="BF65" s="107"/>
      <c r="BG65" s="268" t="str">
        <f t="shared" si="45"/>
        <v>-</v>
      </c>
      <c r="BH65" s="269"/>
      <c r="BI65" s="270">
        <f t="shared" si="43"/>
        <v>0</v>
      </c>
      <c r="BJ65" s="270"/>
      <c r="BK65" s="270">
        <f t="shared" si="44"/>
        <v>0</v>
      </c>
      <c r="BL65" s="284"/>
      <c r="BO65" s="96"/>
      <c r="BP65" s="96"/>
      <c r="BQ65" s="97"/>
    </row>
    <row r="66" spans="1:69" ht="21.75" customHeight="1">
      <c r="A66" s="151">
        <v>17</v>
      </c>
      <c r="B66" s="273" t="str" cm="1">
        <f t="array" ref="B66">_xlfn.IFS(基本情報入力!$C$13=0,"",EDATE(基本情報入力!$C$13,$BT$50)&gt;基本情報入力!$C$14,"",B27="","",TRUE,B27)</f>
        <v/>
      </c>
      <c r="C66" s="274"/>
      <c r="D66" s="274"/>
      <c r="E66" s="274"/>
      <c r="F66" s="274"/>
      <c r="G66" s="275"/>
      <c r="H66" s="273" t="str" cm="1">
        <f t="array" ref="H66">_xlfn.IFS(基本情報入力!$C$13=0,"",EDATE(基本情報入力!$C$13,$BT$50)&gt;基本情報入力!$C$14,"",H27="","",TRUE,H27)</f>
        <v/>
      </c>
      <c r="I66" s="274"/>
      <c r="J66" s="274"/>
      <c r="K66" s="274"/>
      <c r="L66" s="276" t="str" cm="1">
        <f t="array" ref="L66">_xlfn.IFS(基本情報入力!$C$13=0,"",EDATE(基本情報入力!$C$13,$BT$50)&gt;基本情報入力!$C$14,"",L27="","",TRUE,L27)</f>
        <v/>
      </c>
      <c r="M66" s="276"/>
      <c r="N66" s="275"/>
      <c r="O66" s="277" t="str">
        <f t="shared" si="39"/>
        <v/>
      </c>
      <c r="P66" s="278"/>
      <c r="Q66" s="278"/>
      <c r="R66" s="279" t="str">
        <f t="shared" si="40"/>
        <v/>
      </c>
      <c r="S66" s="278"/>
      <c r="T66" s="343"/>
      <c r="U66" s="281" t="str">
        <f t="shared" si="41"/>
        <v/>
      </c>
      <c r="V66" s="282"/>
      <c r="W66" s="283"/>
      <c r="X66" s="295"/>
      <c r="Y66" s="296"/>
      <c r="Z66" s="297"/>
      <c r="AA66" s="78"/>
      <c r="AB66" s="79"/>
      <c r="AC66" s="79"/>
      <c r="AD66" s="79"/>
      <c r="AE66" s="79"/>
      <c r="AF66" s="79"/>
      <c r="AG66" s="79"/>
      <c r="AH66" s="79"/>
      <c r="AI66" s="79"/>
      <c r="AJ66" s="79"/>
      <c r="AK66" s="79"/>
      <c r="AL66" s="79"/>
      <c r="AM66" s="79"/>
      <c r="AN66" s="79"/>
      <c r="AO66" s="79"/>
      <c r="AP66" s="79"/>
      <c r="AQ66" s="79"/>
      <c r="AR66" s="79"/>
      <c r="AS66" s="79"/>
      <c r="AT66" s="79"/>
      <c r="AU66" s="79"/>
      <c r="AV66" s="79"/>
      <c r="AW66" s="79"/>
      <c r="AX66" s="79"/>
      <c r="AY66" s="79"/>
      <c r="AZ66" s="79"/>
      <c r="BA66" s="79"/>
      <c r="BB66" s="79"/>
      <c r="BC66" s="79"/>
      <c r="BD66" s="79"/>
      <c r="BE66" s="80"/>
      <c r="BF66" s="107"/>
      <c r="BG66" s="268" t="str">
        <f t="shared" si="45"/>
        <v>-</v>
      </c>
      <c r="BH66" s="269"/>
      <c r="BI66" s="270">
        <f t="shared" si="43"/>
        <v>0</v>
      </c>
      <c r="BJ66" s="270"/>
      <c r="BK66" s="270">
        <f t="shared" si="44"/>
        <v>0</v>
      </c>
      <c r="BL66" s="284"/>
      <c r="BO66" s="96"/>
      <c r="BP66" s="96"/>
      <c r="BQ66" s="97"/>
    </row>
    <row r="67" spans="1:69" ht="21.75" customHeight="1">
      <c r="A67" s="151">
        <v>18</v>
      </c>
      <c r="B67" s="273" t="str" cm="1">
        <f t="array" ref="B67">_xlfn.IFS(基本情報入力!$C$13=0,"",EDATE(基本情報入力!$C$13,$BT$50)&gt;基本情報入力!$C$14,"",B28="","",TRUE,B28)</f>
        <v/>
      </c>
      <c r="C67" s="274"/>
      <c r="D67" s="274"/>
      <c r="E67" s="274"/>
      <c r="F67" s="274"/>
      <c r="G67" s="275"/>
      <c r="H67" s="273" t="str" cm="1">
        <f t="array" ref="H67">_xlfn.IFS(基本情報入力!$C$13=0,"",EDATE(基本情報入力!$C$13,$BT$50)&gt;基本情報入力!$C$14,"",H28="","",TRUE,H28)</f>
        <v/>
      </c>
      <c r="I67" s="274"/>
      <c r="J67" s="274"/>
      <c r="K67" s="274"/>
      <c r="L67" s="276" t="str" cm="1">
        <f t="array" ref="L67">_xlfn.IFS(基本情報入力!$C$13=0,"",EDATE(基本情報入力!$C$13,$BT$50)&gt;基本情報入力!$C$14,"",L28="","",TRUE,L28)</f>
        <v/>
      </c>
      <c r="M67" s="276"/>
      <c r="N67" s="275"/>
      <c r="O67" s="277" t="str">
        <f t="shared" si="39"/>
        <v/>
      </c>
      <c r="P67" s="278"/>
      <c r="Q67" s="278"/>
      <c r="R67" s="279" t="str">
        <f t="shared" si="40"/>
        <v/>
      </c>
      <c r="S67" s="278"/>
      <c r="T67" s="343"/>
      <c r="U67" s="281" t="str">
        <f t="shared" si="41"/>
        <v/>
      </c>
      <c r="V67" s="282"/>
      <c r="W67" s="283"/>
      <c r="X67" s="295"/>
      <c r="Y67" s="296"/>
      <c r="Z67" s="297"/>
      <c r="AA67" s="78"/>
      <c r="AB67" s="79"/>
      <c r="AC67" s="79"/>
      <c r="AD67" s="79"/>
      <c r="AE67" s="79"/>
      <c r="AF67" s="79"/>
      <c r="AG67" s="79"/>
      <c r="AH67" s="79"/>
      <c r="AI67" s="79"/>
      <c r="AJ67" s="79"/>
      <c r="AK67" s="79"/>
      <c r="AL67" s="79"/>
      <c r="AM67" s="79"/>
      <c r="AN67" s="79"/>
      <c r="AO67" s="79"/>
      <c r="AP67" s="79"/>
      <c r="AQ67" s="79"/>
      <c r="AR67" s="79"/>
      <c r="AS67" s="79"/>
      <c r="AT67" s="79"/>
      <c r="AU67" s="79"/>
      <c r="AV67" s="79"/>
      <c r="AW67" s="79"/>
      <c r="AX67" s="79"/>
      <c r="AY67" s="79"/>
      <c r="AZ67" s="79"/>
      <c r="BA67" s="79"/>
      <c r="BB67" s="79"/>
      <c r="BC67" s="79"/>
      <c r="BD67" s="79"/>
      <c r="BE67" s="80"/>
      <c r="BF67" s="107"/>
      <c r="BG67" s="268" t="str">
        <f t="shared" si="45"/>
        <v>-</v>
      </c>
      <c r="BH67" s="269"/>
      <c r="BI67" s="270">
        <f t="shared" si="43"/>
        <v>0</v>
      </c>
      <c r="BJ67" s="270"/>
      <c r="BK67" s="270">
        <f t="shared" si="44"/>
        <v>0</v>
      </c>
      <c r="BL67" s="284"/>
      <c r="BO67" s="96"/>
      <c r="BP67" s="96"/>
      <c r="BQ67" s="97"/>
    </row>
    <row r="68" spans="1:69" ht="21.75" customHeight="1">
      <c r="A68" s="151">
        <v>19</v>
      </c>
      <c r="B68" s="273" t="str" cm="1">
        <f t="array" ref="B68">_xlfn.IFS(基本情報入力!$C$13=0,"",EDATE(基本情報入力!$C$13,$BT$50)&gt;基本情報入力!$C$14,"",B29="","",TRUE,B29)</f>
        <v/>
      </c>
      <c r="C68" s="347"/>
      <c r="D68" s="347"/>
      <c r="E68" s="347"/>
      <c r="F68" s="347"/>
      <c r="G68" s="348"/>
      <c r="H68" s="273" t="str" cm="1">
        <f t="array" ref="H68">_xlfn.IFS(基本情報入力!$C$13=0,"",EDATE(基本情報入力!$C$13,$BT$50)&gt;基本情報入力!$C$14,"",H29="","",TRUE,H29)</f>
        <v/>
      </c>
      <c r="I68" s="347"/>
      <c r="J68" s="347"/>
      <c r="K68" s="347"/>
      <c r="L68" s="276" t="str" cm="1">
        <f t="array" ref="L68">_xlfn.IFS(基本情報入力!$C$13=0,"",EDATE(基本情報入力!$C$13,$BT$50)&gt;基本情報入力!$C$14,"",L29="","",TRUE,L29)</f>
        <v/>
      </c>
      <c r="M68" s="276"/>
      <c r="N68" s="348"/>
      <c r="O68" s="277" t="str">
        <f t="shared" si="39"/>
        <v/>
      </c>
      <c r="P68" s="278"/>
      <c r="Q68" s="278"/>
      <c r="R68" s="279" t="str">
        <f t="shared" si="40"/>
        <v/>
      </c>
      <c r="S68" s="278"/>
      <c r="T68" s="360"/>
      <c r="U68" s="281" t="str">
        <f t="shared" si="41"/>
        <v/>
      </c>
      <c r="V68" s="282"/>
      <c r="W68" s="283"/>
      <c r="X68" s="295"/>
      <c r="Y68" s="296"/>
      <c r="Z68" s="297"/>
      <c r="AA68" s="78"/>
      <c r="AB68" s="79"/>
      <c r="AC68" s="79"/>
      <c r="AD68" s="79"/>
      <c r="AE68" s="79"/>
      <c r="AF68" s="79"/>
      <c r="AG68" s="79"/>
      <c r="AH68" s="79"/>
      <c r="AI68" s="79"/>
      <c r="AJ68" s="79"/>
      <c r="AK68" s="79"/>
      <c r="AL68" s="79"/>
      <c r="AM68" s="79"/>
      <c r="AN68" s="79"/>
      <c r="AO68" s="79"/>
      <c r="AP68" s="79"/>
      <c r="AQ68" s="79"/>
      <c r="AR68" s="79"/>
      <c r="AS68" s="79"/>
      <c r="AT68" s="79"/>
      <c r="AU68" s="79"/>
      <c r="AV68" s="79"/>
      <c r="AW68" s="79"/>
      <c r="AX68" s="79"/>
      <c r="AY68" s="79"/>
      <c r="AZ68" s="79"/>
      <c r="BA68" s="79"/>
      <c r="BB68" s="79"/>
      <c r="BC68" s="79"/>
      <c r="BD68" s="79"/>
      <c r="BE68" s="80"/>
      <c r="BF68" s="107"/>
      <c r="BG68" s="268" t="str">
        <f t="shared" si="45"/>
        <v>-</v>
      </c>
      <c r="BH68" s="269"/>
      <c r="BI68" s="270">
        <f t="shared" si="43"/>
        <v>0</v>
      </c>
      <c r="BJ68" s="270"/>
      <c r="BK68" s="270">
        <f t="shared" si="44"/>
        <v>0</v>
      </c>
      <c r="BL68" s="284"/>
      <c r="BO68" s="96"/>
      <c r="BP68" s="96"/>
      <c r="BQ68" s="97"/>
    </row>
    <row r="69" spans="1:69" s="89" customFormat="1" ht="21.75" customHeight="1">
      <c r="A69" s="151">
        <v>20</v>
      </c>
      <c r="B69" s="344" t="str" cm="1">
        <f t="array" ref="B69">_xlfn.IFS(基本情報入力!$C$13=0,"",EDATE(基本情報入力!$C$13,$BT$50)&gt;基本情報入力!$C$14,"",B30="","",TRUE,B30)</f>
        <v/>
      </c>
      <c r="C69" s="345"/>
      <c r="D69" s="345"/>
      <c r="E69" s="345"/>
      <c r="F69" s="345"/>
      <c r="G69" s="346"/>
      <c r="H69" s="273" t="str" cm="1">
        <f t="array" ref="H69">_xlfn.IFS(基本情報入力!$C$13=0,"",EDATE(基本情報入力!$C$13,$BT$50)&gt;基本情報入力!$C$14,"",H30="","",TRUE,H30)</f>
        <v/>
      </c>
      <c r="I69" s="347"/>
      <c r="J69" s="347"/>
      <c r="K69" s="347"/>
      <c r="L69" s="361" t="str" cm="1">
        <f t="array" ref="L69">_xlfn.IFS(基本情報入力!$C$13=0,"",EDATE(基本情報入力!$C$13,$BT$50)&gt;基本情報入力!$C$14,"",L30="","",TRUE,L30)</f>
        <v/>
      </c>
      <c r="M69" s="361"/>
      <c r="N69" s="346"/>
      <c r="O69" s="362" t="str">
        <f t="shared" si="39"/>
        <v/>
      </c>
      <c r="P69" s="363"/>
      <c r="Q69" s="363"/>
      <c r="R69" s="364" t="str">
        <f t="shared" si="40"/>
        <v/>
      </c>
      <c r="S69" s="363"/>
      <c r="T69" s="365"/>
      <c r="U69" s="366" t="str">
        <f t="shared" si="41"/>
        <v/>
      </c>
      <c r="V69" s="367"/>
      <c r="W69" s="368"/>
      <c r="X69" s="295"/>
      <c r="Y69" s="296"/>
      <c r="Z69" s="297"/>
      <c r="AA69" s="85"/>
      <c r="AB69" s="86"/>
      <c r="AC69" s="86"/>
      <c r="AD69" s="86"/>
      <c r="AE69" s="86"/>
      <c r="AF69" s="87"/>
      <c r="AG69" s="87"/>
      <c r="AH69" s="87"/>
      <c r="AI69" s="87"/>
      <c r="AJ69" s="87"/>
      <c r="AK69" s="87"/>
      <c r="AL69" s="87"/>
      <c r="AM69" s="87"/>
      <c r="AN69" s="87"/>
      <c r="AO69" s="87"/>
      <c r="AP69" s="87"/>
      <c r="AQ69" s="87"/>
      <c r="AR69" s="87"/>
      <c r="AS69" s="86"/>
      <c r="AT69" s="86"/>
      <c r="AU69" s="86"/>
      <c r="AV69" s="86"/>
      <c r="AW69" s="86"/>
      <c r="AX69" s="86"/>
      <c r="AY69" s="86"/>
      <c r="AZ69" s="86"/>
      <c r="BA69" s="86"/>
      <c r="BB69" s="87"/>
      <c r="BC69" s="87"/>
      <c r="BD69" s="87"/>
      <c r="BE69" s="88"/>
      <c r="BF69" s="144"/>
      <c r="BG69" s="268" t="str">
        <f t="shared" si="45"/>
        <v>-</v>
      </c>
      <c r="BH69" s="269"/>
      <c r="BI69" s="270">
        <f t="shared" si="43"/>
        <v>0</v>
      </c>
      <c r="BJ69" s="270"/>
      <c r="BK69" s="270">
        <f t="shared" si="44"/>
        <v>0</v>
      </c>
      <c r="BL69" s="284"/>
      <c r="BO69" s="98"/>
      <c r="BP69" s="98"/>
      <c r="BQ69" s="98"/>
    </row>
    <row r="70" spans="1:69" ht="21.75" customHeight="1">
      <c r="A70" s="151">
        <v>21</v>
      </c>
      <c r="B70" s="344" t="str" cm="1">
        <f t="array" ref="B70">_xlfn.IFS(基本情報入力!$C$13=0,"",EDATE(基本情報入力!$C$13,$BT$50)&gt;基本情報入力!$C$14,"",B31="","",TRUE,B31)</f>
        <v/>
      </c>
      <c r="C70" s="345"/>
      <c r="D70" s="345"/>
      <c r="E70" s="345"/>
      <c r="F70" s="345"/>
      <c r="G70" s="346"/>
      <c r="H70" s="273" t="str" cm="1">
        <f t="array" ref="H70">_xlfn.IFS(基本情報入力!$C$13=0,"",EDATE(基本情報入力!$C$13,$BT$50)&gt;基本情報入力!$C$14,"",H31="","",TRUE,H31)</f>
        <v/>
      </c>
      <c r="I70" s="347"/>
      <c r="J70" s="347"/>
      <c r="K70" s="347"/>
      <c r="L70" s="361" t="str" cm="1">
        <f t="array" ref="L70">_xlfn.IFS(基本情報入力!$C$13=0,"",EDATE(基本情報入力!$C$13,$BT$50)&gt;基本情報入力!$C$14,"",L31="","",TRUE,L31)</f>
        <v/>
      </c>
      <c r="M70" s="361"/>
      <c r="N70" s="346"/>
      <c r="O70" s="277" t="str">
        <f t="shared" si="39"/>
        <v/>
      </c>
      <c r="P70" s="278"/>
      <c r="Q70" s="278"/>
      <c r="R70" s="279" t="str">
        <f t="shared" si="40"/>
        <v/>
      </c>
      <c r="S70" s="278"/>
      <c r="T70" s="360"/>
      <c r="U70" s="281" t="str">
        <f t="shared" si="41"/>
        <v/>
      </c>
      <c r="V70" s="282"/>
      <c r="W70" s="283"/>
      <c r="X70" s="295"/>
      <c r="Y70" s="296"/>
      <c r="Z70" s="297"/>
      <c r="AA70" s="81"/>
      <c r="AB70" s="82"/>
      <c r="AC70" s="82"/>
      <c r="AD70" s="82"/>
      <c r="AE70" s="82"/>
      <c r="AF70" s="79"/>
      <c r="AG70" s="79"/>
      <c r="AH70" s="79"/>
      <c r="AI70" s="79"/>
      <c r="AJ70" s="79"/>
      <c r="AK70" s="79"/>
      <c r="AL70" s="79"/>
      <c r="AM70" s="79"/>
      <c r="AN70" s="79"/>
      <c r="AO70" s="79"/>
      <c r="AP70" s="79"/>
      <c r="AQ70" s="79"/>
      <c r="AR70" s="79"/>
      <c r="AS70" s="82"/>
      <c r="AT70" s="82"/>
      <c r="AU70" s="82"/>
      <c r="AV70" s="82"/>
      <c r="AW70" s="82"/>
      <c r="AX70" s="82"/>
      <c r="AY70" s="82"/>
      <c r="AZ70" s="82"/>
      <c r="BA70" s="82"/>
      <c r="BB70" s="79"/>
      <c r="BC70" s="79"/>
      <c r="BD70" s="79"/>
      <c r="BE70" s="80"/>
      <c r="BF70" s="107"/>
      <c r="BG70" s="268" t="str">
        <f t="shared" ref="BG70" si="46">IFERROR(ROUNDDOWN(BK70/BI70,3),"-")</f>
        <v>-</v>
      </c>
      <c r="BH70" s="269"/>
      <c r="BI70" s="270">
        <f t="shared" si="43"/>
        <v>0</v>
      </c>
      <c r="BJ70" s="270"/>
      <c r="BK70" s="270">
        <f t="shared" si="44"/>
        <v>0</v>
      </c>
      <c r="BL70" s="284"/>
      <c r="BO70" s="96"/>
      <c r="BP70" s="96"/>
      <c r="BQ70" s="97"/>
    </row>
    <row r="71" spans="1:69" ht="21.75" customHeight="1">
      <c r="A71" s="151">
        <v>22</v>
      </c>
      <c r="B71" s="344" t="str" cm="1">
        <f t="array" ref="B71">_xlfn.IFS(基本情報入力!$C$13=0,"",EDATE(基本情報入力!$C$13,$BT$50)&gt;基本情報入力!$C$14,"",B32="","",TRUE,B32)</f>
        <v/>
      </c>
      <c r="C71" s="345"/>
      <c r="D71" s="345"/>
      <c r="E71" s="345"/>
      <c r="F71" s="345"/>
      <c r="G71" s="346"/>
      <c r="H71" s="273" t="str" cm="1">
        <f t="array" ref="H71">_xlfn.IFS(基本情報入力!$C$13=0,"",EDATE(基本情報入力!$C$13,$BT$50)&gt;基本情報入力!$C$14,"",H32="","",TRUE,H32)</f>
        <v/>
      </c>
      <c r="I71" s="347"/>
      <c r="J71" s="347"/>
      <c r="K71" s="347"/>
      <c r="L71" s="361" t="str" cm="1">
        <f t="array" ref="L71">_xlfn.IFS(基本情報入力!$C$13=0,"",EDATE(基本情報入力!$C$13,$BT$50)&gt;基本情報入力!$C$14,"",L32="","",TRUE,L32)</f>
        <v/>
      </c>
      <c r="M71" s="361"/>
      <c r="N71" s="346"/>
      <c r="O71" s="277" t="str">
        <f t="shared" si="39"/>
        <v/>
      </c>
      <c r="P71" s="278"/>
      <c r="Q71" s="278"/>
      <c r="R71" s="279" t="str">
        <f t="shared" si="40"/>
        <v/>
      </c>
      <c r="S71" s="278"/>
      <c r="T71" s="360"/>
      <c r="U71" s="281" t="str">
        <f t="shared" si="41"/>
        <v/>
      </c>
      <c r="V71" s="282"/>
      <c r="W71" s="283"/>
      <c r="X71" s="295"/>
      <c r="Y71" s="296"/>
      <c r="Z71" s="297"/>
      <c r="AA71" s="78"/>
      <c r="AB71" s="79"/>
      <c r="AC71" s="79"/>
      <c r="AD71" s="79"/>
      <c r="AE71" s="79"/>
      <c r="AF71" s="79"/>
      <c r="AG71" s="79"/>
      <c r="AH71" s="79"/>
      <c r="AI71" s="79"/>
      <c r="AJ71" s="79"/>
      <c r="AK71" s="79"/>
      <c r="AL71" s="79"/>
      <c r="AM71" s="79"/>
      <c r="AN71" s="79"/>
      <c r="AO71" s="79"/>
      <c r="AP71" s="79"/>
      <c r="AQ71" s="79"/>
      <c r="AR71" s="79"/>
      <c r="AS71" s="79"/>
      <c r="AT71" s="79"/>
      <c r="AU71" s="79"/>
      <c r="AV71" s="79"/>
      <c r="AW71" s="79"/>
      <c r="AX71" s="79"/>
      <c r="AY71" s="79"/>
      <c r="AZ71" s="79"/>
      <c r="BA71" s="79"/>
      <c r="BB71" s="79"/>
      <c r="BC71" s="79"/>
      <c r="BD71" s="79"/>
      <c r="BE71" s="80"/>
      <c r="BF71" s="107"/>
      <c r="BG71" s="268" t="str">
        <f t="shared" si="42"/>
        <v>-</v>
      </c>
      <c r="BH71" s="269"/>
      <c r="BI71" s="270">
        <f t="shared" si="43"/>
        <v>0</v>
      </c>
      <c r="BJ71" s="270"/>
      <c r="BK71" s="270">
        <f t="shared" si="44"/>
        <v>0</v>
      </c>
      <c r="BL71" s="284"/>
      <c r="BO71" s="96"/>
      <c r="BP71" s="96"/>
      <c r="BQ71" s="97"/>
    </row>
    <row r="72" spans="1:69" ht="21.75" customHeight="1">
      <c r="A72" s="151">
        <v>23</v>
      </c>
      <c r="B72" s="344" t="str" cm="1">
        <f t="array" ref="B72">_xlfn.IFS(基本情報入力!$C$13=0,"",EDATE(基本情報入力!$C$13,$BT$50)&gt;基本情報入力!$C$14,"",B33="","",TRUE,B33)</f>
        <v/>
      </c>
      <c r="C72" s="345"/>
      <c r="D72" s="345"/>
      <c r="E72" s="345"/>
      <c r="F72" s="345"/>
      <c r="G72" s="346"/>
      <c r="H72" s="273" t="str" cm="1">
        <f t="array" ref="H72">_xlfn.IFS(基本情報入力!$C$13=0,"",EDATE(基本情報入力!$C$13,$BT$50)&gt;基本情報入力!$C$14,"",H33="","",TRUE,H33)</f>
        <v/>
      </c>
      <c r="I72" s="347"/>
      <c r="J72" s="347"/>
      <c r="K72" s="347"/>
      <c r="L72" s="361" t="str" cm="1">
        <f t="array" ref="L72">_xlfn.IFS(基本情報入力!$C$13=0,"",EDATE(基本情報入力!$C$13,$BT$50)&gt;基本情報入力!$C$14,"",L33="","",TRUE,L33)</f>
        <v/>
      </c>
      <c r="M72" s="361"/>
      <c r="N72" s="346"/>
      <c r="O72" s="277" t="str">
        <f t="shared" si="39"/>
        <v/>
      </c>
      <c r="P72" s="278"/>
      <c r="Q72" s="278"/>
      <c r="R72" s="279" t="str">
        <f t="shared" si="40"/>
        <v/>
      </c>
      <c r="S72" s="278"/>
      <c r="T72" s="360"/>
      <c r="U72" s="281" t="str">
        <f t="shared" si="41"/>
        <v/>
      </c>
      <c r="V72" s="282"/>
      <c r="W72" s="283"/>
      <c r="X72" s="295"/>
      <c r="Y72" s="296"/>
      <c r="Z72" s="297"/>
      <c r="AA72" s="78"/>
      <c r="AB72" s="79"/>
      <c r="AC72" s="79"/>
      <c r="AD72" s="79"/>
      <c r="AE72" s="79"/>
      <c r="AF72" s="79"/>
      <c r="AG72" s="79"/>
      <c r="AH72" s="79"/>
      <c r="AI72" s="79"/>
      <c r="AJ72" s="79"/>
      <c r="AK72" s="79"/>
      <c r="AL72" s="79"/>
      <c r="AM72" s="79"/>
      <c r="AN72" s="79"/>
      <c r="AO72" s="79"/>
      <c r="AP72" s="79"/>
      <c r="AQ72" s="79"/>
      <c r="AR72" s="79"/>
      <c r="AS72" s="79"/>
      <c r="AT72" s="79"/>
      <c r="AU72" s="79"/>
      <c r="AV72" s="79"/>
      <c r="AW72" s="79"/>
      <c r="AX72" s="79"/>
      <c r="AY72" s="79"/>
      <c r="AZ72" s="79"/>
      <c r="BA72" s="79"/>
      <c r="BB72" s="79"/>
      <c r="BC72" s="79"/>
      <c r="BD72" s="79"/>
      <c r="BE72" s="80"/>
      <c r="BF72" s="107"/>
      <c r="BG72" s="268" t="str">
        <f t="shared" si="42"/>
        <v>-</v>
      </c>
      <c r="BH72" s="269"/>
      <c r="BI72" s="270">
        <f t="shared" si="43"/>
        <v>0</v>
      </c>
      <c r="BJ72" s="270"/>
      <c r="BK72" s="270">
        <f t="shared" si="44"/>
        <v>0</v>
      </c>
      <c r="BL72" s="284"/>
      <c r="BO72" s="96"/>
      <c r="BP72" s="96"/>
      <c r="BQ72" s="97"/>
    </row>
    <row r="73" spans="1:69" ht="21.75" customHeight="1">
      <c r="A73" s="151">
        <v>24</v>
      </c>
      <c r="B73" s="344" t="str" cm="1">
        <f t="array" ref="B73">_xlfn.IFS(基本情報入力!$C$13=0,"",EDATE(基本情報入力!$C$13,$BT$50)&gt;基本情報入力!$C$14,"",B34="","",TRUE,B34)</f>
        <v/>
      </c>
      <c r="C73" s="345"/>
      <c r="D73" s="345"/>
      <c r="E73" s="345"/>
      <c r="F73" s="345"/>
      <c r="G73" s="346"/>
      <c r="H73" s="273" t="str" cm="1">
        <f t="array" ref="H73">_xlfn.IFS(基本情報入力!$C$13=0,"",EDATE(基本情報入力!$C$13,$BT$50)&gt;基本情報入力!$C$14,"",H34="","",TRUE,H34)</f>
        <v/>
      </c>
      <c r="I73" s="347"/>
      <c r="J73" s="347"/>
      <c r="K73" s="347"/>
      <c r="L73" s="361" t="str" cm="1">
        <f t="array" ref="L73">_xlfn.IFS(基本情報入力!$C$13=0,"",EDATE(基本情報入力!$C$13,$BT$50)&gt;基本情報入力!$C$14,"",L34="","",TRUE,L34)</f>
        <v/>
      </c>
      <c r="M73" s="361"/>
      <c r="N73" s="346"/>
      <c r="O73" s="277" t="str">
        <f t="shared" si="39"/>
        <v/>
      </c>
      <c r="P73" s="278"/>
      <c r="Q73" s="278"/>
      <c r="R73" s="279" t="str">
        <f t="shared" si="40"/>
        <v/>
      </c>
      <c r="S73" s="278"/>
      <c r="T73" s="360"/>
      <c r="U73" s="281" t="str">
        <f t="shared" si="41"/>
        <v/>
      </c>
      <c r="V73" s="282"/>
      <c r="W73" s="283"/>
      <c r="X73" s="295"/>
      <c r="Y73" s="296"/>
      <c r="Z73" s="297"/>
      <c r="AA73" s="78"/>
      <c r="AB73" s="79"/>
      <c r="AC73" s="79"/>
      <c r="AD73" s="79"/>
      <c r="AE73" s="79"/>
      <c r="AF73" s="79"/>
      <c r="AG73" s="79"/>
      <c r="AH73" s="79"/>
      <c r="AI73" s="79"/>
      <c r="AJ73" s="79"/>
      <c r="AK73" s="79"/>
      <c r="AL73" s="79"/>
      <c r="AM73" s="79"/>
      <c r="AN73" s="79"/>
      <c r="AO73" s="79"/>
      <c r="AP73" s="79"/>
      <c r="AQ73" s="79"/>
      <c r="AR73" s="79"/>
      <c r="AS73" s="79"/>
      <c r="AT73" s="79"/>
      <c r="AU73" s="79"/>
      <c r="AV73" s="79"/>
      <c r="AW73" s="79"/>
      <c r="AX73" s="79"/>
      <c r="AY73" s="79"/>
      <c r="AZ73" s="79"/>
      <c r="BA73" s="79"/>
      <c r="BB73" s="79"/>
      <c r="BC73" s="79"/>
      <c r="BD73" s="79"/>
      <c r="BE73" s="80"/>
      <c r="BF73" s="107"/>
      <c r="BG73" s="268" t="str">
        <f t="shared" si="42"/>
        <v>-</v>
      </c>
      <c r="BH73" s="269"/>
      <c r="BI73" s="270">
        <f t="shared" si="43"/>
        <v>0</v>
      </c>
      <c r="BJ73" s="270"/>
      <c r="BK73" s="270">
        <f t="shared" si="44"/>
        <v>0</v>
      </c>
      <c r="BL73" s="284"/>
      <c r="BO73" s="96"/>
      <c r="BP73" s="96"/>
      <c r="BQ73" s="97"/>
    </row>
    <row r="74" spans="1:69" ht="21.75" customHeight="1">
      <c r="A74" s="151">
        <v>25</v>
      </c>
      <c r="B74" s="344" t="str" cm="1">
        <f t="array" ref="B74">_xlfn.IFS(基本情報入力!$C$13=0,"",EDATE(基本情報入力!$C$13,$BT$50)&gt;基本情報入力!$C$14,"",B35="","",TRUE,B35)</f>
        <v/>
      </c>
      <c r="C74" s="345"/>
      <c r="D74" s="345"/>
      <c r="E74" s="345"/>
      <c r="F74" s="345"/>
      <c r="G74" s="346"/>
      <c r="H74" s="273" t="str" cm="1">
        <f t="array" ref="H74">_xlfn.IFS(基本情報入力!$C$13=0,"",EDATE(基本情報入力!$C$13,$BT$50)&gt;基本情報入力!$C$14,"",H35="","",TRUE,H35)</f>
        <v/>
      </c>
      <c r="I74" s="347"/>
      <c r="J74" s="347"/>
      <c r="K74" s="347"/>
      <c r="L74" s="361" t="str" cm="1">
        <f t="array" ref="L74">_xlfn.IFS(基本情報入力!$C$13=0,"",EDATE(基本情報入力!$C$13,$BT$50)&gt;基本情報入力!$C$14,"",L35="","",TRUE,L35)</f>
        <v/>
      </c>
      <c r="M74" s="361"/>
      <c r="N74" s="346"/>
      <c r="O74" s="277" t="str">
        <f t="shared" si="39"/>
        <v/>
      </c>
      <c r="P74" s="278"/>
      <c r="Q74" s="278"/>
      <c r="R74" s="279" t="str">
        <f t="shared" si="40"/>
        <v/>
      </c>
      <c r="S74" s="278"/>
      <c r="T74" s="360"/>
      <c r="U74" s="281" t="str">
        <f t="shared" si="41"/>
        <v/>
      </c>
      <c r="V74" s="282"/>
      <c r="W74" s="283"/>
      <c r="X74" s="298"/>
      <c r="Y74" s="299"/>
      <c r="Z74" s="300"/>
      <c r="AA74" s="81"/>
      <c r="AB74" s="82"/>
      <c r="AC74" s="82"/>
      <c r="AD74" s="82"/>
      <c r="AE74" s="82"/>
      <c r="AF74" s="79"/>
      <c r="AG74" s="79"/>
      <c r="AH74" s="79"/>
      <c r="AI74" s="79"/>
      <c r="AJ74" s="79"/>
      <c r="AK74" s="79"/>
      <c r="AL74" s="79"/>
      <c r="AM74" s="79"/>
      <c r="AN74" s="79"/>
      <c r="AO74" s="79"/>
      <c r="AP74" s="79"/>
      <c r="AQ74" s="79"/>
      <c r="AR74" s="79"/>
      <c r="AS74" s="82"/>
      <c r="AT74" s="82"/>
      <c r="AU74" s="82"/>
      <c r="AV74" s="82"/>
      <c r="AW74" s="82"/>
      <c r="AX74" s="82"/>
      <c r="AY74" s="82"/>
      <c r="AZ74" s="82"/>
      <c r="BA74" s="82"/>
      <c r="BB74" s="79"/>
      <c r="BC74" s="79"/>
      <c r="BD74" s="79"/>
      <c r="BE74" s="80"/>
      <c r="BF74" s="107"/>
      <c r="BG74" s="268" t="str">
        <f t="shared" si="42"/>
        <v>-</v>
      </c>
      <c r="BH74" s="269"/>
      <c r="BI74" s="270">
        <f t="shared" si="43"/>
        <v>0</v>
      </c>
      <c r="BJ74" s="270"/>
      <c r="BK74" s="270">
        <f t="shared" si="44"/>
        <v>0</v>
      </c>
      <c r="BL74" s="284"/>
      <c r="BO74" s="96"/>
      <c r="BP74" s="96"/>
      <c r="BQ74" s="97"/>
    </row>
    <row r="75" spans="1:69" ht="21.75" customHeight="1">
      <c r="A75" s="244" t="s">
        <v>143</v>
      </c>
      <c r="B75" s="245"/>
      <c r="C75" s="245"/>
      <c r="D75" s="245"/>
      <c r="E75" s="245"/>
      <c r="F75" s="245"/>
      <c r="G75" s="245"/>
      <c r="H75" s="245"/>
      <c r="I75" s="245"/>
      <c r="J75" s="245"/>
      <c r="K75" s="245"/>
      <c r="L75" s="245"/>
      <c r="M75" s="245"/>
      <c r="N75" s="245"/>
      <c r="O75" s="245"/>
      <c r="P75" s="245"/>
      <c r="Q75" s="245"/>
      <c r="R75" s="245"/>
      <c r="S75" s="245"/>
      <c r="T75" s="245"/>
      <c r="U75" s="245"/>
      <c r="V75" s="245"/>
      <c r="W75" s="245"/>
      <c r="X75" s="245"/>
      <c r="Y75" s="245"/>
      <c r="Z75" s="246"/>
      <c r="AA75" s="252"/>
      <c r="AB75" s="255"/>
      <c r="AC75" s="255"/>
      <c r="AD75" s="255"/>
      <c r="AE75" s="255"/>
      <c r="AF75" s="255"/>
      <c r="AG75" s="255"/>
      <c r="AH75" s="255"/>
      <c r="AI75" s="255"/>
      <c r="AJ75" s="255"/>
      <c r="AK75" s="255"/>
      <c r="AL75" s="255"/>
      <c r="AM75" s="255"/>
      <c r="AN75" s="255"/>
      <c r="AO75" s="255"/>
      <c r="AP75" s="255"/>
      <c r="AQ75" s="255"/>
      <c r="AR75" s="255"/>
      <c r="AS75" s="255"/>
      <c r="AT75" s="255"/>
      <c r="AU75" s="255"/>
      <c r="AV75" s="255"/>
      <c r="AW75" s="255"/>
      <c r="AX75" s="255"/>
      <c r="AY75" s="255"/>
      <c r="AZ75" s="255"/>
      <c r="BA75" s="255"/>
      <c r="BB75" s="255"/>
      <c r="BC75" s="255" t="s">
        <v>123</v>
      </c>
      <c r="BD75" s="255" t="s">
        <v>123</v>
      </c>
      <c r="BE75" s="265" t="s">
        <v>123</v>
      </c>
      <c r="BG75" s="268" t="str">
        <f t="shared" si="42"/>
        <v>-</v>
      </c>
      <c r="BH75" s="269"/>
      <c r="BI75" s="270">
        <f>SUM(BI50:BJ74)</f>
        <v>0</v>
      </c>
      <c r="BJ75" s="271"/>
      <c r="BK75" s="270">
        <f>SUM(BK50:BL74)</f>
        <v>0</v>
      </c>
      <c r="BL75" s="272"/>
      <c r="BO75" s="99"/>
      <c r="BP75" s="99"/>
      <c r="BQ75" s="99"/>
    </row>
    <row r="76" spans="1:69" ht="21.75" customHeight="1">
      <c r="A76" s="247"/>
      <c r="B76" s="247"/>
      <c r="C76" s="247"/>
      <c r="D76" s="247"/>
      <c r="E76" s="247"/>
      <c r="F76" s="247"/>
      <c r="G76" s="247"/>
      <c r="H76" s="247"/>
      <c r="I76" s="247"/>
      <c r="J76" s="247"/>
      <c r="K76" s="247"/>
      <c r="L76" s="247"/>
      <c r="M76" s="247"/>
      <c r="N76" s="247"/>
      <c r="O76" s="247"/>
      <c r="P76" s="247"/>
      <c r="Q76" s="247"/>
      <c r="R76" s="247"/>
      <c r="S76" s="247"/>
      <c r="T76" s="247"/>
      <c r="U76" s="247"/>
      <c r="V76" s="247"/>
      <c r="W76" s="247"/>
      <c r="X76" s="247"/>
      <c r="Y76" s="247"/>
      <c r="Z76" s="248"/>
      <c r="AA76" s="253"/>
      <c r="AB76" s="256"/>
      <c r="AC76" s="256"/>
      <c r="AD76" s="256"/>
      <c r="AE76" s="256"/>
      <c r="AF76" s="256"/>
      <c r="AG76" s="256"/>
      <c r="AH76" s="256"/>
      <c r="AI76" s="256"/>
      <c r="AJ76" s="256"/>
      <c r="AK76" s="256"/>
      <c r="AL76" s="256"/>
      <c r="AM76" s="256"/>
      <c r="AN76" s="256"/>
      <c r="AO76" s="256"/>
      <c r="AP76" s="256"/>
      <c r="AQ76" s="256"/>
      <c r="AR76" s="256"/>
      <c r="AS76" s="256"/>
      <c r="AT76" s="256"/>
      <c r="AU76" s="256"/>
      <c r="AV76" s="256"/>
      <c r="AW76" s="256"/>
      <c r="AX76" s="256"/>
      <c r="AY76" s="256"/>
      <c r="AZ76" s="256"/>
      <c r="BA76" s="256"/>
      <c r="BB76" s="256"/>
      <c r="BC76" s="256"/>
      <c r="BD76" s="256"/>
      <c r="BE76" s="266"/>
      <c r="BG76" s="65"/>
      <c r="BH76" s="65"/>
      <c r="BI76" s="64"/>
      <c r="BJ76" s="50"/>
      <c r="BK76" s="64"/>
      <c r="BL76" s="50"/>
      <c r="BO76" s="100"/>
      <c r="BP76" s="100"/>
      <c r="BQ76" s="100"/>
    </row>
    <row r="77" spans="1:69" ht="21.75" customHeight="1">
      <c r="A77" s="247"/>
      <c r="B77" s="247"/>
      <c r="C77" s="247"/>
      <c r="D77" s="247"/>
      <c r="E77" s="247"/>
      <c r="F77" s="247"/>
      <c r="G77" s="247"/>
      <c r="H77" s="247"/>
      <c r="I77" s="247"/>
      <c r="J77" s="247"/>
      <c r="K77" s="247"/>
      <c r="L77" s="247"/>
      <c r="M77" s="247"/>
      <c r="N77" s="247"/>
      <c r="O77" s="247"/>
      <c r="P77" s="247"/>
      <c r="Q77" s="247"/>
      <c r="R77" s="247"/>
      <c r="S77" s="247"/>
      <c r="T77" s="247"/>
      <c r="U77" s="247"/>
      <c r="V77" s="247"/>
      <c r="W77" s="247"/>
      <c r="X77" s="247"/>
      <c r="Y77" s="247"/>
      <c r="Z77" s="248"/>
      <c r="AA77" s="253"/>
      <c r="AB77" s="256"/>
      <c r="AC77" s="256"/>
      <c r="AD77" s="256"/>
      <c r="AE77" s="256"/>
      <c r="AF77" s="256"/>
      <c r="AG77" s="256"/>
      <c r="AH77" s="256"/>
      <c r="AI77" s="256"/>
      <c r="AJ77" s="256"/>
      <c r="AK77" s="256"/>
      <c r="AL77" s="256"/>
      <c r="AM77" s="256"/>
      <c r="AN77" s="256"/>
      <c r="AO77" s="256"/>
      <c r="AP77" s="256"/>
      <c r="AQ77" s="256"/>
      <c r="AR77" s="256"/>
      <c r="AS77" s="256"/>
      <c r="AT77" s="256"/>
      <c r="AU77" s="256"/>
      <c r="AV77" s="256"/>
      <c r="AW77" s="256"/>
      <c r="AX77" s="256"/>
      <c r="AY77" s="256"/>
      <c r="AZ77" s="256"/>
      <c r="BA77" s="256"/>
      <c r="BB77" s="256"/>
      <c r="BC77" s="256"/>
      <c r="BD77" s="256"/>
      <c r="BE77" s="266"/>
      <c r="BG77" s="65"/>
      <c r="BH77" s="65"/>
      <c r="BI77" s="64"/>
      <c r="BJ77" s="50"/>
      <c r="BK77" s="64"/>
      <c r="BL77" s="50"/>
      <c r="BO77" s="100"/>
      <c r="BP77" s="100"/>
      <c r="BQ77" s="100"/>
    </row>
    <row r="78" spans="1:69" ht="21.75" customHeight="1">
      <c r="A78" s="247"/>
      <c r="B78" s="247"/>
      <c r="C78" s="247"/>
      <c r="D78" s="247"/>
      <c r="E78" s="247"/>
      <c r="F78" s="247"/>
      <c r="G78" s="247"/>
      <c r="H78" s="247"/>
      <c r="I78" s="247"/>
      <c r="J78" s="247"/>
      <c r="K78" s="247"/>
      <c r="L78" s="247"/>
      <c r="M78" s="247"/>
      <c r="N78" s="247"/>
      <c r="O78" s="247"/>
      <c r="P78" s="247"/>
      <c r="Q78" s="247"/>
      <c r="R78" s="247"/>
      <c r="S78" s="247"/>
      <c r="T78" s="247"/>
      <c r="U78" s="247"/>
      <c r="V78" s="247"/>
      <c r="W78" s="247"/>
      <c r="X78" s="247"/>
      <c r="Y78" s="247"/>
      <c r="Z78" s="248"/>
      <c r="AA78" s="254"/>
      <c r="AB78" s="257"/>
      <c r="AC78" s="257"/>
      <c r="AD78" s="257"/>
      <c r="AE78" s="257"/>
      <c r="AF78" s="257"/>
      <c r="AG78" s="257"/>
      <c r="AH78" s="257"/>
      <c r="AI78" s="257"/>
      <c r="AJ78" s="257"/>
      <c r="AK78" s="257"/>
      <c r="AL78" s="257"/>
      <c r="AM78" s="257"/>
      <c r="AN78" s="257"/>
      <c r="AO78" s="257"/>
      <c r="AP78" s="257"/>
      <c r="AQ78" s="257"/>
      <c r="AR78" s="257"/>
      <c r="AS78" s="257"/>
      <c r="AT78" s="257"/>
      <c r="AU78" s="257"/>
      <c r="AV78" s="257"/>
      <c r="AW78" s="257"/>
      <c r="AX78" s="257"/>
      <c r="AY78" s="257"/>
      <c r="AZ78" s="257"/>
      <c r="BA78" s="257"/>
      <c r="BB78" s="257"/>
      <c r="BC78" s="257"/>
      <c r="BD78" s="257"/>
      <c r="BE78" s="267"/>
      <c r="BG78" s="65"/>
      <c r="BH78" s="65"/>
      <c r="BI78" s="64"/>
      <c r="BJ78" s="50"/>
      <c r="BK78" s="64"/>
      <c r="BL78" s="50"/>
      <c r="BO78" s="100"/>
      <c r="BP78" s="100"/>
      <c r="BQ78" s="100"/>
    </row>
    <row r="79" spans="1:69" ht="21.75" customHeight="1">
      <c r="A79" s="117" t="s">
        <v>64</v>
      </c>
      <c r="B79" s="118"/>
      <c r="C79" s="118"/>
      <c r="D79" s="118"/>
      <c r="E79" s="118"/>
      <c r="F79" s="118"/>
      <c r="G79" s="118"/>
      <c r="H79" s="118"/>
      <c r="I79" s="118"/>
      <c r="J79" s="118"/>
      <c r="K79" s="118"/>
      <c r="L79" s="118"/>
      <c r="M79" s="118"/>
      <c r="N79" s="118"/>
      <c r="O79" s="118"/>
      <c r="P79" s="118"/>
      <c r="Q79" s="118"/>
      <c r="R79" s="118"/>
      <c r="S79" s="118"/>
      <c r="T79" s="118"/>
      <c r="U79" s="118"/>
      <c r="V79" s="118"/>
      <c r="W79" s="118"/>
      <c r="X79" s="118"/>
      <c r="Y79" s="118"/>
      <c r="Z79" s="118"/>
      <c r="AA79" s="118"/>
      <c r="AB79" s="118"/>
      <c r="AC79" s="118"/>
      <c r="AD79" s="118"/>
      <c r="AE79" s="118"/>
      <c r="AF79" s="118"/>
      <c r="AG79" s="118"/>
      <c r="AH79" s="118"/>
      <c r="AI79" s="118"/>
      <c r="AJ79" s="118"/>
      <c r="AK79" s="118"/>
      <c r="AL79" s="118"/>
      <c r="AM79" s="118"/>
      <c r="AN79" s="118"/>
      <c r="AO79" s="118"/>
      <c r="AP79" s="118"/>
      <c r="AQ79" s="118"/>
      <c r="AR79" s="118"/>
      <c r="AS79" s="118"/>
      <c r="AT79" s="118"/>
      <c r="AU79" s="118"/>
      <c r="AV79" s="118"/>
      <c r="AW79" s="118"/>
      <c r="AX79" s="118"/>
      <c r="AY79" s="118"/>
      <c r="AZ79" s="118"/>
      <c r="BA79" s="118"/>
      <c r="BB79" s="118"/>
      <c r="BC79" s="118"/>
      <c r="BD79" s="118"/>
      <c r="BE79" s="118"/>
      <c r="BF79" s="69"/>
      <c r="BO79" s="70"/>
      <c r="BP79" s="70"/>
      <c r="BQ79" s="70"/>
    </row>
    <row r="80" spans="1:69" s="67" customFormat="1" ht="21.75" customHeight="1">
      <c r="A80" s="301" t="s">
        <v>142</v>
      </c>
      <c r="B80" s="301"/>
      <c r="C80" s="301"/>
      <c r="D80" s="301"/>
      <c r="E80" s="301"/>
      <c r="F80" s="301"/>
      <c r="G80" s="301"/>
      <c r="H80" s="301"/>
      <c r="I80" s="301"/>
      <c r="J80" s="301"/>
      <c r="K80" s="301"/>
      <c r="L80" s="301"/>
      <c r="M80" s="301"/>
      <c r="N80" s="301"/>
      <c r="O80" s="301"/>
      <c r="P80" s="301"/>
      <c r="Q80" s="301"/>
      <c r="R80" s="301"/>
      <c r="S80" s="301"/>
      <c r="T80" s="301"/>
      <c r="U80" s="301"/>
      <c r="V80" s="301"/>
      <c r="W80" s="301"/>
      <c r="X80" s="301"/>
      <c r="Y80" s="301"/>
      <c r="Z80" s="301"/>
      <c r="AA80" s="119"/>
      <c r="AB80" s="120"/>
      <c r="AC80" s="120"/>
      <c r="AD80" s="120"/>
      <c r="AE80" s="120"/>
      <c r="AF80" s="120"/>
      <c r="AG80" s="120"/>
      <c r="AH80" s="120"/>
      <c r="AI80" s="119"/>
      <c r="AJ80" s="119"/>
      <c r="AK80" s="119"/>
      <c r="AL80" s="119"/>
      <c r="AM80" s="119"/>
      <c r="AN80" s="119"/>
      <c r="AO80" s="119"/>
      <c r="AP80" s="119"/>
      <c r="AQ80" s="119"/>
      <c r="AR80" s="119"/>
      <c r="AS80" s="119"/>
      <c r="AT80" s="119"/>
      <c r="AU80" s="119"/>
      <c r="AV80" s="119"/>
      <c r="AW80" s="119"/>
      <c r="AX80" s="119"/>
      <c r="AY80" s="121"/>
      <c r="AZ80" s="120"/>
      <c r="BA80" s="120"/>
      <c r="BB80" s="120"/>
      <c r="BC80" s="120"/>
      <c r="BD80" s="120"/>
      <c r="BE80" s="120"/>
      <c r="BF80" s="61"/>
      <c r="BO80" s="66"/>
      <c r="BP80" s="66"/>
      <c r="BQ80" s="66"/>
    </row>
    <row r="81" spans="1:74" s="67" customFormat="1" ht="21.75" customHeight="1">
      <c r="A81" s="122"/>
      <c r="B81" s="122"/>
      <c r="C81" s="122"/>
      <c r="D81" s="122"/>
      <c r="E81" s="122"/>
      <c r="F81" s="122"/>
      <c r="G81" s="122"/>
      <c r="H81" s="122"/>
      <c r="I81" s="122"/>
      <c r="J81" s="122"/>
      <c r="K81" s="122"/>
      <c r="L81" s="122"/>
      <c r="M81" s="122"/>
      <c r="N81" s="122"/>
      <c r="O81" s="122"/>
      <c r="P81" s="122"/>
      <c r="Q81" s="122"/>
      <c r="R81" s="122"/>
      <c r="S81" s="122"/>
      <c r="T81" s="122"/>
      <c r="U81" s="122"/>
      <c r="V81" s="122"/>
      <c r="W81" s="122"/>
      <c r="X81" s="122"/>
      <c r="Y81" s="122"/>
      <c r="Z81" s="122"/>
      <c r="AA81" s="119"/>
      <c r="AB81" s="120"/>
      <c r="AC81" s="120"/>
      <c r="AD81" s="120"/>
      <c r="AE81" s="120"/>
      <c r="AF81" s="120"/>
      <c r="AG81" s="120"/>
      <c r="AH81" s="120"/>
      <c r="AI81" s="119"/>
      <c r="AJ81" s="119"/>
      <c r="AK81" s="119"/>
      <c r="AL81" s="119"/>
      <c r="AM81" s="119"/>
      <c r="AN81" s="119"/>
      <c r="AO81" s="119"/>
      <c r="AP81" s="119"/>
      <c r="AQ81" s="119"/>
      <c r="AR81" s="119"/>
      <c r="AS81" s="119"/>
      <c r="AT81" s="119"/>
      <c r="AU81" s="119"/>
      <c r="AV81" s="119"/>
      <c r="AW81" s="119"/>
      <c r="AX81" s="119"/>
      <c r="AY81" s="121"/>
      <c r="AZ81" s="120"/>
      <c r="BA81" s="120"/>
      <c r="BB81" s="120"/>
      <c r="BC81" s="120"/>
      <c r="BD81" s="120"/>
      <c r="BE81" s="120"/>
      <c r="BF81" s="61"/>
      <c r="BO81" s="66"/>
      <c r="BP81" s="66"/>
      <c r="BQ81" s="66"/>
    </row>
    <row r="82" spans="1:74" s="67" customFormat="1" ht="17.25" customHeight="1">
      <c r="A82" s="302" t="s">
        <v>67</v>
      </c>
      <c r="B82" s="302"/>
      <c r="C82" s="302"/>
      <c r="D82" s="123" t="s">
        <v>115</v>
      </c>
      <c r="E82" s="303" cm="1">
        <f t="array" ref="E82">_xlfn.IFS(基本情報入力!$C$13=0,"",EDATE(基本情報入力!$C$13,BT89)&gt;基本情報入力!$C$14,"",TRUE,E43)</f>
        <v>1234</v>
      </c>
      <c r="F82" s="303"/>
      <c r="G82" s="124" t="s">
        <v>66</v>
      </c>
      <c r="H82" s="125"/>
      <c r="I82" s="125"/>
      <c r="J82" s="125"/>
      <c r="K82" s="125"/>
      <c r="L82" s="125"/>
      <c r="M82" s="125"/>
      <c r="N82" s="125"/>
      <c r="O82" s="125"/>
      <c r="P82" s="125"/>
      <c r="Q82" s="125"/>
      <c r="R82" s="125"/>
      <c r="S82" s="125"/>
      <c r="T82" s="125"/>
      <c r="U82" s="125"/>
      <c r="V82" s="125"/>
      <c r="W82" s="125"/>
      <c r="X82" s="125"/>
      <c r="Y82" s="125"/>
      <c r="Z82" s="125"/>
      <c r="AA82" s="119"/>
      <c r="AB82" s="126"/>
      <c r="AC82" s="126"/>
      <c r="AD82" s="126"/>
      <c r="AE82" s="127"/>
      <c r="AF82" s="128"/>
      <c r="AG82" s="128"/>
      <c r="AH82" s="119"/>
      <c r="AI82" s="119"/>
      <c r="AJ82" s="119"/>
      <c r="AK82" s="119"/>
      <c r="AL82" s="119"/>
      <c r="AM82" s="119"/>
      <c r="AN82" s="119"/>
      <c r="AO82" s="119"/>
      <c r="AP82" s="119"/>
      <c r="AQ82" s="119"/>
      <c r="AR82" s="119"/>
      <c r="AS82" s="119"/>
      <c r="AT82" s="119"/>
      <c r="AU82" s="119"/>
      <c r="AV82" s="119"/>
      <c r="AW82" s="119"/>
      <c r="AX82" s="119"/>
      <c r="AY82" s="121"/>
      <c r="AZ82" s="120"/>
      <c r="BA82" s="120"/>
      <c r="BB82" s="120"/>
      <c r="BC82" s="120"/>
      <c r="BD82" s="120"/>
      <c r="BE82" s="120"/>
      <c r="BF82" s="61"/>
      <c r="BO82" s="66"/>
      <c r="BP82" s="66"/>
      <c r="BQ82" s="66"/>
    </row>
    <row r="83" spans="1:74" s="67" customFormat="1" ht="17.25" customHeight="1">
      <c r="A83" s="304" t="s">
        <v>68</v>
      </c>
      <c r="B83" s="304"/>
      <c r="C83" s="304"/>
      <c r="D83" s="127" t="str" cm="1">
        <f t="array" ref="D83">_xlfn.IFS(基本情報入力!$C$13=0,"",EDATE(基本情報入力!$C$13,BT89)&gt;基本情報入力!$C$14,"",TRUE,D44)</f>
        <v>○　○　工事</v>
      </c>
      <c r="E83" s="120"/>
      <c r="F83" s="127"/>
      <c r="G83" s="127"/>
      <c r="H83" s="119"/>
      <c r="I83" s="119"/>
      <c r="J83" s="119"/>
      <c r="K83" s="119"/>
      <c r="L83" s="119"/>
      <c r="M83" s="119"/>
      <c r="N83" s="119"/>
      <c r="O83" s="127"/>
      <c r="P83" s="127"/>
      <c r="Q83" s="119"/>
      <c r="R83" s="119"/>
      <c r="S83" s="119"/>
      <c r="T83" s="119"/>
      <c r="U83" s="127"/>
      <c r="V83" s="127"/>
      <c r="W83" s="127"/>
      <c r="X83" s="127"/>
      <c r="Y83" s="127"/>
      <c r="Z83" s="127"/>
      <c r="AA83" s="119"/>
      <c r="AB83" s="120"/>
      <c r="AC83" s="120"/>
      <c r="AD83" s="120"/>
      <c r="AE83" s="120"/>
      <c r="AF83" s="120"/>
      <c r="AG83" s="120"/>
      <c r="AH83" s="120"/>
      <c r="AI83" s="120"/>
      <c r="AJ83" s="120"/>
      <c r="AK83" s="305" t="s">
        <v>72</v>
      </c>
      <c r="AL83" s="305"/>
      <c r="AM83" s="305"/>
      <c r="AN83" s="305"/>
      <c r="AO83" s="306" cm="1">
        <f t="array" ref="AO83">_xlfn.IFS(基本情報入力!$C$13=0,"",EOMONTH(基本情報入力!$C$13,BT89-1)&gt;基本情報入力!$C$14,"",TRUE,AO44)</f>
        <v>45393</v>
      </c>
      <c r="AP83" s="306"/>
      <c r="AQ83" s="306"/>
      <c r="AR83" s="306"/>
      <c r="AS83" s="306"/>
      <c r="AT83" s="307" t="s">
        <v>70</v>
      </c>
      <c r="AU83" s="307"/>
      <c r="AV83" s="307"/>
      <c r="AW83" s="307"/>
      <c r="AX83" s="307"/>
      <c r="AY83" s="307"/>
      <c r="AZ83" s="307"/>
      <c r="BA83" s="308" cm="1">
        <f t="array" ref="BA83">_xlfn.IFS(基本情報入力!$C$13=0,"",EOMONTH(基本情報入力!$C$13,BT89-1)&gt;基本情報入力!$C$14,"",TRUE,BA44)</f>
        <v>45397</v>
      </c>
      <c r="BB83" s="308"/>
      <c r="BC83" s="308"/>
      <c r="BD83" s="308"/>
      <c r="BE83" s="308"/>
      <c r="BF83" s="61"/>
      <c r="BO83" s="66"/>
      <c r="BP83" s="66"/>
      <c r="BQ83" s="66"/>
    </row>
    <row r="84" spans="1:74" s="67" customFormat="1" ht="17.25" customHeight="1">
      <c r="A84" s="309" t="s">
        <v>69</v>
      </c>
      <c r="B84" s="309"/>
      <c r="C84" s="309"/>
      <c r="D84" s="129" t="str" cm="1">
        <f t="array" ref="D84">_xlfn.IFS(基本情報入力!$C$13=0,"",EDATE(基本情報入力!$C$13,BT89)&gt;基本情報入力!$C$14,"",TRUE,D45)</f>
        <v>○　○　建設　株式会社</v>
      </c>
      <c r="E84" s="130"/>
      <c r="F84" s="129"/>
      <c r="G84" s="129"/>
      <c r="H84" s="129"/>
      <c r="I84" s="129"/>
      <c r="J84" s="129"/>
      <c r="K84" s="129"/>
      <c r="L84" s="129"/>
      <c r="M84" s="129"/>
      <c r="N84" s="129"/>
      <c r="O84" s="131"/>
      <c r="P84" s="131"/>
      <c r="Q84" s="131"/>
      <c r="R84" s="131"/>
      <c r="S84" s="131"/>
      <c r="T84" s="129"/>
      <c r="U84" s="129"/>
      <c r="V84" s="129"/>
      <c r="W84" s="131"/>
      <c r="X84" s="129"/>
      <c r="Y84" s="129"/>
      <c r="Z84" s="131"/>
      <c r="AA84" s="127"/>
      <c r="AB84" s="120"/>
      <c r="AC84" s="120"/>
      <c r="AD84" s="120"/>
      <c r="AE84" s="120"/>
      <c r="AF84" s="120"/>
      <c r="AG84" s="120"/>
      <c r="AH84" s="120"/>
      <c r="AI84" s="120"/>
      <c r="AJ84" s="120"/>
      <c r="AK84" s="307" t="s">
        <v>73</v>
      </c>
      <c r="AL84" s="307"/>
      <c r="AM84" s="307"/>
      <c r="AN84" s="307"/>
      <c r="AO84" s="306" cm="1">
        <f t="array" ref="AO84">_xlfn.IFS(基本情報入力!$C$13=0,"",EOMONTH(基本情報入力!$C$13,BT89-1)&gt;基本情報入力!$C$14,"",TRUE,AO45)</f>
        <v>45661</v>
      </c>
      <c r="AP84" s="306"/>
      <c r="AQ84" s="306"/>
      <c r="AR84" s="306"/>
      <c r="AS84" s="306"/>
      <c r="AT84" s="307" t="s">
        <v>183</v>
      </c>
      <c r="AU84" s="307"/>
      <c r="AV84" s="307"/>
      <c r="AW84" s="307"/>
      <c r="AX84" s="307"/>
      <c r="AY84" s="307"/>
      <c r="AZ84" s="307"/>
      <c r="BA84" s="308" cm="1">
        <f t="array" ref="BA84">_xlfn.IFS(基本情報入力!$C$13=0,"",EOMONTH(基本情報入力!$C$13,BT89-1)&gt;基本情報入力!$C$14,"",TRUE,BA45)</f>
        <v>45661</v>
      </c>
      <c r="BB84" s="308"/>
      <c r="BC84" s="308"/>
      <c r="BD84" s="308"/>
      <c r="BE84" s="308"/>
      <c r="BF84" s="66"/>
      <c r="BO84" s="66"/>
      <c r="BP84" s="66"/>
      <c r="BQ84" s="66"/>
    </row>
    <row r="85" spans="1:74" ht="19.5" customHeight="1">
      <c r="A85" s="310" cm="1">
        <f t="array" ref="A85">_xlfn.IFS(基本情報入力!$C$13=0,"令和　年　月",EOMONTH(基本情報入力!$C$13,BT89-1)&gt;基本情報入力!$C$14,"令和　年　月",TRUE,EOMONTH(基本情報入力!$C$13,BT89))</f>
        <v>45473</v>
      </c>
      <c r="B85" s="310"/>
      <c r="C85" s="310"/>
      <c r="D85" s="310"/>
      <c r="E85" s="132"/>
      <c r="F85" s="132"/>
      <c r="G85" s="132"/>
      <c r="H85" s="133"/>
      <c r="I85" s="133"/>
      <c r="J85" s="133"/>
      <c r="K85" s="133"/>
      <c r="L85" s="133"/>
      <c r="M85" s="133"/>
      <c r="N85" s="133"/>
      <c r="O85" s="134"/>
      <c r="P85" s="134"/>
      <c r="Q85" s="134"/>
      <c r="R85" s="134"/>
      <c r="S85" s="134"/>
      <c r="T85" s="134"/>
      <c r="U85" s="135"/>
      <c r="V85" s="135"/>
      <c r="W85" s="135"/>
      <c r="X85" s="135"/>
      <c r="Y85" s="135"/>
      <c r="Z85" s="135"/>
      <c r="AA85" s="135"/>
      <c r="AB85" s="135"/>
      <c r="AC85" s="135"/>
      <c r="AD85" s="135"/>
      <c r="AE85" s="135"/>
      <c r="AF85" s="135"/>
      <c r="AG85" s="135"/>
      <c r="AH85" s="135"/>
      <c r="AI85" s="133"/>
      <c r="AJ85" s="133"/>
      <c r="AK85" s="133"/>
      <c r="AL85" s="133"/>
      <c r="AM85" s="133"/>
      <c r="AN85" s="133"/>
      <c r="AO85" s="133"/>
      <c r="AP85" s="133"/>
      <c r="AQ85" s="133"/>
      <c r="AR85" s="133"/>
      <c r="AS85" s="133"/>
      <c r="AT85" s="133"/>
      <c r="AU85" s="133"/>
      <c r="AV85" s="133"/>
      <c r="AW85" s="133"/>
      <c r="AX85" s="133"/>
      <c r="AY85" s="133"/>
      <c r="AZ85" s="133"/>
      <c r="BA85" s="133"/>
      <c r="BB85" s="136"/>
      <c r="BC85" s="136"/>
      <c r="BD85" s="136"/>
      <c r="BE85" s="136"/>
      <c r="BF85" s="72"/>
      <c r="BG85" s="102"/>
      <c r="BH85" s="102"/>
      <c r="BI85" s="102"/>
      <c r="BJ85" s="102"/>
      <c r="BK85" s="102"/>
      <c r="BL85" s="102"/>
      <c r="BO85" s="94"/>
      <c r="BP85" s="94"/>
      <c r="BQ85" s="95"/>
      <c r="BS85" s="60" t="s">
        <v>74</v>
      </c>
      <c r="BT85" s="60">
        <f>BT46+1</f>
        <v>3</v>
      </c>
      <c r="BU85" s="70"/>
      <c r="BV85" s="70"/>
    </row>
    <row r="86" spans="1:74" ht="21.75" customHeight="1">
      <c r="A86" s="311" t="s">
        <v>74</v>
      </c>
      <c r="B86" s="314" t="s">
        <v>87</v>
      </c>
      <c r="C86" s="315"/>
      <c r="D86" s="315"/>
      <c r="E86" s="315"/>
      <c r="F86" s="315"/>
      <c r="G86" s="316"/>
      <c r="H86" s="314" t="s">
        <v>88</v>
      </c>
      <c r="I86" s="315"/>
      <c r="J86" s="315"/>
      <c r="K86" s="315"/>
      <c r="L86" s="315"/>
      <c r="M86" s="315"/>
      <c r="N86" s="316"/>
      <c r="O86" s="323" t="s">
        <v>133</v>
      </c>
      <c r="P86" s="324"/>
      <c r="Q86" s="325"/>
      <c r="R86" s="330" t="s">
        <v>134</v>
      </c>
      <c r="S86" s="325"/>
      <c r="T86" s="331"/>
      <c r="U86" s="334" t="s">
        <v>135</v>
      </c>
      <c r="V86" s="335"/>
      <c r="W86" s="336"/>
      <c r="X86" s="334" t="s">
        <v>136</v>
      </c>
      <c r="Y86" s="335"/>
      <c r="Z86" s="336"/>
      <c r="AA86" s="138">
        <f>IFERROR(DATE(BT86,BT87,1),1)</f>
        <v>45444</v>
      </c>
      <c r="AB86" s="139">
        <f>IFERROR(AA86+1,"")</f>
        <v>45445</v>
      </c>
      <c r="AC86" s="139">
        <f t="shared" ref="AC86" si="47">IFERROR(AB86+1,"")</f>
        <v>45446</v>
      </c>
      <c r="AD86" s="139">
        <f t="shared" ref="AD86" si="48">IFERROR(AC86+1,"")</f>
        <v>45447</v>
      </c>
      <c r="AE86" s="139">
        <f t="shared" ref="AE86" si="49">IFERROR(AD86+1,"")</f>
        <v>45448</v>
      </c>
      <c r="AF86" s="139">
        <f t="shared" ref="AF86" si="50">IFERROR(AE86+1,"")</f>
        <v>45449</v>
      </c>
      <c r="AG86" s="139">
        <f t="shared" ref="AG86" si="51">IFERROR(AF86+1,"")</f>
        <v>45450</v>
      </c>
      <c r="AH86" s="139">
        <f t="shared" ref="AH86" si="52">IFERROR(AG86+1,"")</f>
        <v>45451</v>
      </c>
      <c r="AI86" s="139">
        <f t="shared" ref="AI86" si="53">IFERROR(AH86+1,"")</f>
        <v>45452</v>
      </c>
      <c r="AJ86" s="139">
        <f t="shared" ref="AJ86" si="54">IFERROR(AI86+1,"")</f>
        <v>45453</v>
      </c>
      <c r="AK86" s="139">
        <f t="shared" ref="AK86" si="55">IFERROR(AJ86+1,"")</f>
        <v>45454</v>
      </c>
      <c r="AL86" s="139">
        <f t="shared" ref="AL86" si="56">IFERROR(AK86+1,"")</f>
        <v>45455</v>
      </c>
      <c r="AM86" s="139">
        <f t="shared" ref="AM86" si="57">IFERROR(AL86+1,"")</f>
        <v>45456</v>
      </c>
      <c r="AN86" s="139">
        <f t="shared" ref="AN86" si="58">IFERROR(AM86+1,"")</f>
        <v>45457</v>
      </c>
      <c r="AO86" s="139">
        <f t="shared" ref="AO86" si="59">IFERROR(AN86+1,"")</f>
        <v>45458</v>
      </c>
      <c r="AP86" s="139">
        <f t="shared" ref="AP86" si="60">IFERROR(AO86+1,"")</f>
        <v>45459</v>
      </c>
      <c r="AQ86" s="139">
        <f t="shared" ref="AQ86" si="61">IFERROR(AP86+1,"")</f>
        <v>45460</v>
      </c>
      <c r="AR86" s="139">
        <f t="shared" ref="AR86" si="62">IFERROR(AQ86+1,"")</f>
        <v>45461</v>
      </c>
      <c r="AS86" s="139">
        <f t="shared" ref="AS86" si="63">IFERROR(AR86+1,"")</f>
        <v>45462</v>
      </c>
      <c r="AT86" s="139">
        <f t="shared" ref="AT86" si="64">IFERROR(AS86+1,"")</f>
        <v>45463</v>
      </c>
      <c r="AU86" s="139">
        <f t="shared" ref="AU86" si="65">IFERROR(AT86+1,"")</f>
        <v>45464</v>
      </c>
      <c r="AV86" s="139">
        <f t="shared" ref="AV86" si="66">IFERROR(AU86+1,"")</f>
        <v>45465</v>
      </c>
      <c r="AW86" s="139">
        <f t="shared" ref="AW86" si="67">IFERROR(AV86+1,"")</f>
        <v>45466</v>
      </c>
      <c r="AX86" s="139">
        <f t="shared" ref="AX86" si="68">IFERROR(AW86+1,"")</f>
        <v>45467</v>
      </c>
      <c r="AY86" s="139">
        <f t="shared" ref="AY86" si="69">IFERROR(AX86+1,"")</f>
        <v>45468</v>
      </c>
      <c r="AZ86" s="139">
        <f t="shared" ref="AZ86" si="70">IFERROR(AY86+1,"")</f>
        <v>45469</v>
      </c>
      <c r="BA86" s="139">
        <f t="shared" ref="BA86" si="71">IFERROR(AZ86+1,"")</f>
        <v>45470</v>
      </c>
      <c r="BB86" s="139">
        <f t="shared" ref="BB86" si="72">IFERROR(BA86+1,"")</f>
        <v>45471</v>
      </c>
      <c r="BC86" s="139" cm="1">
        <f t="array" ref="BC86">_xlfn.IFS(BB86="","",MONTH(BB86+1)=BT87,BB86+1,TRUE,"")</f>
        <v>45472</v>
      </c>
      <c r="BD86" s="139" cm="1">
        <f t="array" ref="BD86">_xlfn.IFS(BC86="","",MONTH(BC86+1)=BT87,BC86+1,TRUE,"")</f>
        <v>45473</v>
      </c>
      <c r="BE86" s="140" t="str" cm="1">
        <f t="array" ref="BE86">_xlfn.IFS(BD86="","",MONTH(BD86+1)=BT87,BD86+1,TRUE,"")</f>
        <v/>
      </c>
      <c r="BF86" s="114"/>
      <c r="BG86" s="285" t="s">
        <v>86</v>
      </c>
      <c r="BH86" s="286" t="s">
        <v>85</v>
      </c>
      <c r="BI86" s="287"/>
      <c r="BJ86" s="287"/>
      <c r="BK86" s="287"/>
      <c r="BL86" s="288"/>
      <c r="BO86" s="94"/>
      <c r="BP86" s="94"/>
      <c r="BQ86" s="94"/>
      <c r="BS86" s="60" t="s">
        <v>75</v>
      </c>
      <c r="BT86" s="60">
        <f>IFERROR(YEAR(A85),"****")</f>
        <v>2024</v>
      </c>
      <c r="BU86" s="60" t="s">
        <v>31</v>
      </c>
    </row>
    <row r="87" spans="1:74" ht="21" customHeight="1">
      <c r="A87" s="312"/>
      <c r="B87" s="317"/>
      <c r="C87" s="318"/>
      <c r="D87" s="318"/>
      <c r="E87" s="318"/>
      <c r="F87" s="318"/>
      <c r="G87" s="319"/>
      <c r="H87" s="317"/>
      <c r="I87" s="318"/>
      <c r="J87" s="318"/>
      <c r="K87" s="318"/>
      <c r="L87" s="318"/>
      <c r="M87" s="318"/>
      <c r="N87" s="319"/>
      <c r="O87" s="326"/>
      <c r="P87" s="327"/>
      <c r="Q87" s="327"/>
      <c r="R87" s="326"/>
      <c r="S87" s="327"/>
      <c r="T87" s="332"/>
      <c r="U87" s="337"/>
      <c r="V87" s="338"/>
      <c r="W87" s="339"/>
      <c r="X87" s="337"/>
      <c r="Y87" s="338"/>
      <c r="Z87" s="339"/>
      <c r="AA87" s="141" t="str">
        <f>IF(AO83="","",TEXT(WEEKDAY(+AA86),"aaa"))</f>
        <v>土</v>
      </c>
      <c r="AB87" s="142" t="str">
        <f>IF(AO83="","",TEXT(WEEKDAY(+AB86),"aaa"))</f>
        <v>日</v>
      </c>
      <c r="AC87" s="142" t="str">
        <f>IF(AO83="","",TEXT(WEEKDAY(+AC86),"aaa"))</f>
        <v>月</v>
      </c>
      <c r="AD87" s="142" t="str">
        <f>IF(AO83="","",TEXT(WEEKDAY(+AD86),"aaa"))</f>
        <v>火</v>
      </c>
      <c r="AE87" s="142" t="str">
        <f>IF(AO83="","",TEXT(WEEKDAY(+AE86),"aaa"))</f>
        <v>水</v>
      </c>
      <c r="AF87" s="142" t="str">
        <f>IF(AO83="","",TEXT(WEEKDAY(+AF86),"aaa"))</f>
        <v>木</v>
      </c>
      <c r="AG87" s="142" t="str">
        <f>IF(AO83="","",TEXT(WEEKDAY(+AG86),"aaa"))</f>
        <v>金</v>
      </c>
      <c r="AH87" s="142" t="str">
        <f>IF(AO83="","",TEXT(WEEKDAY(+AH86),"aaa"))</f>
        <v>土</v>
      </c>
      <c r="AI87" s="142" t="str">
        <f>IF(AO83="","",TEXT(WEEKDAY(+AI86),"aaa"))</f>
        <v>日</v>
      </c>
      <c r="AJ87" s="142" t="str">
        <f>IF(AO83="","",TEXT(WEEKDAY(+AJ86),"aaa"))</f>
        <v>月</v>
      </c>
      <c r="AK87" s="142" t="str">
        <f>IF(AO83="","",TEXT(WEEKDAY(+AK86),"aaa"))</f>
        <v>火</v>
      </c>
      <c r="AL87" s="142" t="str">
        <f>IF(AO83="","",TEXT(WEEKDAY(+AL86),"aaa"))</f>
        <v>水</v>
      </c>
      <c r="AM87" s="142" t="str">
        <f>IF(AO83="","",TEXT(WEEKDAY(+AM86),"aaa"))</f>
        <v>木</v>
      </c>
      <c r="AN87" s="142" t="str">
        <f>IF(AO83="","",TEXT(WEEKDAY(+AN86),"aaa"))</f>
        <v>金</v>
      </c>
      <c r="AO87" s="142" t="str">
        <f>IF(AO83="","",TEXT(WEEKDAY(+AO86),"aaa"))</f>
        <v>土</v>
      </c>
      <c r="AP87" s="142" t="str">
        <f>IF(AO83="","",TEXT(WEEKDAY(+AP86),"aaa"))</f>
        <v>日</v>
      </c>
      <c r="AQ87" s="142" t="str">
        <f>IF(AO83="","",TEXT(WEEKDAY(+AQ86),"aaa"))</f>
        <v>月</v>
      </c>
      <c r="AR87" s="142" t="str">
        <f>IF(AO83="","",TEXT(WEEKDAY(+AR86),"aaa"))</f>
        <v>火</v>
      </c>
      <c r="AS87" s="142" t="str">
        <f>IF(AO83="","",TEXT(WEEKDAY(+AS86),"aaa"))</f>
        <v>水</v>
      </c>
      <c r="AT87" s="142" t="str">
        <f>IF(AO83="","",TEXT(WEEKDAY(+AT86),"aaa"))</f>
        <v>木</v>
      </c>
      <c r="AU87" s="142" t="str">
        <f>IF(AO83="","",TEXT(WEEKDAY(+AU86),"aaa"))</f>
        <v>金</v>
      </c>
      <c r="AV87" s="142" t="str">
        <f>IF(AO83="","",TEXT(WEEKDAY(+AV86),"aaa"))</f>
        <v>土</v>
      </c>
      <c r="AW87" s="142" t="str">
        <f>IF(AO83="","",TEXT(WEEKDAY(+AW86),"aaa"))</f>
        <v>日</v>
      </c>
      <c r="AX87" s="142" t="str">
        <f>IF(AO83="","",TEXT(WEEKDAY(+AX86),"aaa"))</f>
        <v>月</v>
      </c>
      <c r="AY87" s="142" t="str">
        <f>IF(AO83="","",TEXT(WEEKDAY(+AY86),"aaa"))</f>
        <v>火</v>
      </c>
      <c r="AZ87" s="142" t="str">
        <f>IF(AO83="","",TEXT(WEEKDAY(+AZ86),"aaa"))</f>
        <v>水</v>
      </c>
      <c r="BA87" s="142" t="str">
        <f>IF(AO83="","",TEXT(WEEKDAY(+BA86),"aaa"))</f>
        <v>木</v>
      </c>
      <c r="BB87" s="142" t="str">
        <f>IF(AO83="","",TEXT(WEEKDAY(+BB86),"aaa"))</f>
        <v>金</v>
      </c>
      <c r="BC87" s="142" t="str" cm="1">
        <f t="array" ref="BC87">_xlfn.IFS(AO83="","",BC86="","",TRUE,TEXT(WEEKDAY(+BC86),"aaa"))</f>
        <v>土</v>
      </c>
      <c r="BD87" s="142" t="str" cm="1">
        <f t="array" ref="BD87">_xlfn.IFS(AO83="","",BD86="","",TRUE,TEXT(WEEKDAY(+BD86),"aaa"))</f>
        <v>日</v>
      </c>
      <c r="BE87" s="143" t="str" cm="1">
        <f t="array" ref="BE87">_xlfn.IFS(AO83="","",BE86="","",TRUE,TEXT(WEEKDAY(+BE86),"aaa"))</f>
        <v/>
      </c>
      <c r="BF87" s="116"/>
      <c r="BG87" s="285" t="s">
        <v>84</v>
      </c>
      <c r="BH87" s="286"/>
      <c r="BI87" s="286" t="s">
        <v>37</v>
      </c>
      <c r="BJ87" s="286"/>
      <c r="BK87" s="286" t="s">
        <v>36</v>
      </c>
      <c r="BL87" s="289"/>
      <c r="BO87" s="94"/>
      <c r="BP87" s="94"/>
      <c r="BQ87" s="94"/>
      <c r="BS87" s="60" t="s">
        <v>76</v>
      </c>
      <c r="BT87" s="60">
        <f>IF(EOMONTH(基本情報入力!$C$13,BT89-1)&gt;=基本情報入力!$C$14,"",MONTH(EOMONTH(基本情報入力!$C$13,BT89)))</f>
        <v>6</v>
      </c>
      <c r="BU87" s="60" t="s">
        <v>32</v>
      </c>
    </row>
    <row r="88" spans="1:74" ht="21" customHeight="1">
      <c r="A88" s="313"/>
      <c r="B88" s="320"/>
      <c r="C88" s="321"/>
      <c r="D88" s="321"/>
      <c r="E88" s="321"/>
      <c r="F88" s="321"/>
      <c r="G88" s="322"/>
      <c r="H88" s="320"/>
      <c r="I88" s="321"/>
      <c r="J88" s="321"/>
      <c r="K88" s="321"/>
      <c r="L88" s="321"/>
      <c r="M88" s="321"/>
      <c r="N88" s="322"/>
      <c r="O88" s="328"/>
      <c r="P88" s="329"/>
      <c r="Q88" s="329"/>
      <c r="R88" s="328"/>
      <c r="S88" s="329"/>
      <c r="T88" s="333"/>
      <c r="U88" s="340"/>
      <c r="V88" s="341"/>
      <c r="W88" s="342"/>
      <c r="X88" s="340"/>
      <c r="Y88" s="341"/>
      <c r="Z88" s="342"/>
      <c r="AA88" s="78"/>
      <c r="AB88" s="79"/>
      <c r="AC88" s="79"/>
      <c r="AD88" s="79"/>
      <c r="AE88" s="79"/>
      <c r="AF88" s="79"/>
      <c r="AG88" s="79"/>
      <c r="AH88" s="79"/>
      <c r="AI88" s="79"/>
      <c r="AJ88" s="79"/>
      <c r="AK88" s="79"/>
      <c r="AL88" s="79"/>
      <c r="AM88" s="79"/>
      <c r="AN88" s="79"/>
      <c r="AO88" s="79"/>
      <c r="AP88" s="79"/>
      <c r="AQ88" s="79"/>
      <c r="AR88" s="79"/>
      <c r="AS88" s="79"/>
      <c r="AT88" s="79"/>
      <c r="AU88" s="79"/>
      <c r="AV88" s="79"/>
      <c r="AW88" s="79"/>
      <c r="AX88" s="79"/>
      <c r="AY88" s="79"/>
      <c r="AZ88" s="79"/>
      <c r="BA88" s="79"/>
      <c r="BB88" s="79"/>
      <c r="BC88" s="79"/>
      <c r="BD88" s="79"/>
      <c r="BE88" s="80"/>
      <c r="BF88" s="116"/>
      <c r="BG88" s="111"/>
      <c r="BH88" s="112"/>
      <c r="BI88" s="112"/>
      <c r="BJ88" s="112"/>
      <c r="BK88" s="112"/>
      <c r="BL88" s="113"/>
      <c r="BO88" s="94"/>
      <c r="BP88" s="94"/>
      <c r="BQ88" s="94"/>
    </row>
    <row r="89" spans="1:74" ht="21.75" customHeight="1">
      <c r="A89" s="151">
        <v>1</v>
      </c>
      <c r="B89" s="273" t="str" cm="1">
        <f t="array" ref="B89">_xlfn.IFS(基本情報入力!$C$13=0,"",EDATE(基本情報入力!$C$13,$BT$89)&gt;基本情報入力!$C$14,"",TRUE,B50)</f>
        <v/>
      </c>
      <c r="C89" s="274"/>
      <c r="D89" s="274"/>
      <c r="E89" s="274"/>
      <c r="F89" s="274"/>
      <c r="G89" s="275"/>
      <c r="H89" s="273" t="str" cm="1">
        <f t="array" ref="H89">_xlfn.IFS(基本情報入力!$C$13=0,"",EDATE(基本情報入力!$C$13,$BT$89)&gt;基本情報入力!$C$14,"",TRUE,H50)</f>
        <v/>
      </c>
      <c r="I89" s="274"/>
      <c r="J89" s="274"/>
      <c r="K89" s="274"/>
      <c r="L89" s="276" t="str" cm="1">
        <f t="array" ref="L89">_xlfn.IFS(基本情報入力!$C$13=0,"",EDATE(基本情報入力!$C$13,$BT$89)&gt;基本情報入力!$C$14,"",TRUE,L50)</f>
        <v/>
      </c>
      <c r="M89" s="276"/>
      <c r="N89" s="275"/>
      <c r="O89" s="277" t="str">
        <f t="shared" ref="O89:O113" si="73">IF(H89="","",IFERROR(IF($BT$87="",0,DAY(EOMONTH($AA$86,0))-COUNTIF(AA89:BE89,"―")),0))</f>
        <v/>
      </c>
      <c r="P89" s="278"/>
      <c r="Q89" s="278"/>
      <c r="R89" s="279" t="str">
        <f>IF(O89="","",COUNTIF(AA89:BE89,"○"))</f>
        <v/>
      </c>
      <c r="S89" s="278"/>
      <c r="T89" s="280"/>
      <c r="U89" s="281" t="str">
        <f>IF(O89="","",IFERROR(ROUNDDOWN(R89/O89,3),"-"))</f>
        <v/>
      </c>
      <c r="V89" s="282"/>
      <c r="W89" s="283"/>
      <c r="X89" s="292" t="str">
        <f>IFERROR(ROUNDDOWN(AVERAGE(U89:W113),3),"-")</f>
        <v>-</v>
      </c>
      <c r="Y89" s="293"/>
      <c r="Z89" s="294"/>
      <c r="AA89" s="78"/>
      <c r="AB89" s="79"/>
      <c r="AC89" s="79"/>
      <c r="AD89" s="79"/>
      <c r="AE89" s="79"/>
      <c r="AF89" s="79"/>
      <c r="AG89" s="79"/>
      <c r="AH89" s="79"/>
      <c r="AI89" s="79"/>
      <c r="AJ89" s="79"/>
      <c r="AK89" s="79"/>
      <c r="AL89" s="79"/>
      <c r="AM89" s="79"/>
      <c r="AN89" s="79"/>
      <c r="AO89" s="79"/>
      <c r="AP89" s="79"/>
      <c r="AQ89" s="79"/>
      <c r="AR89" s="79"/>
      <c r="AS89" s="79"/>
      <c r="AT89" s="79"/>
      <c r="AU89" s="79"/>
      <c r="AV89" s="79"/>
      <c r="AW89" s="79"/>
      <c r="AX89" s="79"/>
      <c r="AY89" s="79"/>
      <c r="AZ89" s="79"/>
      <c r="BA89" s="79"/>
      <c r="BB89" s="79"/>
      <c r="BC89" s="79"/>
      <c r="BD89" s="79"/>
      <c r="BE89" s="80"/>
      <c r="BF89" s="107"/>
      <c r="BG89" s="268" t="str">
        <f>IFERROR(ROUNDDOWN(BK89/BI89,3),"-")</f>
        <v>-</v>
      </c>
      <c r="BH89" s="269"/>
      <c r="BI89" s="270">
        <f>IFERROR(BI50+IF(O89="",0,O89),0)</f>
        <v>0</v>
      </c>
      <c r="BJ89" s="270"/>
      <c r="BK89" s="270">
        <f>IFERROR(BK50+IF(R89="",0,R89),0)</f>
        <v>0</v>
      </c>
      <c r="BL89" s="284"/>
      <c r="BO89" s="96"/>
      <c r="BP89" s="96"/>
      <c r="BQ89" s="97"/>
      <c r="BT89" s="60">
        <f>BT85-1</f>
        <v>2</v>
      </c>
      <c r="BU89" s="60" t="s">
        <v>77</v>
      </c>
    </row>
    <row r="90" spans="1:74" ht="21.75" customHeight="1">
      <c r="A90" s="151">
        <v>2</v>
      </c>
      <c r="B90" s="273" t="str" cm="1">
        <f t="array" ref="B90">_xlfn.IFS(基本情報入力!$C$13=0,"",EDATE(基本情報入力!$C$13,$BT$89)&gt;基本情報入力!$C$14,"",TRUE,B51)</f>
        <v/>
      </c>
      <c r="C90" s="274"/>
      <c r="D90" s="274"/>
      <c r="E90" s="274"/>
      <c r="F90" s="274"/>
      <c r="G90" s="275"/>
      <c r="H90" s="273" t="str" cm="1">
        <f t="array" ref="H90">_xlfn.IFS(基本情報入力!$C$13=0,"",EDATE(基本情報入力!$C$13,$BT$89)&gt;基本情報入力!$C$14,"",TRUE,H51)</f>
        <v/>
      </c>
      <c r="I90" s="274"/>
      <c r="J90" s="274"/>
      <c r="K90" s="274"/>
      <c r="L90" s="276" t="str" cm="1">
        <f t="array" ref="L90">_xlfn.IFS(基本情報入力!$C$13=0,"",EDATE(基本情報入力!$C$13,$BT$89)&gt;基本情報入力!$C$14,"",TRUE,L51)</f>
        <v/>
      </c>
      <c r="M90" s="276"/>
      <c r="N90" s="275"/>
      <c r="O90" s="277" t="str">
        <f t="shared" si="73"/>
        <v/>
      </c>
      <c r="P90" s="278"/>
      <c r="Q90" s="278"/>
      <c r="R90" s="279" t="str">
        <f t="shared" ref="R90:R113" si="74">IF(O90="","",COUNTIF(AA90:BE90,"○"))</f>
        <v/>
      </c>
      <c r="S90" s="278"/>
      <c r="T90" s="280"/>
      <c r="U90" s="281" t="str">
        <f t="shared" ref="U90:U113" si="75">IF(O90="","",IFERROR(ROUNDDOWN(R90/O90,3),"-"))</f>
        <v/>
      </c>
      <c r="V90" s="282"/>
      <c r="W90" s="283"/>
      <c r="X90" s="295"/>
      <c r="Y90" s="296"/>
      <c r="Z90" s="297"/>
      <c r="AA90" s="78"/>
      <c r="AB90" s="79"/>
      <c r="AC90" s="79"/>
      <c r="AD90" s="79"/>
      <c r="AE90" s="79"/>
      <c r="AF90" s="79"/>
      <c r="AG90" s="79"/>
      <c r="AH90" s="79"/>
      <c r="AI90" s="79"/>
      <c r="AJ90" s="79"/>
      <c r="AK90" s="79"/>
      <c r="AL90" s="79"/>
      <c r="AM90" s="79"/>
      <c r="AN90" s="79"/>
      <c r="AO90" s="79"/>
      <c r="AP90" s="79"/>
      <c r="AQ90" s="79"/>
      <c r="AR90" s="79"/>
      <c r="AS90" s="79"/>
      <c r="AT90" s="79"/>
      <c r="AU90" s="79"/>
      <c r="AV90" s="79"/>
      <c r="AW90" s="79"/>
      <c r="AX90" s="79"/>
      <c r="AY90" s="79"/>
      <c r="AZ90" s="79"/>
      <c r="BA90" s="79"/>
      <c r="BB90" s="79"/>
      <c r="BC90" s="79"/>
      <c r="BD90" s="79"/>
      <c r="BE90" s="80"/>
      <c r="BF90" s="107"/>
      <c r="BG90" s="268" t="str">
        <f t="shared" ref="BG90:BG114" si="76">IFERROR(ROUNDDOWN(BK90/BI90,3),"-")</f>
        <v>-</v>
      </c>
      <c r="BH90" s="269"/>
      <c r="BI90" s="270">
        <f t="shared" ref="BI90:BI113" si="77">IFERROR(BI51+IF(O90="",0,O90),0)</f>
        <v>0</v>
      </c>
      <c r="BJ90" s="270"/>
      <c r="BK90" s="270">
        <f t="shared" ref="BK90:BK113" si="78">IFERROR(BK51+IF(R90="",0,R90),0)</f>
        <v>0</v>
      </c>
      <c r="BL90" s="284"/>
      <c r="BO90" s="96"/>
      <c r="BP90" s="96"/>
      <c r="BQ90" s="97"/>
    </row>
    <row r="91" spans="1:74" ht="21.75" customHeight="1">
      <c r="A91" s="151">
        <v>3</v>
      </c>
      <c r="B91" s="273" t="str" cm="1">
        <f t="array" ref="B91">_xlfn.IFS(基本情報入力!$C$13=0,"",EDATE(基本情報入力!$C$13,$BT$89)&gt;基本情報入力!$C$14,"",TRUE,B52)</f>
        <v/>
      </c>
      <c r="C91" s="274"/>
      <c r="D91" s="274"/>
      <c r="E91" s="274"/>
      <c r="F91" s="274"/>
      <c r="G91" s="275"/>
      <c r="H91" s="273" t="str" cm="1">
        <f t="array" ref="H91">_xlfn.IFS(基本情報入力!$C$13=0,"",EDATE(基本情報入力!$C$13,$BT$89)&gt;基本情報入力!$C$14,"",TRUE,H52)</f>
        <v/>
      </c>
      <c r="I91" s="274"/>
      <c r="J91" s="274"/>
      <c r="K91" s="274"/>
      <c r="L91" s="276" t="str" cm="1">
        <f t="array" ref="L91">_xlfn.IFS(基本情報入力!$C$13=0,"",EDATE(基本情報入力!$C$13,$BT$89)&gt;基本情報入力!$C$14,"",TRUE,L52)</f>
        <v/>
      </c>
      <c r="M91" s="276"/>
      <c r="N91" s="275"/>
      <c r="O91" s="277" t="str">
        <f t="shared" si="73"/>
        <v/>
      </c>
      <c r="P91" s="278"/>
      <c r="Q91" s="278"/>
      <c r="R91" s="279" t="str">
        <f t="shared" si="74"/>
        <v/>
      </c>
      <c r="S91" s="278"/>
      <c r="T91" s="280"/>
      <c r="U91" s="281" t="str">
        <f t="shared" si="75"/>
        <v/>
      </c>
      <c r="V91" s="282"/>
      <c r="W91" s="283"/>
      <c r="X91" s="295"/>
      <c r="Y91" s="296"/>
      <c r="Z91" s="297"/>
      <c r="AA91" s="78"/>
      <c r="AB91" s="79"/>
      <c r="AC91" s="79"/>
      <c r="AD91" s="79"/>
      <c r="AE91" s="79"/>
      <c r="AF91" s="79"/>
      <c r="AG91" s="79"/>
      <c r="AH91" s="79"/>
      <c r="AI91" s="79"/>
      <c r="AJ91" s="79"/>
      <c r="AK91" s="79"/>
      <c r="AL91" s="79"/>
      <c r="AM91" s="79"/>
      <c r="AN91" s="79"/>
      <c r="AO91" s="79"/>
      <c r="AP91" s="79"/>
      <c r="AQ91" s="79"/>
      <c r="AR91" s="79"/>
      <c r="AS91" s="79"/>
      <c r="AT91" s="79"/>
      <c r="AU91" s="79"/>
      <c r="AV91" s="79"/>
      <c r="AW91" s="79"/>
      <c r="AX91" s="79"/>
      <c r="AY91" s="79"/>
      <c r="AZ91" s="79"/>
      <c r="BA91" s="79"/>
      <c r="BB91" s="79"/>
      <c r="BC91" s="79"/>
      <c r="BD91" s="79"/>
      <c r="BE91" s="80"/>
      <c r="BF91" s="107"/>
      <c r="BG91" s="268" t="str">
        <f t="shared" si="76"/>
        <v>-</v>
      </c>
      <c r="BH91" s="269"/>
      <c r="BI91" s="270">
        <f t="shared" si="77"/>
        <v>0</v>
      </c>
      <c r="BJ91" s="270"/>
      <c r="BK91" s="270">
        <f t="shared" si="78"/>
        <v>0</v>
      </c>
      <c r="BL91" s="284"/>
      <c r="BO91" s="96"/>
      <c r="BP91" s="96"/>
      <c r="BQ91" s="97"/>
    </row>
    <row r="92" spans="1:74" ht="21.75" customHeight="1">
      <c r="A92" s="151">
        <v>4</v>
      </c>
      <c r="B92" s="273" t="str" cm="1">
        <f t="array" ref="B92">_xlfn.IFS(基本情報入力!$C$13=0,"",EDATE(基本情報入力!$C$13,$BT$89)&gt;基本情報入力!$C$14,"",TRUE,B53)</f>
        <v/>
      </c>
      <c r="C92" s="274"/>
      <c r="D92" s="274"/>
      <c r="E92" s="274"/>
      <c r="F92" s="274"/>
      <c r="G92" s="275"/>
      <c r="H92" s="273" t="str" cm="1">
        <f t="array" ref="H92">_xlfn.IFS(基本情報入力!$C$13=0,"",EDATE(基本情報入力!$C$13,$BT$89)&gt;基本情報入力!$C$14,"",TRUE,H53)</f>
        <v/>
      </c>
      <c r="I92" s="274"/>
      <c r="J92" s="274"/>
      <c r="K92" s="274"/>
      <c r="L92" s="276" t="str" cm="1">
        <f t="array" ref="L92">_xlfn.IFS(基本情報入力!$C$13=0,"",EDATE(基本情報入力!$C$13,$BT$89)&gt;基本情報入力!$C$14,"",TRUE,L53)</f>
        <v/>
      </c>
      <c r="M92" s="276"/>
      <c r="N92" s="275"/>
      <c r="O92" s="277" t="str">
        <f t="shared" si="73"/>
        <v/>
      </c>
      <c r="P92" s="278"/>
      <c r="Q92" s="278"/>
      <c r="R92" s="279" t="str">
        <f t="shared" si="74"/>
        <v/>
      </c>
      <c r="S92" s="278"/>
      <c r="T92" s="280"/>
      <c r="U92" s="281" t="str">
        <f t="shared" si="75"/>
        <v/>
      </c>
      <c r="V92" s="282"/>
      <c r="W92" s="283"/>
      <c r="X92" s="295"/>
      <c r="Y92" s="296"/>
      <c r="Z92" s="297"/>
      <c r="AA92" s="78"/>
      <c r="AB92" s="79"/>
      <c r="AC92" s="79"/>
      <c r="AD92" s="79"/>
      <c r="AE92" s="79"/>
      <c r="AF92" s="79"/>
      <c r="AG92" s="79"/>
      <c r="AH92" s="79"/>
      <c r="AI92" s="79"/>
      <c r="AJ92" s="79"/>
      <c r="AK92" s="79"/>
      <c r="AL92" s="79"/>
      <c r="AM92" s="79"/>
      <c r="AN92" s="79"/>
      <c r="AO92" s="79"/>
      <c r="AP92" s="79"/>
      <c r="AQ92" s="79"/>
      <c r="AR92" s="79"/>
      <c r="AS92" s="79"/>
      <c r="AT92" s="79"/>
      <c r="AU92" s="79"/>
      <c r="AV92" s="79"/>
      <c r="AW92" s="79"/>
      <c r="AX92" s="79"/>
      <c r="AY92" s="79"/>
      <c r="AZ92" s="79"/>
      <c r="BA92" s="79"/>
      <c r="BB92" s="79"/>
      <c r="BC92" s="79"/>
      <c r="BD92" s="79"/>
      <c r="BE92" s="80"/>
      <c r="BF92" s="107"/>
      <c r="BG92" s="268" t="str">
        <f t="shared" si="76"/>
        <v>-</v>
      </c>
      <c r="BH92" s="269"/>
      <c r="BI92" s="270">
        <f t="shared" si="77"/>
        <v>0</v>
      </c>
      <c r="BJ92" s="270"/>
      <c r="BK92" s="270">
        <f t="shared" si="78"/>
        <v>0</v>
      </c>
      <c r="BL92" s="284"/>
      <c r="BO92" s="96"/>
      <c r="BP92" s="96"/>
      <c r="BQ92" s="97"/>
    </row>
    <row r="93" spans="1:74" ht="21.75" customHeight="1">
      <c r="A93" s="151">
        <v>5</v>
      </c>
      <c r="B93" s="273" t="str" cm="1">
        <f t="array" ref="B93">_xlfn.IFS(基本情報入力!$C$13=0,"",EDATE(基本情報入力!$C$13,$BT$89)&gt;基本情報入力!$C$14,"",TRUE,B54)</f>
        <v/>
      </c>
      <c r="C93" s="274"/>
      <c r="D93" s="274"/>
      <c r="E93" s="274"/>
      <c r="F93" s="274"/>
      <c r="G93" s="275"/>
      <c r="H93" s="273" t="str" cm="1">
        <f t="array" ref="H93">_xlfn.IFS(基本情報入力!$C$13=0,"",EDATE(基本情報入力!$C$13,$BT$89)&gt;基本情報入力!$C$14,"",TRUE,H54)</f>
        <v/>
      </c>
      <c r="I93" s="274"/>
      <c r="J93" s="274"/>
      <c r="K93" s="274"/>
      <c r="L93" s="276" t="str" cm="1">
        <f t="array" ref="L93">_xlfn.IFS(基本情報入力!$C$13=0,"",EDATE(基本情報入力!$C$13,$BT$89)&gt;基本情報入力!$C$14,"",TRUE,L54)</f>
        <v/>
      </c>
      <c r="M93" s="276"/>
      <c r="N93" s="275"/>
      <c r="O93" s="277" t="str">
        <f t="shared" si="73"/>
        <v/>
      </c>
      <c r="P93" s="278"/>
      <c r="Q93" s="278"/>
      <c r="R93" s="279" t="str">
        <f t="shared" si="74"/>
        <v/>
      </c>
      <c r="S93" s="278"/>
      <c r="T93" s="280"/>
      <c r="U93" s="281" t="str">
        <f t="shared" si="75"/>
        <v/>
      </c>
      <c r="V93" s="282"/>
      <c r="W93" s="283"/>
      <c r="X93" s="295"/>
      <c r="Y93" s="296"/>
      <c r="Z93" s="297"/>
      <c r="AA93" s="78"/>
      <c r="AB93" s="79"/>
      <c r="AC93" s="79"/>
      <c r="AD93" s="79"/>
      <c r="AE93" s="79"/>
      <c r="AF93" s="79"/>
      <c r="AG93" s="79"/>
      <c r="AH93" s="79"/>
      <c r="AI93" s="79"/>
      <c r="AJ93" s="79"/>
      <c r="AK93" s="79"/>
      <c r="AL93" s="79"/>
      <c r="AM93" s="79"/>
      <c r="AN93" s="79"/>
      <c r="AO93" s="79"/>
      <c r="AP93" s="79"/>
      <c r="AQ93" s="79"/>
      <c r="AR93" s="79"/>
      <c r="AS93" s="79"/>
      <c r="AT93" s="79"/>
      <c r="AU93" s="79"/>
      <c r="AV93" s="79"/>
      <c r="AW93" s="79"/>
      <c r="AX93" s="79"/>
      <c r="AY93" s="79"/>
      <c r="AZ93" s="79"/>
      <c r="BA93" s="79"/>
      <c r="BB93" s="79"/>
      <c r="BC93" s="79"/>
      <c r="BD93" s="79"/>
      <c r="BE93" s="80"/>
      <c r="BF93" s="107"/>
      <c r="BG93" s="268" t="str">
        <f t="shared" si="76"/>
        <v>-</v>
      </c>
      <c r="BH93" s="269"/>
      <c r="BI93" s="270">
        <f t="shared" si="77"/>
        <v>0</v>
      </c>
      <c r="BJ93" s="270"/>
      <c r="BK93" s="270">
        <f t="shared" si="78"/>
        <v>0</v>
      </c>
      <c r="BL93" s="284"/>
      <c r="BO93" s="96"/>
      <c r="BP93" s="96"/>
      <c r="BQ93" s="97"/>
    </row>
    <row r="94" spans="1:74" ht="21.75" customHeight="1">
      <c r="A94" s="151">
        <v>6</v>
      </c>
      <c r="B94" s="273" t="str" cm="1">
        <f t="array" ref="B94">_xlfn.IFS(基本情報入力!$C$13=0,"",EDATE(基本情報入力!$C$13,$BT$89)&gt;基本情報入力!$C$14,"",TRUE,B55)</f>
        <v/>
      </c>
      <c r="C94" s="274"/>
      <c r="D94" s="274"/>
      <c r="E94" s="274"/>
      <c r="F94" s="274"/>
      <c r="G94" s="275"/>
      <c r="H94" s="273" t="str" cm="1">
        <f t="array" ref="H94">_xlfn.IFS(基本情報入力!$C$13=0,"",EDATE(基本情報入力!$C$13,$BT$89)&gt;基本情報入力!$C$14,"",TRUE,H55)</f>
        <v/>
      </c>
      <c r="I94" s="274"/>
      <c r="J94" s="274"/>
      <c r="K94" s="274"/>
      <c r="L94" s="276" t="str" cm="1">
        <f t="array" ref="L94">_xlfn.IFS(基本情報入力!$C$13=0,"",EDATE(基本情報入力!$C$13,$BT$89)&gt;基本情報入力!$C$14,"",TRUE,L55)</f>
        <v/>
      </c>
      <c r="M94" s="276"/>
      <c r="N94" s="275"/>
      <c r="O94" s="277" t="str">
        <f t="shared" si="73"/>
        <v/>
      </c>
      <c r="P94" s="278"/>
      <c r="Q94" s="278"/>
      <c r="R94" s="279" t="str">
        <f t="shared" si="74"/>
        <v/>
      </c>
      <c r="S94" s="278"/>
      <c r="T94" s="280"/>
      <c r="U94" s="281" t="str">
        <f t="shared" si="75"/>
        <v/>
      </c>
      <c r="V94" s="282"/>
      <c r="W94" s="283"/>
      <c r="X94" s="295"/>
      <c r="Y94" s="296"/>
      <c r="Z94" s="297"/>
      <c r="AA94" s="78"/>
      <c r="AB94" s="79"/>
      <c r="AC94" s="79"/>
      <c r="AD94" s="79"/>
      <c r="AE94" s="79"/>
      <c r="AF94" s="79"/>
      <c r="AG94" s="79"/>
      <c r="AH94" s="79"/>
      <c r="AI94" s="79"/>
      <c r="AJ94" s="79"/>
      <c r="AK94" s="79"/>
      <c r="AL94" s="79"/>
      <c r="AM94" s="79"/>
      <c r="AN94" s="79"/>
      <c r="AO94" s="79"/>
      <c r="AP94" s="79"/>
      <c r="AQ94" s="79"/>
      <c r="AR94" s="79"/>
      <c r="AS94" s="79"/>
      <c r="AT94" s="79"/>
      <c r="AU94" s="79"/>
      <c r="AV94" s="79"/>
      <c r="AW94" s="79"/>
      <c r="AX94" s="79"/>
      <c r="AY94" s="79"/>
      <c r="AZ94" s="79"/>
      <c r="BA94" s="79"/>
      <c r="BB94" s="79"/>
      <c r="BC94" s="79"/>
      <c r="BD94" s="79"/>
      <c r="BE94" s="80"/>
      <c r="BF94" s="107"/>
      <c r="BG94" s="268" t="str">
        <f t="shared" si="76"/>
        <v>-</v>
      </c>
      <c r="BH94" s="269"/>
      <c r="BI94" s="270">
        <f t="shared" si="77"/>
        <v>0</v>
      </c>
      <c r="BJ94" s="270"/>
      <c r="BK94" s="270">
        <f t="shared" si="78"/>
        <v>0</v>
      </c>
      <c r="BL94" s="284"/>
      <c r="BO94" s="96"/>
      <c r="BP94" s="96"/>
      <c r="BQ94" s="97"/>
    </row>
    <row r="95" spans="1:74" ht="21.75" customHeight="1">
      <c r="A95" s="151">
        <v>7</v>
      </c>
      <c r="B95" s="273" t="str" cm="1">
        <f t="array" ref="B95">_xlfn.IFS(基本情報入力!$C$13=0,"",EDATE(基本情報入力!$C$13,$BT$89)&gt;基本情報入力!$C$14,"",TRUE,B56)</f>
        <v/>
      </c>
      <c r="C95" s="274"/>
      <c r="D95" s="274"/>
      <c r="E95" s="274"/>
      <c r="F95" s="274"/>
      <c r="G95" s="275"/>
      <c r="H95" s="273" t="str" cm="1">
        <f t="array" ref="H95">_xlfn.IFS(基本情報入力!$C$13=0,"",EDATE(基本情報入力!$C$13,$BT$89)&gt;基本情報入力!$C$14,"",TRUE,H56)</f>
        <v/>
      </c>
      <c r="I95" s="274"/>
      <c r="J95" s="274"/>
      <c r="K95" s="274"/>
      <c r="L95" s="276" t="str" cm="1">
        <f t="array" ref="L95">_xlfn.IFS(基本情報入力!$C$13=0,"",EDATE(基本情報入力!$C$13,$BT$89)&gt;基本情報入力!$C$14,"",TRUE,L56)</f>
        <v/>
      </c>
      <c r="M95" s="276"/>
      <c r="N95" s="275"/>
      <c r="O95" s="277" t="str">
        <f t="shared" si="73"/>
        <v/>
      </c>
      <c r="P95" s="278"/>
      <c r="Q95" s="278"/>
      <c r="R95" s="279" t="str">
        <f t="shared" si="74"/>
        <v/>
      </c>
      <c r="S95" s="278"/>
      <c r="T95" s="280"/>
      <c r="U95" s="281" t="str">
        <f t="shared" si="75"/>
        <v/>
      </c>
      <c r="V95" s="282"/>
      <c r="W95" s="283"/>
      <c r="X95" s="295"/>
      <c r="Y95" s="296"/>
      <c r="Z95" s="297"/>
      <c r="AA95" s="78"/>
      <c r="AB95" s="79"/>
      <c r="AC95" s="79"/>
      <c r="AD95" s="79"/>
      <c r="AE95" s="79"/>
      <c r="AF95" s="79"/>
      <c r="AG95" s="79"/>
      <c r="AH95" s="79"/>
      <c r="AI95" s="79"/>
      <c r="AJ95" s="79"/>
      <c r="AK95" s="79"/>
      <c r="AL95" s="79"/>
      <c r="AM95" s="79"/>
      <c r="AN95" s="79"/>
      <c r="AO95" s="79"/>
      <c r="AP95" s="79"/>
      <c r="AQ95" s="79"/>
      <c r="AR95" s="79"/>
      <c r="AS95" s="79"/>
      <c r="AT95" s="79"/>
      <c r="AU95" s="79"/>
      <c r="AV95" s="79"/>
      <c r="AW95" s="79"/>
      <c r="AX95" s="79"/>
      <c r="AY95" s="79"/>
      <c r="AZ95" s="79"/>
      <c r="BA95" s="79"/>
      <c r="BB95" s="79"/>
      <c r="BC95" s="79"/>
      <c r="BD95" s="79"/>
      <c r="BE95" s="80"/>
      <c r="BF95" s="107"/>
      <c r="BG95" s="268" t="str">
        <f t="shared" si="76"/>
        <v>-</v>
      </c>
      <c r="BH95" s="269"/>
      <c r="BI95" s="270">
        <f t="shared" si="77"/>
        <v>0</v>
      </c>
      <c r="BJ95" s="270"/>
      <c r="BK95" s="270">
        <f t="shared" si="78"/>
        <v>0</v>
      </c>
      <c r="BL95" s="284"/>
      <c r="BO95" s="96"/>
      <c r="BP95" s="96"/>
      <c r="BQ95" s="97"/>
    </row>
    <row r="96" spans="1:74" ht="21.75" customHeight="1">
      <c r="A96" s="151">
        <v>8</v>
      </c>
      <c r="B96" s="273" t="str" cm="1">
        <f t="array" ref="B96">_xlfn.IFS(基本情報入力!$C$13=0,"",EDATE(基本情報入力!$C$13,$BT$89)&gt;基本情報入力!$C$14,"",TRUE,B57)</f>
        <v/>
      </c>
      <c r="C96" s="274"/>
      <c r="D96" s="274"/>
      <c r="E96" s="274"/>
      <c r="F96" s="274"/>
      <c r="G96" s="275"/>
      <c r="H96" s="273" t="str" cm="1">
        <f t="array" ref="H96">_xlfn.IFS(基本情報入力!$C$13=0,"",EDATE(基本情報入力!$C$13,$BT$89)&gt;基本情報入力!$C$14,"",TRUE,H57)</f>
        <v/>
      </c>
      <c r="I96" s="274"/>
      <c r="J96" s="274"/>
      <c r="K96" s="274"/>
      <c r="L96" s="276" t="str" cm="1">
        <f t="array" ref="L96">_xlfn.IFS(基本情報入力!$C$13=0,"",EDATE(基本情報入力!$C$13,$BT$89)&gt;基本情報入力!$C$14,"",TRUE,L57)</f>
        <v/>
      </c>
      <c r="M96" s="276"/>
      <c r="N96" s="275"/>
      <c r="O96" s="277" t="str">
        <f t="shared" si="73"/>
        <v/>
      </c>
      <c r="P96" s="278"/>
      <c r="Q96" s="278"/>
      <c r="R96" s="279" t="str">
        <f t="shared" si="74"/>
        <v/>
      </c>
      <c r="S96" s="278"/>
      <c r="T96" s="280"/>
      <c r="U96" s="281" t="str">
        <f t="shared" si="75"/>
        <v/>
      </c>
      <c r="V96" s="282"/>
      <c r="W96" s="283"/>
      <c r="X96" s="295"/>
      <c r="Y96" s="296"/>
      <c r="Z96" s="297"/>
      <c r="AA96" s="78"/>
      <c r="AB96" s="79"/>
      <c r="AC96" s="79"/>
      <c r="AD96" s="79"/>
      <c r="AE96" s="79"/>
      <c r="AF96" s="79"/>
      <c r="AG96" s="79"/>
      <c r="AH96" s="79"/>
      <c r="AI96" s="79"/>
      <c r="AJ96" s="79"/>
      <c r="AK96" s="79"/>
      <c r="AL96" s="79"/>
      <c r="AM96" s="79"/>
      <c r="AN96" s="79"/>
      <c r="AO96" s="79"/>
      <c r="AP96" s="79"/>
      <c r="AQ96" s="79"/>
      <c r="AR96" s="79"/>
      <c r="AS96" s="79"/>
      <c r="AT96" s="79"/>
      <c r="AU96" s="79"/>
      <c r="AV96" s="79"/>
      <c r="AW96" s="79"/>
      <c r="AX96" s="79"/>
      <c r="AY96" s="79"/>
      <c r="AZ96" s="79"/>
      <c r="BA96" s="79"/>
      <c r="BB96" s="79"/>
      <c r="BC96" s="79"/>
      <c r="BD96" s="79"/>
      <c r="BE96" s="80"/>
      <c r="BF96" s="107"/>
      <c r="BG96" s="268" t="str">
        <f t="shared" si="76"/>
        <v>-</v>
      </c>
      <c r="BH96" s="269"/>
      <c r="BI96" s="270">
        <f t="shared" si="77"/>
        <v>0</v>
      </c>
      <c r="BJ96" s="270"/>
      <c r="BK96" s="270">
        <f t="shared" si="78"/>
        <v>0</v>
      </c>
      <c r="BL96" s="284"/>
      <c r="BO96" s="96"/>
      <c r="BP96" s="96"/>
      <c r="BQ96" s="97"/>
    </row>
    <row r="97" spans="1:69" ht="21.75" customHeight="1">
      <c r="A97" s="151">
        <v>9</v>
      </c>
      <c r="B97" s="273" t="str" cm="1">
        <f t="array" ref="B97">_xlfn.IFS(基本情報入力!$C$13=0,"",EDATE(基本情報入力!$C$13,$BT$89)&gt;基本情報入力!$C$14,"",TRUE,B58)</f>
        <v/>
      </c>
      <c r="C97" s="274"/>
      <c r="D97" s="274"/>
      <c r="E97" s="274"/>
      <c r="F97" s="274"/>
      <c r="G97" s="275"/>
      <c r="H97" s="273" t="str" cm="1">
        <f t="array" ref="H97">_xlfn.IFS(基本情報入力!$C$13=0,"",EDATE(基本情報入力!$C$13,$BT$89)&gt;基本情報入力!$C$14,"",TRUE,H58)</f>
        <v/>
      </c>
      <c r="I97" s="274"/>
      <c r="J97" s="274"/>
      <c r="K97" s="274"/>
      <c r="L97" s="276" t="str" cm="1">
        <f t="array" ref="L97">_xlfn.IFS(基本情報入力!$C$13=0,"",EDATE(基本情報入力!$C$13,$BT$89)&gt;基本情報入力!$C$14,"",TRUE,L58)</f>
        <v/>
      </c>
      <c r="M97" s="276"/>
      <c r="N97" s="275"/>
      <c r="O97" s="277" t="str">
        <f t="shared" si="73"/>
        <v/>
      </c>
      <c r="P97" s="278"/>
      <c r="Q97" s="278"/>
      <c r="R97" s="279" t="str">
        <f t="shared" si="74"/>
        <v/>
      </c>
      <c r="S97" s="278"/>
      <c r="T97" s="280"/>
      <c r="U97" s="281" t="str">
        <f t="shared" si="75"/>
        <v/>
      </c>
      <c r="V97" s="282"/>
      <c r="W97" s="283"/>
      <c r="X97" s="295"/>
      <c r="Y97" s="296"/>
      <c r="Z97" s="297"/>
      <c r="AA97" s="78"/>
      <c r="AB97" s="79"/>
      <c r="AC97" s="79"/>
      <c r="AD97" s="79"/>
      <c r="AE97" s="79"/>
      <c r="AF97" s="79"/>
      <c r="AG97" s="79"/>
      <c r="AH97" s="79"/>
      <c r="AI97" s="79"/>
      <c r="AJ97" s="79"/>
      <c r="AK97" s="79"/>
      <c r="AL97" s="79"/>
      <c r="AM97" s="79"/>
      <c r="AN97" s="79"/>
      <c r="AO97" s="79"/>
      <c r="AP97" s="79"/>
      <c r="AQ97" s="79"/>
      <c r="AR97" s="79"/>
      <c r="AS97" s="79"/>
      <c r="AT97" s="79"/>
      <c r="AU97" s="79"/>
      <c r="AV97" s="79"/>
      <c r="AW97" s="79"/>
      <c r="AX97" s="79"/>
      <c r="AY97" s="79"/>
      <c r="AZ97" s="79"/>
      <c r="BA97" s="79"/>
      <c r="BB97" s="79"/>
      <c r="BC97" s="79"/>
      <c r="BD97" s="79"/>
      <c r="BE97" s="80"/>
      <c r="BF97" s="107"/>
      <c r="BG97" s="268" t="str">
        <f t="shared" si="76"/>
        <v>-</v>
      </c>
      <c r="BH97" s="269"/>
      <c r="BI97" s="270">
        <f t="shared" si="77"/>
        <v>0</v>
      </c>
      <c r="BJ97" s="270"/>
      <c r="BK97" s="270">
        <f t="shared" si="78"/>
        <v>0</v>
      </c>
      <c r="BL97" s="284"/>
      <c r="BO97" s="96"/>
      <c r="BP97" s="96"/>
      <c r="BQ97" s="97"/>
    </row>
    <row r="98" spans="1:69" ht="21.75" customHeight="1">
      <c r="A98" s="151">
        <v>10</v>
      </c>
      <c r="B98" s="273" t="str" cm="1">
        <f t="array" ref="B98">_xlfn.IFS(基本情報入力!$C$13=0,"",EDATE(基本情報入力!$C$13,$BT$89)&gt;基本情報入力!$C$14,"",TRUE,B59)</f>
        <v/>
      </c>
      <c r="C98" s="274"/>
      <c r="D98" s="274"/>
      <c r="E98" s="274"/>
      <c r="F98" s="274"/>
      <c r="G98" s="275"/>
      <c r="H98" s="273" t="str" cm="1">
        <f t="array" ref="H98">_xlfn.IFS(基本情報入力!$C$13=0,"",EDATE(基本情報入力!$C$13,$BT$89)&gt;基本情報入力!$C$14,"",TRUE,H59)</f>
        <v/>
      </c>
      <c r="I98" s="274"/>
      <c r="J98" s="274"/>
      <c r="K98" s="274"/>
      <c r="L98" s="276" t="str" cm="1">
        <f t="array" ref="L98">_xlfn.IFS(基本情報入力!$C$13=0,"",EDATE(基本情報入力!$C$13,$BT$89)&gt;基本情報入力!$C$14,"",TRUE,L59)</f>
        <v/>
      </c>
      <c r="M98" s="276"/>
      <c r="N98" s="275"/>
      <c r="O98" s="277" t="str">
        <f t="shared" si="73"/>
        <v/>
      </c>
      <c r="P98" s="278"/>
      <c r="Q98" s="278"/>
      <c r="R98" s="279" t="str">
        <f t="shared" si="74"/>
        <v/>
      </c>
      <c r="S98" s="278"/>
      <c r="T98" s="280"/>
      <c r="U98" s="281" t="str">
        <f t="shared" si="75"/>
        <v/>
      </c>
      <c r="V98" s="282"/>
      <c r="W98" s="283"/>
      <c r="X98" s="295"/>
      <c r="Y98" s="296"/>
      <c r="Z98" s="297"/>
      <c r="AA98" s="78"/>
      <c r="AB98" s="79"/>
      <c r="AC98" s="79"/>
      <c r="AD98" s="79"/>
      <c r="AE98" s="79"/>
      <c r="AF98" s="79"/>
      <c r="AG98" s="79"/>
      <c r="AH98" s="79"/>
      <c r="AI98" s="79"/>
      <c r="AJ98" s="79"/>
      <c r="AK98" s="79"/>
      <c r="AL98" s="79"/>
      <c r="AM98" s="79"/>
      <c r="AN98" s="79"/>
      <c r="AO98" s="79"/>
      <c r="AP98" s="79"/>
      <c r="AQ98" s="79"/>
      <c r="AR98" s="79"/>
      <c r="AS98" s="79"/>
      <c r="AT98" s="79"/>
      <c r="AU98" s="79"/>
      <c r="AV98" s="79"/>
      <c r="AW98" s="79"/>
      <c r="AX98" s="79"/>
      <c r="AY98" s="79"/>
      <c r="AZ98" s="79"/>
      <c r="BA98" s="79"/>
      <c r="BB98" s="79"/>
      <c r="BC98" s="79"/>
      <c r="BD98" s="79"/>
      <c r="BE98" s="80"/>
      <c r="BF98" s="107"/>
      <c r="BG98" s="268" t="str">
        <f t="shared" si="76"/>
        <v>-</v>
      </c>
      <c r="BH98" s="269"/>
      <c r="BI98" s="270">
        <f t="shared" si="77"/>
        <v>0</v>
      </c>
      <c r="BJ98" s="270"/>
      <c r="BK98" s="270">
        <f t="shared" si="78"/>
        <v>0</v>
      </c>
      <c r="BL98" s="284"/>
      <c r="BO98" s="96"/>
      <c r="BP98" s="96"/>
      <c r="BQ98" s="97"/>
    </row>
    <row r="99" spans="1:69" ht="21.75" customHeight="1">
      <c r="A99" s="151">
        <v>11</v>
      </c>
      <c r="B99" s="273" t="str" cm="1">
        <f t="array" ref="B99">_xlfn.IFS(基本情報入力!$C$13=0,"",EDATE(基本情報入力!$C$13,$BT$89)&gt;基本情報入力!$C$14,"",TRUE,B60)</f>
        <v/>
      </c>
      <c r="C99" s="274"/>
      <c r="D99" s="274"/>
      <c r="E99" s="274"/>
      <c r="F99" s="274"/>
      <c r="G99" s="275"/>
      <c r="H99" s="273" t="str" cm="1">
        <f t="array" ref="H99">_xlfn.IFS(基本情報入力!$C$13=0,"",EDATE(基本情報入力!$C$13,$BT$89)&gt;基本情報入力!$C$14,"",TRUE,H60)</f>
        <v/>
      </c>
      <c r="I99" s="274"/>
      <c r="J99" s="274"/>
      <c r="K99" s="274"/>
      <c r="L99" s="276" t="str" cm="1">
        <f t="array" ref="L99">_xlfn.IFS(基本情報入力!$C$13=0,"",EDATE(基本情報入力!$C$13,$BT$89)&gt;基本情報入力!$C$14,"",TRUE,L60)</f>
        <v/>
      </c>
      <c r="M99" s="276"/>
      <c r="N99" s="275"/>
      <c r="O99" s="277" t="str">
        <f t="shared" si="73"/>
        <v/>
      </c>
      <c r="P99" s="278"/>
      <c r="Q99" s="278"/>
      <c r="R99" s="279" t="str">
        <f t="shared" si="74"/>
        <v/>
      </c>
      <c r="S99" s="278"/>
      <c r="T99" s="280"/>
      <c r="U99" s="281" t="str">
        <f t="shared" si="75"/>
        <v/>
      </c>
      <c r="V99" s="282"/>
      <c r="W99" s="283"/>
      <c r="X99" s="295"/>
      <c r="Y99" s="296"/>
      <c r="Z99" s="297"/>
      <c r="AA99" s="78"/>
      <c r="AB99" s="79"/>
      <c r="AC99" s="79"/>
      <c r="AD99" s="79"/>
      <c r="AE99" s="79"/>
      <c r="AF99" s="79"/>
      <c r="AG99" s="79"/>
      <c r="AH99" s="79"/>
      <c r="AI99" s="79"/>
      <c r="AJ99" s="79"/>
      <c r="AK99" s="79"/>
      <c r="AL99" s="79"/>
      <c r="AM99" s="79"/>
      <c r="AN99" s="79"/>
      <c r="AO99" s="79"/>
      <c r="AP99" s="79"/>
      <c r="AQ99" s="79"/>
      <c r="AR99" s="79"/>
      <c r="AS99" s="79"/>
      <c r="AT99" s="79"/>
      <c r="AU99" s="79"/>
      <c r="AV99" s="79"/>
      <c r="AW99" s="79"/>
      <c r="AX99" s="79"/>
      <c r="AY99" s="79"/>
      <c r="AZ99" s="79"/>
      <c r="BA99" s="79"/>
      <c r="BB99" s="79"/>
      <c r="BC99" s="79"/>
      <c r="BD99" s="79"/>
      <c r="BE99" s="80"/>
      <c r="BF99" s="107"/>
      <c r="BG99" s="268" t="str">
        <f t="shared" si="76"/>
        <v>-</v>
      </c>
      <c r="BH99" s="269"/>
      <c r="BI99" s="270">
        <f t="shared" si="77"/>
        <v>0</v>
      </c>
      <c r="BJ99" s="270"/>
      <c r="BK99" s="270">
        <f t="shared" si="78"/>
        <v>0</v>
      </c>
      <c r="BL99" s="284"/>
      <c r="BO99" s="96"/>
      <c r="BP99" s="96"/>
      <c r="BQ99" s="97"/>
    </row>
    <row r="100" spans="1:69" ht="21.75" customHeight="1">
      <c r="A100" s="151">
        <v>12</v>
      </c>
      <c r="B100" s="273" t="str" cm="1">
        <f t="array" ref="B100">_xlfn.IFS(基本情報入力!$C$13=0,"",EDATE(基本情報入力!$C$13,$BT$89)&gt;基本情報入力!$C$14,"",TRUE,B61)</f>
        <v/>
      </c>
      <c r="C100" s="274"/>
      <c r="D100" s="274"/>
      <c r="E100" s="274"/>
      <c r="F100" s="274"/>
      <c r="G100" s="275"/>
      <c r="H100" s="273" t="str" cm="1">
        <f t="array" ref="H100">_xlfn.IFS(基本情報入力!$C$13=0,"",EDATE(基本情報入力!$C$13,$BT$89)&gt;基本情報入力!$C$14,"",TRUE,H61)</f>
        <v/>
      </c>
      <c r="I100" s="274"/>
      <c r="J100" s="274"/>
      <c r="K100" s="274"/>
      <c r="L100" s="276" t="str" cm="1">
        <f t="array" ref="L100">_xlfn.IFS(基本情報入力!$C$13=0,"",EDATE(基本情報入力!$C$13,$BT$89)&gt;基本情報入力!$C$14,"",TRUE,L61)</f>
        <v/>
      </c>
      <c r="M100" s="276"/>
      <c r="N100" s="275"/>
      <c r="O100" s="277" t="str">
        <f t="shared" si="73"/>
        <v/>
      </c>
      <c r="P100" s="278"/>
      <c r="Q100" s="278"/>
      <c r="R100" s="279" t="str">
        <f t="shared" si="74"/>
        <v/>
      </c>
      <c r="S100" s="278"/>
      <c r="T100" s="280"/>
      <c r="U100" s="281" t="str">
        <f t="shared" si="75"/>
        <v/>
      </c>
      <c r="V100" s="282"/>
      <c r="W100" s="283"/>
      <c r="X100" s="295"/>
      <c r="Y100" s="296"/>
      <c r="Z100" s="297"/>
      <c r="AA100" s="78"/>
      <c r="AB100" s="79"/>
      <c r="AC100" s="79"/>
      <c r="AD100" s="79"/>
      <c r="AE100" s="79"/>
      <c r="AF100" s="79"/>
      <c r="AG100" s="79"/>
      <c r="AH100" s="79"/>
      <c r="AI100" s="79"/>
      <c r="AJ100" s="79"/>
      <c r="AK100" s="79"/>
      <c r="AL100" s="79"/>
      <c r="AM100" s="79"/>
      <c r="AN100" s="79"/>
      <c r="AO100" s="79"/>
      <c r="AP100" s="79"/>
      <c r="AQ100" s="79"/>
      <c r="AR100" s="79"/>
      <c r="AS100" s="79"/>
      <c r="AT100" s="79"/>
      <c r="AU100" s="79"/>
      <c r="AV100" s="79"/>
      <c r="AW100" s="79"/>
      <c r="AX100" s="79"/>
      <c r="AY100" s="79"/>
      <c r="AZ100" s="79"/>
      <c r="BA100" s="79"/>
      <c r="BB100" s="79"/>
      <c r="BC100" s="79"/>
      <c r="BD100" s="79"/>
      <c r="BE100" s="80"/>
      <c r="BF100" s="107"/>
      <c r="BG100" s="268" t="str">
        <f t="shared" si="76"/>
        <v>-</v>
      </c>
      <c r="BH100" s="269"/>
      <c r="BI100" s="270">
        <f t="shared" si="77"/>
        <v>0</v>
      </c>
      <c r="BJ100" s="270"/>
      <c r="BK100" s="270">
        <f t="shared" si="78"/>
        <v>0</v>
      </c>
      <c r="BL100" s="284"/>
      <c r="BO100" s="96"/>
      <c r="BP100" s="96"/>
      <c r="BQ100" s="97"/>
    </row>
    <row r="101" spans="1:69" ht="21.75" customHeight="1">
      <c r="A101" s="151">
        <v>13</v>
      </c>
      <c r="B101" s="273" t="str" cm="1">
        <f t="array" ref="B101">_xlfn.IFS(基本情報入力!$C$13=0,"",EDATE(基本情報入力!$C$13,$BT$89)&gt;基本情報入力!$C$14,"",TRUE,B62)</f>
        <v/>
      </c>
      <c r="C101" s="274"/>
      <c r="D101" s="274"/>
      <c r="E101" s="274"/>
      <c r="F101" s="274"/>
      <c r="G101" s="275"/>
      <c r="H101" s="273" t="str" cm="1">
        <f t="array" ref="H101">_xlfn.IFS(基本情報入力!$C$13=0,"",EDATE(基本情報入力!$C$13,$BT$89)&gt;基本情報入力!$C$14,"",TRUE,H62)</f>
        <v/>
      </c>
      <c r="I101" s="274"/>
      <c r="J101" s="274"/>
      <c r="K101" s="274"/>
      <c r="L101" s="276" t="str" cm="1">
        <f t="array" ref="L101">_xlfn.IFS(基本情報入力!$C$13=0,"",EDATE(基本情報入力!$C$13,$BT$89)&gt;基本情報入力!$C$14,"",TRUE,L62)</f>
        <v/>
      </c>
      <c r="M101" s="276"/>
      <c r="N101" s="275"/>
      <c r="O101" s="277" t="str">
        <f t="shared" si="73"/>
        <v/>
      </c>
      <c r="P101" s="278"/>
      <c r="Q101" s="278"/>
      <c r="R101" s="279" t="str">
        <f t="shared" si="74"/>
        <v/>
      </c>
      <c r="S101" s="278"/>
      <c r="T101" s="280"/>
      <c r="U101" s="281" t="str">
        <f t="shared" si="75"/>
        <v/>
      </c>
      <c r="V101" s="282"/>
      <c r="W101" s="283"/>
      <c r="X101" s="295"/>
      <c r="Y101" s="296"/>
      <c r="Z101" s="297"/>
      <c r="AA101" s="78"/>
      <c r="AB101" s="79"/>
      <c r="AC101" s="79"/>
      <c r="AD101" s="79"/>
      <c r="AE101" s="79"/>
      <c r="AF101" s="79"/>
      <c r="AG101" s="79"/>
      <c r="AH101" s="79"/>
      <c r="AI101" s="79"/>
      <c r="AJ101" s="79"/>
      <c r="AK101" s="79"/>
      <c r="AL101" s="79"/>
      <c r="AM101" s="79"/>
      <c r="AN101" s="79"/>
      <c r="AO101" s="79"/>
      <c r="AP101" s="79"/>
      <c r="AQ101" s="79"/>
      <c r="AR101" s="79"/>
      <c r="AS101" s="79"/>
      <c r="AT101" s="79"/>
      <c r="AU101" s="79"/>
      <c r="AV101" s="79"/>
      <c r="AW101" s="79"/>
      <c r="AX101" s="79"/>
      <c r="AY101" s="79"/>
      <c r="AZ101" s="79"/>
      <c r="BA101" s="79"/>
      <c r="BB101" s="79"/>
      <c r="BC101" s="79"/>
      <c r="BD101" s="79"/>
      <c r="BE101" s="80"/>
      <c r="BF101" s="107"/>
      <c r="BG101" s="268" t="str">
        <f t="shared" si="76"/>
        <v>-</v>
      </c>
      <c r="BH101" s="269"/>
      <c r="BI101" s="270">
        <f t="shared" si="77"/>
        <v>0</v>
      </c>
      <c r="BJ101" s="270"/>
      <c r="BK101" s="270">
        <f t="shared" si="78"/>
        <v>0</v>
      </c>
      <c r="BL101" s="284"/>
      <c r="BO101" s="96"/>
      <c r="BP101" s="96"/>
      <c r="BQ101" s="97"/>
    </row>
    <row r="102" spans="1:69" ht="21.75" customHeight="1">
      <c r="A102" s="151">
        <v>14</v>
      </c>
      <c r="B102" s="273" t="str" cm="1">
        <f t="array" ref="B102">_xlfn.IFS(基本情報入力!$C$13=0,"",EDATE(基本情報入力!$C$13,$BT$89)&gt;基本情報入力!$C$14,"",TRUE,B63)</f>
        <v/>
      </c>
      <c r="C102" s="274"/>
      <c r="D102" s="274"/>
      <c r="E102" s="274"/>
      <c r="F102" s="274"/>
      <c r="G102" s="275"/>
      <c r="H102" s="273" t="str" cm="1">
        <f t="array" ref="H102">_xlfn.IFS(基本情報入力!$C$13=0,"",EDATE(基本情報入力!$C$13,$BT$89)&gt;基本情報入力!$C$14,"",TRUE,H63)</f>
        <v/>
      </c>
      <c r="I102" s="274"/>
      <c r="J102" s="274"/>
      <c r="K102" s="274"/>
      <c r="L102" s="276" t="str" cm="1">
        <f t="array" ref="L102">_xlfn.IFS(基本情報入力!$C$13=0,"",EDATE(基本情報入力!$C$13,$BT$89)&gt;基本情報入力!$C$14,"",TRUE,L63)</f>
        <v/>
      </c>
      <c r="M102" s="276"/>
      <c r="N102" s="275"/>
      <c r="O102" s="277" t="str">
        <f t="shared" si="73"/>
        <v/>
      </c>
      <c r="P102" s="278"/>
      <c r="Q102" s="278"/>
      <c r="R102" s="279" t="str">
        <f t="shared" si="74"/>
        <v/>
      </c>
      <c r="S102" s="278"/>
      <c r="T102" s="280"/>
      <c r="U102" s="281" t="str">
        <f t="shared" si="75"/>
        <v/>
      </c>
      <c r="V102" s="282"/>
      <c r="W102" s="283"/>
      <c r="X102" s="295"/>
      <c r="Y102" s="296"/>
      <c r="Z102" s="297"/>
      <c r="AA102" s="78"/>
      <c r="AB102" s="79"/>
      <c r="AC102" s="79"/>
      <c r="AD102" s="79"/>
      <c r="AE102" s="79"/>
      <c r="AF102" s="79"/>
      <c r="AG102" s="79"/>
      <c r="AH102" s="79"/>
      <c r="AI102" s="79"/>
      <c r="AJ102" s="79"/>
      <c r="AK102" s="79"/>
      <c r="AL102" s="79"/>
      <c r="AM102" s="79"/>
      <c r="AN102" s="79"/>
      <c r="AO102" s="79"/>
      <c r="AP102" s="79"/>
      <c r="AQ102" s="79"/>
      <c r="AR102" s="79"/>
      <c r="AS102" s="79"/>
      <c r="AT102" s="79"/>
      <c r="AU102" s="79"/>
      <c r="AV102" s="79"/>
      <c r="AW102" s="79"/>
      <c r="AX102" s="79"/>
      <c r="AY102" s="79"/>
      <c r="AZ102" s="79"/>
      <c r="BA102" s="79"/>
      <c r="BB102" s="79"/>
      <c r="BC102" s="79"/>
      <c r="BD102" s="79"/>
      <c r="BE102" s="80"/>
      <c r="BF102" s="107"/>
      <c r="BG102" s="268" t="str">
        <f t="shared" si="76"/>
        <v>-</v>
      </c>
      <c r="BH102" s="269"/>
      <c r="BI102" s="270">
        <f t="shared" si="77"/>
        <v>0</v>
      </c>
      <c r="BJ102" s="270"/>
      <c r="BK102" s="270">
        <f t="shared" si="78"/>
        <v>0</v>
      </c>
      <c r="BL102" s="284"/>
      <c r="BO102" s="96"/>
      <c r="BP102" s="96"/>
      <c r="BQ102" s="97"/>
    </row>
    <row r="103" spans="1:69" ht="21.75" customHeight="1">
      <c r="A103" s="151">
        <v>15</v>
      </c>
      <c r="B103" s="273" t="str" cm="1">
        <f t="array" ref="B103">_xlfn.IFS(基本情報入力!$C$13=0,"",EDATE(基本情報入力!$C$13,$BT$89)&gt;基本情報入力!$C$14,"",TRUE,B64)</f>
        <v/>
      </c>
      <c r="C103" s="274"/>
      <c r="D103" s="274"/>
      <c r="E103" s="274"/>
      <c r="F103" s="274"/>
      <c r="G103" s="275"/>
      <c r="H103" s="273" t="str" cm="1">
        <f t="array" ref="H103">_xlfn.IFS(基本情報入力!$C$13=0,"",EDATE(基本情報入力!$C$13,$BT$89)&gt;基本情報入力!$C$14,"",TRUE,H64)</f>
        <v/>
      </c>
      <c r="I103" s="274"/>
      <c r="J103" s="274"/>
      <c r="K103" s="274"/>
      <c r="L103" s="276" t="str" cm="1">
        <f t="array" ref="L103">_xlfn.IFS(基本情報入力!$C$13=0,"",EDATE(基本情報入力!$C$13,$BT$89)&gt;基本情報入力!$C$14,"",TRUE,L64)</f>
        <v/>
      </c>
      <c r="M103" s="276"/>
      <c r="N103" s="275"/>
      <c r="O103" s="277" t="str">
        <f t="shared" si="73"/>
        <v/>
      </c>
      <c r="P103" s="278"/>
      <c r="Q103" s="278"/>
      <c r="R103" s="279" t="str">
        <f t="shared" si="74"/>
        <v/>
      </c>
      <c r="S103" s="278"/>
      <c r="T103" s="280"/>
      <c r="U103" s="281" t="str">
        <f t="shared" si="75"/>
        <v/>
      </c>
      <c r="V103" s="282"/>
      <c r="W103" s="283"/>
      <c r="X103" s="295"/>
      <c r="Y103" s="296"/>
      <c r="Z103" s="297"/>
      <c r="AA103" s="78"/>
      <c r="AB103" s="79"/>
      <c r="AC103" s="79"/>
      <c r="AD103" s="79"/>
      <c r="AE103" s="79"/>
      <c r="AF103" s="79"/>
      <c r="AG103" s="79"/>
      <c r="AH103" s="79"/>
      <c r="AI103" s="79"/>
      <c r="AJ103" s="79"/>
      <c r="AK103" s="79"/>
      <c r="AL103" s="79"/>
      <c r="AM103" s="79"/>
      <c r="AN103" s="79"/>
      <c r="AO103" s="79"/>
      <c r="AP103" s="79"/>
      <c r="AQ103" s="79"/>
      <c r="AR103" s="79"/>
      <c r="AS103" s="79"/>
      <c r="AT103" s="79"/>
      <c r="AU103" s="79"/>
      <c r="AV103" s="79"/>
      <c r="AW103" s="79"/>
      <c r="AX103" s="79"/>
      <c r="AY103" s="79"/>
      <c r="AZ103" s="79"/>
      <c r="BA103" s="79"/>
      <c r="BB103" s="79"/>
      <c r="BC103" s="79"/>
      <c r="BD103" s="79"/>
      <c r="BE103" s="80"/>
      <c r="BF103" s="107"/>
      <c r="BG103" s="268" t="str">
        <f t="shared" si="76"/>
        <v>-</v>
      </c>
      <c r="BH103" s="269"/>
      <c r="BI103" s="270">
        <f t="shared" si="77"/>
        <v>0</v>
      </c>
      <c r="BJ103" s="270"/>
      <c r="BK103" s="270">
        <f t="shared" si="78"/>
        <v>0</v>
      </c>
      <c r="BL103" s="284"/>
      <c r="BO103" s="96"/>
      <c r="BP103" s="96"/>
      <c r="BQ103" s="97"/>
    </row>
    <row r="104" spans="1:69" ht="21.75" customHeight="1">
      <c r="A104" s="151">
        <v>16</v>
      </c>
      <c r="B104" s="273" t="str" cm="1">
        <f t="array" ref="B104">_xlfn.IFS(基本情報入力!$C$13=0,"",EDATE(基本情報入力!$C$13,$BT$89)&gt;基本情報入力!$C$14,"",TRUE,B65)</f>
        <v/>
      </c>
      <c r="C104" s="274"/>
      <c r="D104" s="274"/>
      <c r="E104" s="274"/>
      <c r="F104" s="274"/>
      <c r="G104" s="275"/>
      <c r="H104" s="273" t="str" cm="1">
        <f t="array" ref="H104">_xlfn.IFS(基本情報入力!$C$13=0,"",EDATE(基本情報入力!$C$13,$BT$89)&gt;基本情報入力!$C$14,"",TRUE,H65)</f>
        <v/>
      </c>
      <c r="I104" s="274"/>
      <c r="J104" s="274"/>
      <c r="K104" s="274"/>
      <c r="L104" s="276" t="str" cm="1">
        <f t="array" ref="L104">_xlfn.IFS(基本情報入力!$C$13=0,"",EDATE(基本情報入力!$C$13,$BT$89)&gt;基本情報入力!$C$14,"",TRUE,L65)</f>
        <v/>
      </c>
      <c r="M104" s="276"/>
      <c r="N104" s="275"/>
      <c r="O104" s="277" t="str">
        <f t="shared" si="73"/>
        <v/>
      </c>
      <c r="P104" s="278"/>
      <c r="Q104" s="278"/>
      <c r="R104" s="279" t="str">
        <f t="shared" si="74"/>
        <v/>
      </c>
      <c r="S104" s="278"/>
      <c r="T104" s="280"/>
      <c r="U104" s="281" t="str">
        <f t="shared" si="75"/>
        <v/>
      </c>
      <c r="V104" s="282"/>
      <c r="W104" s="283"/>
      <c r="X104" s="295"/>
      <c r="Y104" s="296"/>
      <c r="Z104" s="297"/>
      <c r="AA104" s="78"/>
      <c r="AB104" s="79"/>
      <c r="AC104" s="79"/>
      <c r="AD104" s="79"/>
      <c r="AE104" s="79"/>
      <c r="AF104" s="79"/>
      <c r="AG104" s="79"/>
      <c r="AH104" s="79"/>
      <c r="AI104" s="79"/>
      <c r="AJ104" s="79"/>
      <c r="AK104" s="79"/>
      <c r="AL104" s="79"/>
      <c r="AM104" s="79"/>
      <c r="AN104" s="79"/>
      <c r="AO104" s="79"/>
      <c r="AP104" s="79"/>
      <c r="AQ104" s="79"/>
      <c r="AR104" s="79"/>
      <c r="AS104" s="79"/>
      <c r="AT104" s="79"/>
      <c r="AU104" s="79"/>
      <c r="AV104" s="79"/>
      <c r="AW104" s="79"/>
      <c r="AX104" s="79"/>
      <c r="AY104" s="79"/>
      <c r="AZ104" s="79"/>
      <c r="BA104" s="79"/>
      <c r="BB104" s="79"/>
      <c r="BC104" s="79"/>
      <c r="BD104" s="79"/>
      <c r="BE104" s="80"/>
      <c r="BF104" s="107"/>
      <c r="BG104" s="268" t="str">
        <f t="shared" ref="BG104:BG108" si="79">IFERROR(ROUNDDOWN(BK104/BI104,3),"-")</f>
        <v>-</v>
      </c>
      <c r="BH104" s="269"/>
      <c r="BI104" s="270">
        <f t="shared" si="77"/>
        <v>0</v>
      </c>
      <c r="BJ104" s="270"/>
      <c r="BK104" s="270">
        <f t="shared" si="78"/>
        <v>0</v>
      </c>
      <c r="BL104" s="284"/>
      <c r="BO104" s="96"/>
      <c r="BP104" s="96"/>
      <c r="BQ104" s="97"/>
    </row>
    <row r="105" spans="1:69" ht="21.75" customHeight="1">
      <c r="A105" s="151">
        <v>17</v>
      </c>
      <c r="B105" s="273" t="str" cm="1">
        <f t="array" ref="B105">_xlfn.IFS(基本情報入力!$C$13=0,"",EDATE(基本情報入力!$C$13,$BT$89)&gt;基本情報入力!$C$14,"",TRUE,B66)</f>
        <v/>
      </c>
      <c r="C105" s="274"/>
      <c r="D105" s="274"/>
      <c r="E105" s="274"/>
      <c r="F105" s="274"/>
      <c r="G105" s="275"/>
      <c r="H105" s="273" t="str" cm="1">
        <f t="array" ref="H105">_xlfn.IFS(基本情報入力!$C$13=0,"",EDATE(基本情報入力!$C$13,$BT$89)&gt;基本情報入力!$C$14,"",TRUE,H66)</f>
        <v/>
      </c>
      <c r="I105" s="274"/>
      <c r="J105" s="274"/>
      <c r="K105" s="274"/>
      <c r="L105" s="276" t="str" cm="1">
        <f t="array" ref="L105">_xlfn.IFS(基本情報入力!$C$13=0,"",EDATE(基本情報入力!$C$13,$BT$89)&gt;基本情報入力!$C$14,"",TRUE,L66)</f>
        <v/>
      </c>
      <c r="M105" s="276"/>
      <c r="N105" s="275"/>
      <c r="O105" s="277" t="str">
        <f t="shared" si="73"/>
        <v/>
      </c>
      <c r="P105" s="278"/>
      <c r="Q105" s="278"/>
      <c r="R105" s="279" t="str">
        <f t="shared" si="74"/>
        <v/>
      </c>
      <c r="S105" s="278"/>
      <c r="T105" s="280"/>
      <c r="U105" s="281" t="str">
        <f t="shared" si="75"/>
        <v/>
      </c>
      <c r="V105" s="282"/>
      <c r="W105" s="283"/>
      <c r="X105" s="295"/>
      <c r="Y105" s="296"/>
      <c r="Z105" s="297"/>
      <c r="AA105" s="78"/>
      <c r="AB105" s="79"/>
      <c r="AC105" s="79"/>
      <c r="AD105" s="79"/>
      <c r="AE105" s="79"/>
      <c r="AF105" s="79"/>
      <c r="AG105" s="79"/>
      <c r="AH105" s="79"/>
      <c r="AI105" s="79"/>
      <c r="AJ105" s="79"/>
      <c r="AK105" s="79"/>
      <c r="AL105" s="79"/>
      <c r="AM105" s="79"/>
      <c r="AN105" s="79"/>
      <c r="AO105" s="79"/>
      <c r="AP105" s="79"/>
      <c r="AQ105" s="79"/>
      <c r="AR105" s="79"/>
      <c r="AS105" s="79"/>
      <c r="AT105" s="79"/>
      <c r="AU105" s="79"/>
      <c r="AV105" s="79"/>
      <c r="AW105" s="79"/>
      <c r="AX105" s="79"/>
      <c r="AY105" s="79"/>
      <c r="AZ105" s="79"/>
      <c r="BA105" s="79"/>
      <c r="BB105" s="79"/>
      <c r="BC105" s="79"/>
      <c r="BD105" s="79"/>
      <c r="BE105" s="80"/>
      <c r="BF105" s="107"/>
      <c r="BG105" s="268" t="str">
        <f t="shared" si="79"/>
        <v>-</v>
      </c>
      <c r="BH105" s="269"/>
      <c r="BI105" s="270">
        <f t="shared" si="77"/>
        <v>0</v>
      </c>
      <c r="BJ105" s="270"/>
      <c r="BK105" s="270">
        <f t="shared" si="78"/>
        <v>0</v>
      </c>
      <c r="BL105" s="284"/>
      <c r="BO105" s="96"/>
      <c r="BP105" s="96"/>
      <c r="BQ105" s="97"/>
    </row>
    <row r="106" spans="1:69" ht="21.75" customHeight="1">
      <c r="A106" s="151">
        <v>18</v>
      </c>
      <c r="B106" s="273" t="str" cm="1">
        <f t="array" ref="B106">_xlfn.IFS(基本情報入力!$C$13=0,"",EDATE(基本情報入力!$C$13,$BT$89)&gt;基本情報入力!$C$14,"",TRUE,B67)</f>
        <v/>
      </c>
      <c r="C106" s="274"/>
      <c r="D106" s="274"/>
      <c r="E106" s="274"/>
      <c r="F106" s="274"/>
      <c r="G106" s="275"/>
      <c r="H106" s="273" t="str" cm="1">
        <f t="array" ref="H106">_xlfn.IFS(基本情報入力!$C$13=0,"",EDATE(基本情報入力!$C$13,$BT$89)&gt;基本情報入力!$C$14,"",TRUE,H67)</f>
        <v/>
      </c>
      <c r="I106" s="274"/>
      <c r="J106" s="274"/>
      <c r="K106" s="274"/>
      <c r="L106" s="276" t="str" cm="1">
        <f t="array" ref="L106">_xlfn.IFS(基本情報入力!$C$13=0,"",EDATE(基本情報入力!$C$13,$BT$89)&gt;基本情報入力!$C$14,"",TRUE,L67)</f>
        <v/>
      </c>
      <c r="M106" s="276"/>
      <c r="N106" s="275"/>
      <c r="O106" s="277" t="str">
        <f t="shared" si="73"/>
        <v/>
      </c>
      <c r="P106" s="278"/>
      <c r="Q106" s="278"/>
      <c r="R106" s="279" t="str">
        <f>IF(O106="","",COUNTIF(AA106:BE106,"○"))</f>
        <v/>
      </c>
      <c r="S106" s="278"/>
      <c r="T106" s="280"/>
      <c r="U106" s="281" t="str">
        <f t="shared" si="75"/>
        <v/>
      </c>
      <c r="V106" s="282"/>
      <c r="W106" s="283"/>
      <c r="X106" s="295"/>
      <c r="Y106" s="296"/>
      <c r="Z106" s="297"/>
      <c r="AA106" s="78"/>
      <c r="AB106" s="79"/>
      <c r="AC106" s="79"/>
      <c r="AD106" s="79"/>
      <c r="AE106" s="79"/>
      <c r="AF106" s="79"/>
      <c r="AG106" s="79"/>
      <c r="AH106" s="79"/>
      <c r="AI106" s="79"/>
      <c r="AJ106" s="79"/>
      <c r="AK106" s="79"/>
      <c r="AL106" s="79"/>
      <c r="AM106" s="79"/>
      <c r="AN106" s="79"/>
      <c r="AO106" s="79"/>
      <c r="AP106" s="79"/>
      <c r="AQ106" s="79"/>
      <c r="AR106" s="79"/>
      <c r="AS106" s="79"/>
      <c r="AT106" s="79"/>
      <c r="AU106" s="79"/>
      <c r="AV106" s="79"/>
      <c r="AW106" s="79"/>
      <c r="AX106" s="79"/>
      <c r="AY106" s="79"/>
      <c r="AZ106" s="79"/>
      <c r="BA106" s="79"/>
      <c r="BB106" s="79"/>
      <c r="BC106" s="79"/>
      <c r="BD106" s="79"/>
      <c r="BE106" s="80"/>
      <c r="BF106" s="107"/>
      <c r="BG106" s="268" t="str">
        <f t="shared" si="79"/>
        <v>-</v>
      </c>
      <c r="BH106" s="269"/>
      <c r="BI106" s="270">
        <f t="shared" si="77"/>
        <v>0</v>
      </c>
      <c r="BJ106" s="270"/>
      <c r="BK106" s="270">
        <f t="shared" si="78"/>
        <v>0</v>
      </c>
      <c r="BL106" s="284"/>
      <c r="BO106" s="96"/>
      <c r="BP106" s="96"/>
      <c r="BQ106" s="97"/>
    </row>
    <row r="107" spans="1:69" ht="21.75" customHeight="1">
      <c r="A107" s="151">
        <v>19</v>
      </c>
      <c r="B107" s="273" t="str" cm="1">
        <f t="array" ref="B107">_xlfn.IFS(基本情報入力!$C$13=0,"",EDATE(基本情報入力!$C$13,$BT$89)&gt;基本情報入力!$C$14,"",TRUE,B68)</f>
        <v/>
      </c>
      <c r="C107" s="274"/>
      <c r="D107" s="274"/>
      <c r="E107" s="274"/>
      <c r="F107" s="274"/>
      <c r="G107" s="275"/>
      <c r="H107" s="273" t="str" cm="1">
        <f t="array" ref="H107">_xlfn.IFS(基本情報入力!$C$13=0,"",EDATE(基本情報入力!$C$13,$BT$89)&gt;基本情報入力!$C$14,"",TRUE,H68)</f>
        <v/>
      </c>
      <c r="I107" s="274"/>
      <c r="J107" s="274"/>
      <c r="K107" s="274"/>
      <c r="L107" s="276" t="str" cm="1">
        <f t="array" ref="L107">_xlfn.IFS(基本情報入力!$C$13=0,"",EDATE(基本情報入力!$C$13,$BT$89)&gt;基本情報入力!$C$14,"",TRUE,L68)</f>
        <v/>
      </c>
      <c r="M107" s="276"/>
      <c r="N107" s="275"/>
      <c r="O107" s="277" t="str">
        <f t="shared" si="73"/>
        <v/>
      </c>
      <c r="P107" s="278"/>
      <c r="Q107" s="278"/>
      <c r="R107" s="279" t="str">
        <f t="shared" si="74"/>
        <v/>
      </c>
      <c r="S107" s="278"/>
      <c r="T107" s="280"/>
      <c r="U107" s="281" t="str">
        <f t="shared" si="75"/>
        <v/>
      </c>
      <c r="V107" s="282"/>
      <c r="W107" s="283"/>
      <c r="X107" s="295"/>
      <c r="Y107" s="296"/>
      <c r="Z107" s="297"/>
      <c r="AA107" s="78"/>
      <c r="AB107" s="79"/>
      <c r="AC107" s="79"/>
      <c r="AD107" s="79"/>
      <c r="AE107" s="79"/>
      <c r="AF107" s="79"/>
      <c r="AG107" s="79"/>
      <c r="AH107" s="79"/>
      <c r="AI107" s="79"/>
      <c r="AJ107" s="79"/>
      <c r="AK107" s="79"/>
      <c r="AL107" s="79"/>
      <c r="AM107" s="79"/>
      <c r="AN107" s="79"/>
      <c r="AO107" s="79"/>
      <c r="AP107" s="79"/>
      <c r="AQ107" s="79"/>
      <c r="AR107" s="79"/>
      <c r="AS107" s="79"/>
      <c r="AT107" s="79"/>
      <c r="AU107" s="79"/>
      <c r="AV107" s="79"/>
      <c r="AW107" s="79"/>
      <c r="AX107" s="79"/>
      <c r="AY107" s="79"/>
      <c r="AZ107" s="79"/>
      <c r="BA107" s="79"/>
      <c r="BB107" s="79"/>
      <c r="BC107" s="79"/>
      <c r="BD107" s="79"/>
      <c r="BE107" s="80"/>
      <c r="BF107" s="107"/>
      <c r="BG107" s="268" t="str">
        <f t="shared" si="79"/>
        <v>-</v>
      </c>
      <c r="BH107" s="269"/>
      <c r="BI107" s="270">
        <f t="shared" si="77"/>
        <v>0</v>
      </c>
      <c r="BJ107" s="270"/>
      <c r="BK107" s="270">
        <f t="shared" si="78"/>
        <v>0</v>
      </c>
      <c r="BL107" s="284"/>
      <c r="BO107" s="96"/>
      <c r="BP107" s="96"/>
      <c r="BQ107" s="97"/>
    </row>
    <row r="108" spans="1:69" ht="21.75" customHeight="1">
      <c r="A108" s="151">
        <v>20</v>
      </c>
      <c r="B108" s="273" t="str" cm="1">
        <f t="array" ref="B108">_xlfn.IFS(基本情報入力!$C$13=0,"",EDATE(基本情報入力!$C$13,$BT$89)&gt;基本情報入力!$C$14,"",TRUE,B69)</f>
        <v/>
      </c>
      <c r="C108" s="274"/>
      <c r="D108" s="274"/>
      <c r="E108" s="274"/>
      <c r="F108" s="274"/>
      <c r="G108" s="275"/>
      <c r="H108" s="273" t="str" cm="1">
        <f t="array" ref="H108">_xlfn.IFS(基本情報入力!$C$13=0,"",EDATE(基本情報入力!$C$13,$BT$89)&gt;基本情報入力!$C$14,"",TRUE,H69)</f>
        <v/>
      </c>
      <c r="I108" s="274"/>
      <c r="J108" s="274"/>
      <c r="K108" s="274"/>
      <c r="L108" s="276" t="str" cm="1">
        <f t="array" ref="L108">_xlfn.IFS(基本情報入力!$C$13=0,"",EDATE(基本情報入力!$C$13,$BT$89)&gt;基本情報入力!$C$14,"",TRUE,L69)</f>
        <v/>
      </c>
      <c r="M108" s="276"/>
      <c r="N108" s="275"/>
      <c r="O108" s="277" t="str">
        <f t="shared" si="73"/>
        <v/>
      </c>
      <c r="P108" s="278"/>
      <c r="Q108" s="278"/>
      <c r="R108" s="279" t="str">
        <f t="shared" si="74"/>
        <v/>
      </c>
      <c r="S108" s="278"/>
      <c r="T108" s="280"/>
      <c r="U108" s="281" t="str">
        <f t="shared" si="75"/>
        <v/>
      </c>
      <c r="V108" s="282"/>
      <c r="W108" s="283"/>
      <c r="X108" s="295"/>
      <c r="Y108" s="296"/>
      <c r="Z108" s="297"/>
      <c r="AA108" s="81"/>
      <c r="AB108" s="82"/>
      <c r="AC108" s="82"/>
      <c r="AD108" s="82"/>
      <c r="AE108" s="82"/>
      <c r="AF108" s="79"/>
      <c r="AG108" s="79"/>
      <c r="AH108" s="79"/>
      <c r="AI108" s="79"/>
      <c r="AJ108" s="79"/>
      <c r="AK108" s="79"/>
      <c r="AL108" s="79"/>
      <c r="AM108" s="79"/>
      <c r="AN108" s="79"/>
      <c r="AO108" s="79"/>
      <c r="AP108" s="79"/>
      <c r="AQ108" s="79"/>
      <c r="AR108" s="79"/>
      <c r="AS108" s="82"/>
      <c r="AT108" s="82"/>
      <c r="AU108" s="82"/>
      <c r="AV108" s="82"/>
      <c r="AW108" s="82"/>
      <c r="AX108" s="82"/>
      <c r="AY108" s="82"/>
      <c r="AZ108" s="82"/>
      <c r="BA108" s="82"/>
      <c r="BB108" s="79"/>
      <c r="BC108" s="79"/>
      <c r="BD108" s="79"/>
      <c r="BE108" s="80"/>
      <c r="BF108" s="107"/>
      <c r="BG108" s="268" t="str">
        <f t="shared" si="79"/>
        <v>-</v>
      </c>
      <c r="BH108" s="269"/>
      <c r="BI108" s="270">
        <f t="shared" si="77"/>
        <v>0</v>
      </c>
      <c r="BJ108" s="270"/>
      <c r="BK108" s="270">
        <f t="shared" si="78"/>
        <v>0</v>
      </c>
      <c r="BL108" s="284"/>
      <c r="BO108" s="96"/>
      <c r="BP108" s="96"/>
      <c r="BQ108" s="97"/>
    </row>
    <row r="109" spans="1:69" ht="21.75" customHeight="1">
      <c r="A109" s="151">
        <v>21</v>
      </c>
      <c r="B109" s="273" t="str" cm="1">
        <f t="array" ref="B109">_xlfn.IFS(基本情報入力!$C$13=0,"",EDATE(基本情報入力!$C$13,$BT$89)&gt;基本情報入力!$C$14,"",TRUE,B70)</f>
        <v/>
      </c>
      <c r="C109" s="274"/>
      <c r="D109" s="274"/>
      <c r="E109" s="274"/>
      <c r="F109" s="274"/>
      <c r="G109" s="275"/>
      <c r="H109" s="273" t="str" cm="1">
        <f t="array" ref="H109">_xlfn.IFS(基本情報入力!$C$13=0,"",EDATE(基本情報入力!$C$13,$BT$89)&gt;基本情報入力!$C$14,"",TRUE,H70)</f>
        <v/>
      </c>
      <c r="I109" s="274"/>
      <c r="J109" s="274"/>
      <c r="K109" s="274"/>
      <c r="L109" s="276" t="str" cm="1">
        <f t="array" ref="L109">_xlfn.IFS(基本情報入力!$C$13=0,"",EDATE(基本情報入力!$C$13,$BT$89)&gt;基本情報入力!$C$14,"",TRUE,L70)</f>
        <v/>
      </c>
      <c r="M109" s="276"/>
      <c r="N109" s="275"/>
      <c r="O109" s="277" t="str">
        <f t="shared" si="73"/>
        <v/>
      </c>
      <c r="P109" s="278"/>
      <c r="Q109" s="278"/>
      <c r="R109" s="279" t="str">
        <f t="shared" si="74"/>
        <v/>
      </c>
      <c r="S109" s="278"/>
      <c r="T109" s="280"/>
      <c r="U109" s="281" t="str">
        <f t="shared" si="75"/>
        <v/>
      </c>
      <c r="V109" s="282"/>
      <c r="W109" s="283"/>
      <c r="X109" s="295"/>
      <c r="Y109" s="296"/>
      <c r="Z109" s="297"/>
      <c r="AA109" s="78"/>
      <c r="AB109" s="79"/>
      <c r="AC109" s="79"/>
      <c r="AD109" s="79"/>
      <c r="AE109" s="79"/>
      <c r="AF109" s="79"/>
      <c r="AG109" s="79"/>
      <c r="AH109" s="79"/>
      <c r="AI109" s="79"/>
      <c r="AJ109" s="79"/>
      <c r="AK109" s="79"/>
      <c r="AL109" s="79"/>
      <c r="AM109" s="79"/>
      <c r="AN109" s="79"/>
      <c r="AO109" s="79"/>
      <c r="AP109" s="79"/>
      <c r="AQ109" s="79"/>
      <c r="AR109" s="79"/>
      <c r="AS109" s="79"/>
      <c r="AT109" s="79"/>
      <c r="AU109" s="79"/>
      <c r="AV109" s="79"/>
      <c r="AW109" s="79"/>
      <c r="AX109" s="79"/>
      <c r="AY109" s="79"/>
      <c r="AZ109" s="79"/>
      <c r="BA109" s="79"/>
      <c r="BB109" s="79"/>
      <c r="BC109" s="79"/>
      <c r="BD109" s="79"/>
      <c r="BE109" s="80"/>
      <c r="BF109" s="107"/>
      <c r="BG109" s="268" t="str">
        <f t="shared" si="76"/>
        <v>-</v>
      </c>
      <c r="BH109" s="269"/>
      <c r="BI109" s="270">
        <f t="shared" si="77"/>
        <v>0</v>
      </c>
      <c r="BJ109" s="270"/>
      <c r="BK109" s="270">
        <f t="shared" si="78"/>
        <v>0</v>
      </c>
      <c r="BL109" s="284"/>
      <c r="BO109" s="96"/>
      <c r="BP109" s="96"/>
      <c r="BQ109" s="97"/>
    </row>
    <row r="110" spans="1:69" ht="21.75" customHeight="1">
      <c r="A110" s="151">
        <v>22</v>
      </c>
      <c r="B110" s="273" t="str" cm="1">
        <f t="array" ref="B110">_xlfn.IFS(基本情報入力!$C$13=0,"",EDATE(基本情報入力!$C$13,$BT$89)&gt;基本情報入力!$C$14,"",TRUE,B71)</f>
        <v/>
      </c>
      <c r="C110" s="274"/>
      <c r="D110" s="274"/>
      <c r="E110" s="274"/>
      <c r="F110" s="274"/>
      <c r="G110" s="275"/>
      <c r="H110" s="273" t="str" cm="1">
        <f t="array" ref="H110">_xlfn.IFS(基本情報入力!$C$13=0,"",EDATE(基本情報入力!$C$13,$BT$89)&gt;基本情報入力!$C$14,"",TRUE,H71)</f>
        <v/>
      </c>
      <c r="I110" s="274"/>
      <c r="J110" s="274"/>
      <c r="K110" s="274"/>
      <c r="L110" s="276" t="str" cm="1">
        <f t="array" ref="L110">_xlfn.IFS(基本情報入力!$C$13=0,"",EDATE(基本情報入力!$C$13,$BT$89)&gt;基本情報入力!$C$14,"",TRUE,L71)</f>
        <v/>
      </c>
      <c r="M110" s="276"/>
      <c r="N110" s="275"/>
      <c r="O110" s="277" t="str">
        <f t="shared" si="73"/>
        <v/>
      </c>
      <c r="P110" s="278"/>
      <c r="Q110" s="278"/>
      <c r="R110" s="279" t="str">
        <f t="shared" si="74"/>
        <v/>
      </c>
      <c r="S110" s="278"/>
      <c r="T110" s="280"/>
      <c r="U110" s="281" t="str">
        <f t="shared" si="75"/>
        <v/>
      </c>
      <c r="V110" s="282"/>
      <c r="W110" s="283"/>
      <c r="X110" s="295"/>
      <c r="Y110" s="296"/>
      <c r="Z110" s="297"/>
      <c r="AA110" s="78"/>
      <c r="AB110" s="79"/>
      <c r="AC110" s="79"/>
      <c r="AD110" s="79"/>
      <c r="AE110" s="79"/>
      <c r="AF110" s="79"/>
      <c r="AG110" s="79"/>
      <c r="AH110" s="79"/>
      <c r="AI110" s="79"/>
      <c r="AJ110" s="79"/>
      <c r="AK110" s="79"/>
      <c r="AL110" s="79"/>
      <c r="AM110" s="79"/>
      <c r="AN110" s="79"/>
      <c r="AO110" s="79"/>
      <c r="AP110" s="79"/>
      <c r="AQ110" s="79"/>
      <c r="AR110" s="79"/>
      <c r="AS110" s="79"/>
      <c r="AT110" s="79"/>
      <c r="AU110" s="79"/>
      <c r="AV110" s="79"/>
      <c r="AW110" s="79"/>
      <c r="AX110" s="79"/>
      <c r="AY110" s="79"/>
      <c r="AZ110" s="79"/>
      <c r="BA110" s="79"/>
      <c r="BB110" s="79"/>
      <c r="BC110" s="79"/>
      <c r="BD110" s="79"/>
      <c r="BE110" s="80"/>
      <c r="BF110" s="107"/>
      <c r="BG110" s="268" t="str">
        <f t="shared" si="76"/>
        <v>-</v>
      </c>
      <c r="BH110" s="269"/>
      <c r="BI110" s="270">
        <f t="shared" si="77"/>
        <v>0</v>
      </c>
      <c r="BJ110" s="270"/>
      <c r="BK110" s="270">
        <f t="shared" si="78"/>
        <v>0</v>
      </c>
      <c r="BL110" s="284"/>
      <c r="BO110" s="96"/>
      <c r="BP110" s="96"/>
      <c r="BQ110" s="97"/>
    </row>
    <row r="111" spans="1:69" ht="21.75" customHeight="1">
      <c r="A111" s="151">
        <v>23</v>
      </c>
      <c r="B111" s="273" t="str" cm="1">
        <f t="array" ref="B111">_xlfn.IFS(基本情報入力!$C$13=0,"",EDATE(基本情報入力!$C$13,$BT$89)&gt;基本情報入力!$C$14,"",TRUE,B72)</f>
        <v/>
      </c>
      <c r="C111" s="274"/>
      <c r="D111" s="274"/>
      <c r="E111" s="274"/>
      <c r="F111" s="274"/>
      <c r="G111" s="275"/>
      <c r="H111" s="273" t="str" cm="1">
        <f t="array" ref="H111">_xlfn.IFS(基本情報入力!$C$13=0,"",EDATE(基本情報入力!$C$13,$BT$89)&gt;基本情報入力!$C$14,"",TRUE,H72)</f>
        <v/>
      </c>
      <c r="I111" s="274"/>
      <c r="J111" s="274"/>
      <c r="K111" s="274"/>
      <c r="L111" s="276" t="str" cm="1">
        <f t="array" ref="L111">_xlfn.IFS(基本情報入力!$C$13=0,"",EDATE(基本情報入力!$C$13,$BT$89)&gt;基本情報入力!$C$14,"",TRUE,L72)</f>
        <v/>
      </c>
      <c r="M111" s="276"/>
      <c r="N111" s="275"/>
      <c r="O111" s="277" t="str">
        <f t="shared" si="73"/>
        <v/>
      </c>
      <c r="P111" s="278"/>
      <c r="Q111" s="278"/>
      <c r="R111" s="279" t="str">
        <f t="shared" si="74"/>
        <v/>
      </c>
      <c r="S111" s="278"/>
      <c r="T111" s="280"/>
      <c r="U111" s="281" t="str">
        <f t="shared" si="75"/>
        <v/>
      </c>
      <c r="V111" s="282"/>
      <c r="W111" s="283"/>
      <c r="X111" s="295"/>
      <c r="Y111" s="296"/>
      <c r="Z111" s="297"/>
      <c r="AA111" s="78"/>
      <c r="AB111" s="79"/>
      <c r="AC111" s="79"/>
      <c r="AD111" s="79"/>
      <c r="AE111" s="79"/>
      <c r="AF111" s="79"/>
      <c r="AG111" s="79"/>
      <c r="AH111" s="79"/>
      <c r="AI111" s="79"/>
      <c r="AJ111" s="79"/>
      <c r="AK111" s="79"/>
      <c r="AL111" s="79"/>
      <c r="AM111" s="79"/>
      <c r="AN111" s="79"/>
      <c r="AO111" s="79"/>
      <c r="AP111" s="79"/>
      <c r="AQ111" s="79"/>
      <c r="AR111" s="79"/>
      <c r="AS111" s="79"/>
      <c r="AT111" s="79"/>
      <c r="AU111" s="79"/>
      <c r="AV111" s="79"/>
      <c r="AW111" s="79"/>
      <c r="AX111" s="79"/>
      <c r="AY111" s="79"/>
      <c r="AZ111" s="79"/>
      <c r="BA111" s="79"/>
      <c r="BB111" s="79"/>
      <c r="BC111" s="79"/>
      <c r="BD111" s="79"/>
      <c r="BE111" s="80"/>
      <c r="BF111" s="107"/>
      <c r="BG111" s="268" t="str">
        <f t="shared" si="76"/>
        <v>-</v>
      </c>
      <c r="BH111" s="269"/>
      <c r="BI111" s="270">
        <f t="shared" si="77"/>
        <v>0</v>
      </c>
      <c r="BJ111" s="270"/>
      <c r="BK111" s="270">
        <f t="shared" si="78"/>
        <v>0</v>
      </c>
      <c r="BL111" s="284"/>
      <c r="BO111" s="96"/>
      <c r="BP111" s="96"/>
      <c r="BQ111" s="97"/>
    </row>
    <row r="112" spans="1:69" ht="21.75" customHeight="1">
      <c r="A112" s="151">
        <v>24</v>
      </c>
      <c r="B112" s="273" t="str" cm="1">
        <f t="array" ref="B112">_xlfn.IFS(基本情報入力!$C$13=0,"",EDATE(基本情報入力!$C$13,$BT$89)&gt;基本情報入力!$C$14,"",TRUE,B73)</f>
        <v/>
      </c>
      <c r="C112" s="274"/>
      <c r="D112" s="274"/>
      <c r="E112" s="274"/>
      <c r="F112" s="274"/>
      <c r="G112" s="275"/>
      <c r="H112" s="273" t="str" cm="1">
        <f t="array" ref="H112">_xlfn.IFS(基本情報入力!$C$13=0,"",EDATE(基本情報入力!$C$13,$BT$89)&gt;基本情報入力!$C$14,"",TRUE,H73)</f>
        <v/>
      </c>
      <c r="I112" s="274"/>
      <c r="J112" s="274"/>
      <c r="K112" s="274"/>
      <c r="L112" s="276" t="str" cm="1">
        <f t="array" ref="L112">_xlfn.IFS(基本情報入力!$C$13=0,"",EDATE(基本情報入力!$C$13,$BT$89)&gt;基本情報入力!$C$14,"",TRUE,L73)</f>
        <v/>
      </c>
      <c r="M112" s="276"/>
      <c r="N112" s="275"/>
      <c r="O112" s="277" t="str">
        <f t="shared" si="73"/>
        <v/>
      </c>
      <c r="P112" s="278"/>
      <c r="Q112" s="278"/>
      <c r="R112" s="279" t="str">
        <f t="shared" si="74"/>
        <v/>
      </c>
      <c r="S112" s="278"/>
      <c r="T112" s="280"/>
      <c r="U112" s="281" t="str">
        <f t="shared" si="75"/>
        <v/>
      </c>
      <c r="V112" s="282"/>
      <c r="W112" s="283"/>
      <c r="X112" s="295"/>
      <c r="Y112" s="296"/>
      <c r="Z112" s="297"/>
      <c r="AA112" s="78"/>
      <c r="AB112" s="79"/>
      <c r="AC112" s="79"/>
      <c r="AD112" s="79"/>
      <c r="AE112" s="79"/>
      <c r="AF112" s="79"/>
      <c r="AG112" s="79"/>
      <c r="AH112" s="79"/>
      <c r="AI112" s="79"/>
      <c r="AJ112" s="79"/>
      <c r="AK112" s="79"/>
      <c r="AL112" s="79"/>
      <c r="AM112" s="79"/>
      <c r="AN112" s="79"/>
      <c r="AO112" s="79"/>
      <c r="AP112" s="79"/>
      <c r="AQ112" s="79"/>
      <c r="AR112" s="79"/>
      <c r="AS112" s="79"/>
      <c r="AT112" s="79"/>
      <c r="AU112" s="79"/>
      <c r="AV112" s="79"/>
      <c r="AW112" s="79"/>
      <c r="AX112" s="79"/>
      <c r="AY112" s="79"/>
      <c r="AZ112" s="79"/>
      <c r="BA112" s="79"/>
      <c r="BB112" s="79"/>
      <c r="BC112" s="79"/>
      <c r="BD112" s="79"/>
      <c r="BE112" s="80"/>
      <c r="BF112" s="107"/>
      <c r="BG112" s="268" t="str">
        <f t="shared" si="76"/>
        <v>-</v>
      </c>
      <c r="BH112" s="269"/>
      <c r="BI112" s="270">
        <f t="shared" si="77"/>
        <v>0</v>
      </c>
      <c r="BJ112" s="270"/>
      <c r="BK112" s="270">
        <f t="shared" si="78"/>
        <v>0</v>
      </c>
      <c r="BL112" s="284"/>
      <c r="BO112" s="96"/>
      <c r="BP112" s="96"/>
      <c r="BQ112" s="97"/>
    </row>
    <row r="113" spans="1:74" ht="21.75" customHeight="1">
      <c r="A113" s="151">
        <v>25</v>
      </c>
      <c r="B113" s="273" t="str" cm="1">
        <f t="array" ref="B113">_xlfn.IFS(基本情報入力!$C$13=0,"",EDATE(基本情報入力!$C$13,$BT$89)&gt;基本情報入力!$C$14,"",TRUE,B74)</f>
        <v/>
      </c>
      <c r="C113" s="274"/>
      <c r="D113" s="274"/>
      <c r="E113" s="274"/>
      <c r="F113" s="274"/>
      <c r="G113" s="275"/>
      <c r="H113" s="273" t="str" cm="1">
        <f t="array" ref="H113">_xlfn.IFS(基本情報入力!$C$13=0,"",EDATE(基本情報入力!$C$13,$BT$89)&gt;基本情報入力!$C$14,"",TRUE,H74)</f>
        <v/>
      </c>
      <c r="I113" s="274"/>
      <c r="J113" s="274"/>
      <c r="K113" s="274"/>
      <c r="L113" s="276" t="str" cm="1">
        <f t="array" ref="L113">_xlfn.IFS(基本情報入力!$C$13=0,"",EDATE(基本情報入力!$C$13,$BT$89)&gt;基本情報入力!$C$14,"",TRUE,L74)</f>
        <v/>
      </c>
      <c r="M113" s="276"/>
      <c r="N113" s="275"/>
      <c r="O113" s="277" t="str">
        <f t="shared" si="73"/>
        <v/>
      </c>
      <c r="P113" s="278"/>
      <c r="Q113" s="278"/>
      <c r="R113" s="279" t="str">
        <f t="shared" si="74"/>
        <v/>
      </c>
      <c r="S113" s="278"/>
      <c r="T113" s="280"/>
      <c r="U113" s="281" t="str">
        <f t="shared" si="75"/>
        <v/>
      </c>
      <c r="V113" s="282"/>
      <c r="W113" s="283"/>
      <c r="X113" s="298"/>
      <c r="Y113" s="299"/>
      <c r="Z113" s="300"/>
      <c r="AA113" s="81"/>
      <c r="AB113" s="82"/>
      <c r="AC113" s="82"/>
      <c r="AD113" s="82"/>
      <c r="AE113" s="82"/>
      <c r="AF113" s="79"/>
      <c r="AG113" s="79"/>
      <c r="AH113" s="79"/>
      <c r="AI113" s="79"/>
      <c r="AJ113" s="79"/>
      <c r="AK113" s="79"/>
      <c r="AL113" s="79"/>
      <c r="AM113" s="79"/>
      <c r="AN113" s="79"/>
      <c r="AO113" s="79"/>
      <c r="AP113" s="79"/>
      <c r="AQ113" s="79"/>
      <c r="AR113" s="79"/>
      <c r="AS113" s="82"/>
      <c r="AT113" s="82"/>
      <c r="AU113" s="82"/>
      <c r="AV113" s="82"/>
      <c r="AW113" s="82"/>
      <c r="AX113" s="82"/>
      <c r="AY113" s="82"/>
      <c r="AZ113" s="82"/>
      <c r="BA113" s="82"/>
      <c r="BB113" s="79"/>
      <c r="BC113" s="79"/>
      <c r="BD113" s="79"/>
      <c r="BE113" s="80"/>
      <c r="BF113" s="107"/>
      <c r="BG113" s="268" t="str">
        <f t="shared" si="76"/>
        <v>-</v>
      </c>
      <c r="BH113" s="269"/>
      <c r="BI113" s="270">
        <f t="shared" si="77"/>
        <v>0</v>
      </c>
      <c r="BJ113" s="270"/>
      <c r="BK113" s="270">
        <f t="shared" si="78"/>
        <v>0</v>
      </c>
      <c r="BL113" s="284"/>
      <c r="BO113" s="96"/>
      <c r="BP113" s="96"/>
      <c r="BQ113" s="97"/>
    </row>
    <row r="114" spans="1:74" ht="21.75" customHeight="1">
      <c r="A114" s="244" t="s">
        <v>143</v>
      </c>
      <c r="B114" s="245"/>
      <c r="C114" s="245"/>
      <c r="D114" s="245"/>
      <c r="E114" s="245"/>
      <c r="F114" s="245"/>
      <c r="G114" s="245"/>
      <c r="H114" s="245"/>
      <c r="I114" s="245"/>
      <c r="J114" s="245"/>
      <c r="K114" s="245"/>
      <c r="L114" s="245"/>
      <c r="M114" s="245"/>
      <c r="N114" s="245"/>
      <c r="O114" s="245"/>
      <c r="P114" s="245"/>
      <c r="Q114" s="245"/>
      <c r="R114" s="245"/>
      <c r="S114" s="245"/>
      <c r="T114" s="245"/>
      <c r="U114" s="245"/>
      <c r="V114" s="245"/>
      <c r="W114" s="245"/>
      <c r="X114" s="245"/>
      <c r="Y114" s="245"/>
      <c r="Z114" s="246"/>
      <c r="AA114" s="252" t="s">
        <v>123</v>
      </c>
      <c r="AB114" s="255" t="s">
        <v>123</v>
      </c>
      <c r="AC114" s="255" t="s">
        <v>123</v>
      </c>
      <c r="AD114" s="255"/>
      <c r="AE114" s="255"/>
      <c r="AF114" s="255"/>
      <c r="AG114" s="255"/>
      <c r="AH114" s="255" t="s">
        <v>125</v>
      </c>
      <c r="AI114" s="255"/>
      <c r="AJ114" s="255"/>
      <c r="AK114" s="255"/>
      <c r="AL114" s="255"/>
      <c r="AM114" s="255"/>
      <c r="AN114" s="255"/>
      <c r="AO114" s="255"/>
      <c r="AP114" s="255"/>
      <c r="AQ114" s="255"/>
      <c r="AR114" s="255"/>
      <c r="AS114" s="255"/>
      <c r="AT114" s="255"/>
      <c r="AU114" s="255"/>
      <c r="AV114" s="255"/>
      <c r="AW114" s="255"/>
      <c r="AX114" s="255"/>
      <c r="AY114" s="255"/>
      <c r="AZ114" s="255"/>
      <c r="BA114" s="255"/>
      <c r="BB114" s="255"/>
      <c r="BC114" s="255"/>
      <c r="BD114" s="255"/>
      <c r="BE114" s="265"/>
      <c r="BG114" s="268" t="str">
        <f t="shared" si="76"/>
        <v>-</v>
      </c>
      <c r="BH114" s="269"/>
      <c r="BI114" s="270">
        <f>SUM(BI89:BJ113)</f>
        <v>0</v>
      </c>
      <c r="BJ114" s="271"/>
      <c r="BK114" s="270">
        <f>SUM(BK89:BL113)</f>
        <v>0</v>
      </c>
      <c r="BL114" s="272"/>
      <c r="BO114" s="99"/>
      <c r="BP114" s="99"/>
      <c r="BQ114" s="99"/>
    </row>
    <row r="115" spans="1:74" ht="21.75" customHeight="1">
      <c r="A115" s="247"/>
      <c r="B115" s="247"/>
      <c r="C115" s="247"/>
      <c r="D115" s="247"/>
      <c r="E115" s="247"/>
      <c r="F115" s="247"/>
      <c r="G115" s="247"/>
      <c r="H115" s="247"/>
      <c r="I115" s="247"/>
      <c r="J115" s="247"/>
      <c r="K115" s="247"/>
      <c r="L115" s="247"/>
      <c r="M115" s="247"/>
      <c r="N115" s="247"/>
      <c r="O115" s="247"/>
      <c r="P115" s="247"/>
      <c r="Q115" s="247"/>
      <c r="R115" s="247"/>
      <c r="S115" s="247"/>
      <c r="T115" s="247"/>
      <c r="U115" s="247"/>
      <c r="V115" s="247"/>
      <c r="W115" s="247"/>
      <c r="X115" s="247"/>
      <c r="Y115" s="247"/>
      <c r="Z115" s="248"/>
      <c r="AA115" s="253"/>
      <c r="AB115" s="256"/>
      <c r="AC115" s="256"/>
      <c r="AD115" s="256"/>
      <c r="AE115" s="256"/>
      <c r="AF115" s="256"/>
      <c r="AG115" s="256"/>
      <c r="AH115" s="256"/>
      <c r="AI115" s="256"/>
      <c r="AJ115" s="256"/>
      <c r="AK115" s="256"/>
      <c r="AL115" s="256"/>
      <c r="AM115" s="256"/>
      <c r="AN115" s="256"/>
      <c r="AO115" s="256"/>
      <c r="AP115" s="256"/>
      <c r="AQ115" s="256"/>
      <c r="AR115" s="256"/>
      <c r="AS115" s="256"/>
      <c r="AT115" s="256"/>
      <c r="AU115" s="256"/>
      <c r="AV115" s="256"/>
      <c r="AW115" s="256"/>
      <c r="AX115" s="256"/>
      <c r="AY115" s="256"/>
      <c r="AZ115" s="256"/>
      <c r="BA115" s="256"/>
      <c r="BB115" s="256"/>
      <c r="BC115" s="256"/>
      <c r="BD115" s="256"/>
      <c r="BE115" s="266"/>
      <c r="BG115" s="65"/>
      <c r="BH115" s="65"/>
      <c r="BI115" s="64"/>
      <c r="BJ115" s="50"/>
      <c r="BK115" s="64"/>
      <c r="BL115" s="50"/>
      <c r="BO115" s="100"/>
      <c r="BP115" s="100"/>
      <c r="BQ115" s="100"/>
    </row>
    <row r="116" spans="1:74" ht="21.75" customHeight="1">
      <c r="A116" s="247"/>
      <c r="B116" s="247"/>
      <c r="C116" s="247"/>
      <c r="D116" s="247"/>
      <c r="E116" s="247"/>
      <c r="F116" s="247"/>
      <c r="G116" s="247"/>
      <c r="H116" s="247"/>
      <c r="I116" s="247"/>
      <c r="J116" s="247"/>
      <c r="K116" s="247"/>
      <c r="L116" s="247"/>
      <c r="M116" s="247"/>
      <c r="N116" s="247"/>
      <c r="O116" s="247"/>
      <c r="P116" s="247"/>
      <c r="Q116" s="247"/>
      <c r="R116" s="247"/>
      <c r="S116" s="247"/>
      <c r="T116" s="247"/>
      <c r="U116" s="247"/>
      <c r="V116" s="247"/>
      <c r="W116" s="247"/>
      <c r="X116" s="247"/>
      <c r="Y116" s="247"/>
      <c r="Z116" s="248"/>
      <c r="AA116" s="253"/>
      <c r="AB116" s="256"/>
      <c r="AC116" s="256"/>
      <c r="AD116" s="256"/>
      <c r="AE116" s="256"/>
      <c r="AF116" s="256"/>
      <c r="AG116" s="256"/>
      <c r="AH116" s="256"/>
      <c r="AI116" s="256"/>
      <c r="AJ116" s="256"/>
      <c r="AK116" s="256"/>
      <c r="AL116" s="256"/>
      <c r="AM116" s="256"/>
      <c r="AN116" s="256"/>
      <c r="AO116" s="256"/>
      <c r="AP116" s="256"/>
      <c r="AQ116" s="256"/>
      <c r="AR116" s="256"/>
      <c r="AS116" s="256"/>
      <c r="AT116" s="256"/>
      <c r="AU116" s="256"/>
      <c r="AV116" s="256"/>
      <c r="AW116" s="256"/>
      <c r="AX116" s="256"/>
      <c r="AY116" s="256"/>
      <c r="AZ116" s="256"/>
      <c r="BA116" s="256"/>
      <c r="BB116" s="256"/>
      <c r="BC116" s="256"/>
      <c r="BD116" s="256"/>
      <c r="BE116" s="266"/>
      <c r="BG116" s="65"/>
      <c r="BH116" s="65"/>
      <c r="BI116" s="64"/>
      <c r="BJ116" s="50"/>
      <c r="BK116" s="64"/>
      <c r="BL116" s="50"/>
      <c r="BO116" s="100"/>
      <c r="BP116" s="100"/>
      <c r="BQ116" s="100"/>
    </row>
    <row r="117" spans="1:74" ht="21.75" customHeight="1">
      <c r="A117" s="247"/>
      <c r="B117" s="247"/>
      <c r="C117" s="247"/>
      <c r="D117" s="247"/>
      <c r="E117" s="247"/>
      <c r="F117" s="247"/>
      <c r="G117" s="247"/>
      <c r="H117" s="247"/>
      <c r="I117" s="247"/>
      <c r="J117" s="247"/>
      <c r="K117" s="247"/>
      <c r="L117" s="247"/>
      <c r="M117" s="247"/>
      <c r="N117" s="247"/>
      <c r="O117" s="247"/>
      <c r="P117" s="247"/>
      <c r="Q117" s="247"/>
      <c r="R117" s="247"/>
      <c r="S117" s="247"/>
      <c r="T117" s="247"/>
      <c r="U117" s="247"/>
      <c r="V117" s="247"/>
      <c r="W117" s="247"/>
      <c r="X117" s="247"/>
      <c r="Y117" s="247"/>
      <c r="Z117" s="248"/>
      <c r="AA117" s="254"/>
      <c r="AB117" s="257"/>
      <c r="AC117" s="257"/>
      <c r="AD117" s="257"/>
      <c r="AE117" s="257"/>
      <c r="AF117" s="257"/>
      <c r="AG117" s="257"/>
      <c r="AH117" s="257"/>
      <c r="AI117" s="257"/>
      <c r="AJ117" s="257"/>
      <c r="AK117" s="257"/>
      <c r="AL117" s="257"/>
      <c r="AM117" s="257"/>
      <c r="AN117" s="257"/>
      <c r="AO117" s="257"/>
      <c r="AP117" s="257"/>
      <c r="AQ117" s="257"/>
      <c r="AR117" s="257"/>
      <c r="AS117" s="257"/>
      <c r="AT117" s="257"/>
      <c r="AU117" s="257"/>
      <c r="AV117" s="257"/>
      <c r="AW117" s="257"/>
      <c r="AX117" s="257"/>
      <c r="AY117" s="257"/>
      <c r="AZ117" s="257"/>
      <c r="BA117" s="257"/>
      <c r="BB117" s="257"/>
      <c r="BC117" s="257"/>
      <c r="BD117" s="257"/>
      <c r="BE117" s="267"/>
      <c r="BG117" s="65"/>
      <c r="BH117" s="65"/>
      <c r="BI117" s="64"/>
      <c r="BJ117" s="50"/>
      <c r="BK117" s="64"/>
      <c r="BL117" s="50"/>
      <c r="BO117" s="100"/>
      <c r="BP117" s="100"/>
      <c r="BQ117" s="100"/>
    </row>
    <row r="118" spans="1:74" ht="21.75" customHeight="1">
      <c r="A118" s="117" t="s">
        <v>64</v>
      </c>
      <c r="B118" s="118"/>
      <c r="C118" s="118"/>
      <c r="D118" s="118"/>
      <c r="E118" s="118"/>
      <c r="F118" s="118"/>
      <c r="G118" s="118"/>
      <c r="H118" s="118"/>
      <c r="I118" s="118"/>
      <c r="J118" s="118"/>
      <c r="K118" s="118"/>
      <c r="L118" s="118"/>
      <c r="M118" s="118"/>
      <c r="N118" s="118"/>
      <c r="O118" s="118"/>
      <c r="P118" s="118"/>
      <c r="Q118" s="118"/>
      <c r="R118" s="118"/>
      <c r="S118" s="118"/>
      <c r="T118" s="118"/>
      <c r="U118" s="118"/>
      <c r="V118" s="118"/>
      <c r="W118" s="118"/>
      <c r="X118" s="118"/>
      <c r="Y118" s="118"/>
      <c r="Z118" s="118"/>
      <c r="AA118" s="118"/>
      <c r="AB118" s="118"/>
      <c r="AC118" s="118"/>
      <c r="AD118" s="118"/>
      <c r="AE118" s="118"/>
      <c r="AF118" s="118"/>
      <c r="AG118" s="118"/>
      <c r="AH118" s="118"/>
      <c r="AI118" s="118"/>
      <c r="AJ118" s="118"/>
      <c r="AK118" s="118"/>
      <c r="AL118" s="118"/>
      <c r="AM118" s="118"/>
      <c r="AN118" s="118"/>
      <c r="AO118" s="118"/>
      <c r="AP118" s="118"/>
      <c r="AQ118" s="118"/>
      <c r="AR118" s="118"/>
      <c r="AS118" s="118"/>
      <c r="AT118" s="118"/>
      <c r="AU118" s="118"/>
      <c r="AV118" s="118"/>
      <c r="AW118" s="118"/>
      <c r="AX118" s="118"/>
      <c r="AY118" s="118"/>
      <c r="AZ118" s="118"/>
      <c r="BA118" s="118"/>
      <c r="BB118" s="118"/>
      <c r="BC118" s="118"/>
      <c r="BD118" s="118"/>
      <c r="BE118" s="118"/>
      <c r="BF118" s="69"/>
      <c r="BO118" s="70"/>
      <c r="BP118" s="70"/>
      <c r="BQ118" s="70"/>
    </row>
    <row r="119" spans="1:74" s="67" customFormat="1" ht="21.75" customHeight="1">
      <c r="A119" s="301" t="s">
        <v>142</v>
      </c>
      <c r="B119" s="301"/>
      <c r="C119" s="301"/>
      <c r="D119" s="301"/>
      <c r="E119" s="301"/>
      <c r="F119" s="301"/>
      <c r="G119" s="301"/>
      <c r="H119" s="301"/>
      <c r="I119" s="301"/>
      <c r="J119" s="301"/>
      <c r="K119" s="301"/>
      <c r="L119" s="301"/>
      <c r="M119" s="301"/>
      <c r="N119" s="301"/>
      <c r="O119" s="301"/>
      <c r="P119" s="301"/>
      <c r="Q119" s="301"/>
      <c r="R119" s="301"/>
      <c r="S119" s="301"/>
      <c r="T119" s="301"/>
      <c r="U119" s="301"/>
      <c r="V119" s="301"/>
      <c r="W119" s="301"/>
      <c r="X119" s="301"/>
      <c r="Y119" s="301"/>
      <c r="Z119" s="301"/>
      <c r="AA119" s="119"/>
      <c r="AB119" s="120"/>
      <c r="AC119" s="120"/>
      <c r="AD119" s="120"/>
      <c r="AE119" s="120"/>
      <c r="AF119" s="120"/>
      <c r="AG119" s="120"/>
      <c r="AH119" s="120"/>
      <c r="AI119" s="119"/>
      <c r="AJ119" s="119"/>
      <c r="AK119" s="119"/>
      <c r="AL119" s="119"/>
      <c r="AM119" s="119"/>
      <c r="AN119" s="119"/>
      <c r="AO119" s="119"/>
      <c r="AP119" s="119"/>
      <c r="AQ119" s="119"/>
      <c r="AR119" s="119"/>
      <c r="AS119" s="119"/>
      <c r="AT119" s="119"/>
      <c r="AU119" s="119"/>
      <c r="AV119" s="119"/>
      <c r="AW119" s="119"/>
      <c r="AX119" s="119"/>
      <c r="AY119" s="121"/>
      <c r="AZ119" s="120"/>
      <c r="BA119" s="120"/>
      <c r="BB119" s="120"/>
      <c r="BC119" s="120"/>
      <c r="BD119" s="120"/>
      <c r="BE119" s="120"/>
      <c r="BF119" s="61"/>
      <c r="BO119" s="66"/>
      <c r="BP119" s="66"/>
      <c r="BQ119" s="66"/>
    </row>
    <row r="120" spans="1:74" s="67" customFormat="1" ht="21.75" customHeight="1">
      <c r="A120" s="122"/>
      <c r="B120" s="122"/>
      <c r="C120" s="122"/>
      <c r="D120" s="122"/>
      <c r="E120" s="122"/>
      <c r="F120" s="122"/>
      <c r="G120" s="122"/>
      <c r="H120" s="122"/>
      <c r="I120" s="122"/>
      <c r="J120" s="122"/>
      <c r="K120" s="122"/>
      <c r="L120" s="122"/>
      <c r="M120" s="122"/>
      <c r="N120" s="122"/>
      <c r="O120" s="122"/>
      <c r="P120" s="122"/>
      <c r="Q120" s="122"/>
      <c r="R120" s="122"/>
      <c r="S120" s="122"/>
      <c r="T120" s="122"/>
      <c r="U120" s="122"/>
      <c r="V120" s="122"/>
      <c r="W120" s="122"/>
      <c r="X120" s="122"/>
      <c r="Y120" s="122"/>
      <c r="Z120" s="122"/>
      <c r="AA120" s="119"/>
      <c r="AB120" s="120"/>
      <c r="AC120" s="120"/>
      <c r="AD120" s="120"/>
      <c r="AE120" s="120"/>
      <c r="AF120" s="120"/>
      <c r="AG120" s="120"/>
      <c r="AH120" s="120"/>
      <c r="AI120" s="119"/>
      <c r="AJ120" s="119"/>
      <c r="AK120" s="119"/>
      <c r="AL120" s="119"/>
      <c r="AM120" s="119"/>
      <c r="AN120" s="119"/>
      <c r="AO120" s="119"/>
      <c r="AP120" s="119"/>
      <c r="AQ120" s="119"/>
      <c r="AR120" s="119"/>
      <c r="AS120" s="119"/>
      <c r="AT120" s="119"/>
      <c r="AU120" s="119"/>
      <c r="AV120" s="119"/>
      <c r="AW120" s="119"/>
      <c r="AX120" s="119"/>
      <c r="AY120" s="121"/>
      <c r="AZ120" s="120"/>
      <c r="BA120" s="120"/>
      <c r="BB120" s="120"/>
      <c r="BC120" s="120"/>
      <c r="BD120" s="120"/>
      <c r="BE120" s="120"/>
      <c r="BF120" s="61"/>
      <c r="BO120" s="66"/>
      <c r="BP120" s="66"/>
      <c r="BQ120" s="66"/>
    </row>
    <row r="121" spans="1:74" s="67" customFormat="1" ht="17.25" customHeight="1">
      <c r="A121" s="302" t="s">
        <v>67</v>
      </c>
      <c r="B121" s="302"/>
      <c r="C121" s="302"/>
      <c r="D121" s="123" t="s">
        <v>115</v>
      </c>
      <c r="E121" s="303" cm="1">
        <f t="array" ref="E121">_xlfn.IFS(基本情報入力!$C$13=0,"",EDATE(基本情報入力!$C$13,BT128)&gt;基本情報入力!$C$14,"",TRUE,E82)</f>
        <v>1234</v>
      </c>
      <c r="F121" s="303"/>
      <c r="G121" s="124" t="s">
        <v>66</v>
      </c>
      <c r="H121" s="125"/>
      <c r="I121" s="125"/>
      <c r="J121" s="125"/>
      <c r="K121" s="125"/>
      <c r="L121" s="125"/>
      <c r="M121" s="125"/>
      <c r="N121" s="125"/>
      <c r="O121" s="125"/>
      <c r="P121" s="125"/>
      <c r="Q121" s="125"/>
      <c r="R121" s="125"/>
      <c r="S121" s="125"/>
      <c r="T121" s="125"/>
      <c r="U121" s="125"/>
      <c r="V121" s="125"/>
      <c r="W121" s="125"/>
      <c r="X121" s="125"/>
      <c r="Y121" s="125"/>
      <c r="Z121" s="125"/>
      <c r="AA121" s="119"/>
      <c r="AB121" s="126"/>
      <c r="AC121" s="126"/>
      <c r="AD121" s="126"/>
      <c r="AE121" s="127"/>
      <c r="AF121" s="128"/>
      <c r="AG121" s="128"/>
      <c r="AH121" s="119"/>
      <c r="AI121" s="119"/>
      <c r="AJ121" s="119"/>
      <c r="AK121" s="119"/>
      <c r="AL121" s="119"/>
      <c r="AM121" s="119"/>
      <c r="AN121" s="119"/>
      <c r="AO121" s="119"/>
      <c r="AP121" s="119"/>
      <c r="AQ121" s="119"/>
      <c r="AR121" s="119"/>
      <c r="AS121" s="119"/>
      <c r="AT121" s="119"/>
      <c r="AU121" s="119"/>
      <c r="AV121" s="119"/>
      <c r="AW121" s="119"/>
      <c r="AX121" s="119"/>
      <c r="AY121" s="121"/>
      <c r="AZ121" s="120"/>
      <c r="BA121" s="120"/>
      <c r="BB121" s="120"/>
      <c r="BC121" s="120"/>
      <c r="BD121" s="120"/>
      <c r="BE121" s="120"/>
      <c r="BF121" s="61"/>
      <c r="BO121" s="66"/>
      <c r="BP121" s="66"/>
      <c r="BQ121" s="66"/>
    </row>
    <row r="122" spans="1:74" s="67" customFormat="1" ht="17.25" customHeight="1">
      <c r="A122" s="304" t="s">
        <v>68</v>
      </c>
      <c r="B122" s="304"/>
      <c r="C122" s="304"/>
      <c r="D122" s="127" t="str" cm="1">
        <f t="array" ref="D122">_xlfn.IFS(基本情報入力!$C$13=0,"",EDATE(基本情報入力!$C$13,BT128)&gt;基本情報入力!$C$14,"",TRUE,D83)</f>
        <v>○　○　工事</v>
      </c>
      <c r="E122" s="120"/>
      <c r="F122" s="127"/>
      <c r="G122" s="127"/>
      <c r="H122" s="119"/>
      <c r="I122" s="119"/>
      <c r="J122" s="119"/>
      <c r="K122" s="119"/>
      <c r="L122" s="119"/>
      <c r="M122" s="119"/>
      <c r="N122" s="119"/>
      <c r="O122" s="127"/>
      <c r="P122" s="127"/>
      <c r="Q122" s="119"/>
      <c r="R122" s="119"/>
      <c r="S122" s="119"/>
      <c r="T122" s="119"/>
      <c r="U122" s="127"/>
      <c r="V122" s="127"/>
      <c r="W122" s="127"/>
      <c r="X122" s="127"/>
      <c r="Y122" s="127"/>
      <c r="Z122" s="127"/>
      <c r="AA122" s="119"/>
      <c r="AB122" s="120"/>
      <c r="AC122" s="120"/>
      <c r="AD122" s="120"/>
      <c r="AE122" s="120"/>
      <c r="AF122" s="120"/>
      <c r="AG122" s="120"/>
      <c r="AH122" s="120"/>
      <c r="AI122" s="120"/>
      <c r="AJ122" s="120"/>
      <c r="AK122" s="305" t="s">
        <v>72</v>
      </c>
      <c r="AL122" s="305"/>
      <c r="AM122" s="305"/>
      <c r="AN122" s="305"/>
      <c r="AO122" s="306" cm="1">
        <f t="array" ref="AO122">_xlfn.IFS(基本情報入力!$C$13=0,"",EOMONTH(基本情報入力!$C$13,BT128-1)&gt;基本情報入力!$C$14,"",TRUE,AO83)</f>
        <v>45393</v>
      </c>
      <c r="AP122" s="306"/>
      <c r="AQ122" s="306"/>
      <c r="AR122" s="306"/>
      <c r="AS122" s="306"/>
      <c r="AT122" s="307" t="s">
        <v>70</v>
      </c>
      <c r="AU122" s="307"/>
      <c r="AV122" s="307"/>
      <c r="AW122" s="307"/>
      <c r="AX122" s="307"/>
      <c r="AY122" s="307"/>
      <c r="AZ122" s="307"/>
      <c r="BA122" s="308" cm="1">
        <f t="array" ref="BA122">_xlfn.IFS(基本情報入力!$C$13=0,"",EOMONTH(基本情報入力!$C$13,BT128-1)&gt;基本情報入力!$C$14,"",TRUE,BA83)</f>
        <v>45397</v>
      </c>
      <c r="BB122" s="308"/>
      <c r="BC122" s="308"/>
      <c r="BD122" s="308"/>
      <c r="BE122" s="308"/>
      <c r="BF122" s="61"/>
      <c r="BO122" s="66"/>
      <c r="BP122" s="66"/>
      <c r="BQ122" s="66"/>
    </row>
    <row r="123" spans="1:74" s="67" customFormat="1" ht="17.25" customHeight="1">
      <c r="A123" s="309" t="s">
        <v>69</v>
      </c>
      <c r="B123" s="309"/>
      <c r="C123" s="309"/>
      <c r="D123" s="129" t="str" cm="1">
        <f t="array" ref="D123">_xlfn.IFS(基本情報入力!$C$13=0,"",EDATE(基本情報入力!$C$13,BT128)&gt;基本情報入力!$C$14,"",TRUE,D84)</f>
        <v>○　○　建設　株式会社</v>
      </c>
      <c r="E123" s="130"/>
      <c r="F123" s="129"/>
      <c r="G123" s="129"/>
      <c r="H123" s="129"/>
      <c r="I123" s="129"/>
      <c r="J123" s="129"/>
      <c r="K123" s="129"/>
      <c r="L123" s="129"/>
      <c r="M123" s="129"/>
      <c r="N123" s="129"/>
      <c r="O123" s="131"/>
      <c r="P123" s="131"/>
      <c r="Q123" s="131"/>
      <c r="R123" s="131"/>
      <c r="S123" s="131"/>
      <c r="T123" s="129"/>
      <c r="U123" s="129"/>
      <c r="V123" s="129"/>
      <c r="W123" s="131"/>
      <c r="X123" s="129"/>
      <c r="Y123" s="129"/>
      <c r="Z123" s="131"/>
      <c r="AA123" s="127"/>
      <c r="AB123" s="120"/>
      <c r="AC123" s="120"/>
      <c r="AD123" s="120"/>
      <c r="AE123" s="120"/>
      <c r="AF123" s="120"/>
      <c r="AG123" s="120"/>
      <c r="AH123" s="120"/>
      <c r="AI123" s="120"/>
      <c r="AJ123" s="120"/>
      <c r="AK123" s="307" t="s">
        <v>73</v>
      </c>
      <c r="AL123" s="307"/>
      <c r="AM123" s="307"/>
      <c r="AN123" s="307"/>
      <c r="AO123" s="306" cm="1">
        <f t="array" ref="AO123">_xlfn.IFS(基本情報入力!$C$13=0,"",EOMONTH(基本情報入力!$C$13,BT128-1)&gt;基本情報入力!$C$14,"",TRUE,AO84)</f>
        <v>45661</v>
      </c>
      <c r="AP123" s="306"/>
      <c r="AQ123" s="306"/>
      <c r="AR123" s="306"/>
      <c r="AS123" s="306"/>
      <c r="AT123" s="307" t="s">
        <v>183</v>
      </c>
      <c r="AU123" s="307"/>
      <c r="AV123" s="307"/>
      <c r="AW123" s="307"/>
      <c r="AX123" s="307"/>
      <c r="AY123" s="307"/>
      <c r="AZ123" s="307"/>
      <c r="BA123" s="308" cm="1">
        <f t="array" ref="BA123">_xlfn.IFS(基本情報入力!$C$13=0,"",EOMONTH(基本情報入力!$C$13,BT128-1)&gt;基本情報入力!$C$14,"",TRUE,BA84)</f>
        <v>45661</v>
      </c>
      <c r="BB123" s="308"/>
      <c r="BC123" s="308"/>
      <c r="BD123" s="308"/>
      <c r="BE123" s="308"/>
      <c r="BF123" s="66"/>
      <c r="BO123" s="66"/>
      <c r="BP123" s="66"/>
      <c r="BQ123" s="66"/>
    </row>
    <row r="124" spans="1:74" ht="19.5" customHeight="1">
      <c r="A124" s="310" cm="1">
        <f t="array" ref="A124">_xlfn.IFS(基本情報入力!$C$13=0,"令和　年　月",EOMONTH(基本情報入力!$C$13,BT128-1)&gt;基本情報入力!$C$14,"令和　年　月",TRUE,EOMONTH(基本情報入力!$C$13,BT128))</f>
        <v>45504</v>
      </c>
      <c r="B124" s="310"/>
      <c r="C124" s="310"/>
      <c r="D124" s="310"/>
      <c r="E124" s="132"/>
      <c r="F124" s="132"/>
      <c r="G124" s="132"/>
      <c r="H124" s="133"/>
      <c r="I124" s="133"/>
      <c r="J124" s="133"/>
      <c r="K124" s="133"/>
      <c r="L124" s="133"/>
      <c r="M124" s="133"/>
      <c r="N124" s="133"/>
      <c r="O124" s="134"/>
      <c r="P124" s="134"/>
      <c r="Q124" s="134"/>
      <c r="R124" s="134"/>
      <c r="S124" s="134"/>
      <c r="T124" s="134"/>
      <c r="U124" s="135"/>
      <c r="V124" s="135"/>
      <c r="W124" s="135"/>
      <c r="X124" s="135"/>
      <c r="Y124" s="135"/>
      <c r="Z124" s="135"/>
      <c r="AA124" s="135"/>
      <c r="AB124" s="135"/>
      <c r="AC124" s="135"/>
      <c r="AD124" s="135"/>
      <c r="AE124" s="135"/>
      <c r="AF124" s="135"/>
      <c r="AG124" s="135"/>
      <c r="AH124" s="135"/>
      <c r="AI124" s="133"/>
      <c r="AJ124" s="133"/>
      <c r="AK124" s="133"/>
      <c r="AL124" s="133"/>
      <c r="AM124" s="133"/>
      <c r="AN124" s="133"/>
      <c r="AO124" s="133"/>
      <c r="AP124" s="133"/>
      <c r="AQ124" s="133"/>
      <c r="AR124" s="133"/>
      <c r="AS124" s="133"/>
      <c r="AT124" s="133"/>
      <c r="AU124" s="133"/>
      <c r="AV124" s="133"/>
      <c r="AW124" s="133"/>
      <c r="AX124" s="133"/>
      <c r="AY124" s="133"/>
      <c r="AZ124" s="133"/>
      <c r="BA124" s="133"/>
      <c r="BB124" s="136"/>
      <c r="BC124" s="136"/>
      <c r="BD124" s="136"/>
      <c r="BE124" s="136"/>
      <c r="BF124" s="73"/>
      <c r="BG124" s="102"/>
      <c r="BH124" s="102"/>
      <c r="BI124" s="102"/>
      <c r="BJ124" s="102"/>
      <c r="BK124" s="102"/>
      <c r="BL124" s="102"/>
      <c r="BO124" s="94"/>
      <c r="BP124" s="94"/>
      <c r="BQ124" s="95"/>
      <c r="BS124" s="60" t="s">
        <v>74</v>
      </c>
      <c r="BT124" s="60">
        <f>BT85+1</f>
        <v>4</v>
      </c>
      <c r="BU124" s="70"/>
      <c r="BV124" s="70"/>
    </row>
    <row r="125" spans="1:74" ht="21.75" customHeight="1">
      <c r="A125" s="311" t="s">
        <v>74</v>
      </c>
      <c r="B125" s="314" t="s">
        <v>87</v>
      </c>
      <c r="C125" s="315"/>
      <c r="D125" s="315"/>
      <c r="E125" s="315"/>
      <c r="F125" s="315"/>
      <c r="G125" s="316"/>
      <c r="H125" s="314" t="s">
        <v>88</v>
      </c>
      <c r="I125" s="315"/>
      <c r="J125" s="315"/>
      <c r="K125" s="315"/>
      <c r="L125" s="315"/>
      <c r="M125" s="315"/>
      <c r="N125" s="316"/>
      <c r="O125" s="323" t="s">
        <v>133</v>
      </c>
      <c r="P125" s="324"/>
      <c r="Q125" s="325"/>
      <c r="R125" s="330" t="s">
        <v>134</v>
      </c>
      <c r="S125" s="325"/>
      <c r="T125" s="331"/>
      <c r="U125" s="334" t="s">
        <v>135</v>
      </c>
      <c r="V125" s="335"/>
      <c r="W125" s="336"/>
      <c r="X125" s="334" t="s">
        <v>136</v>
      </c>
      <c r="Y125" s="335"/>
      <c r="Z125" s="336"/>
      <c r="AA125" s="138">
        <f>IFERROR(DATE(BT125,BT126,1),1)</f>
        <v>45474</v>
      </c>
      <c r="AB125" s="139">
        <f>IFERROR(AA125+1,"")</f>
        <v>45475</v>
      </c>
      <c r="AC125" s="139">
        <f t="shared" ref="AC125" si="80">IFERROR(AB125+1,"")</f>
        <v>45476</v>
      </c>
      <c r="AD125" s="139">
        <f t="shared" ref="AD125" si="81">IFERROR(AC125+1,"")</f>
        <v>45477</v>
      </c>
      <c r="AE125" s="139">
        <f t="shared" ref="AE125" si="82">IFERROR(AD125+1,"")</f>
        <v>45478</v>
      </c>
      <c r="AF125" s="139">
        <f t="shared" ref="AF125" si="83">IFERROR(AE125+1,"")</f>
        <v>45479</v>
      </c>
      <c r="AG125" s="139">
        <f t="shared" ref="AG125" si="84">IFERROR(AF125+1,"")</f>
        <v>45480</v>
      </c>
      <c r="AH125" s="139">
        <f t="shared" ref="AH125" si="85">IFERROR(AG125+1,"")</f>
        <v>45481</v>
      </c>
      <c r="AI125" s="139">
        <f t="shared" ref="AI125" si="86">IFERROR(AH125+1,"")</f>
        <v>45482</v>
      </c>
      <c r="AJ125" s="139">
        <f t="shared" ref="AJ125" si="87">IFERROR(AI125+1,"")</f>
        <v>45483</v>
      </c>
      <c r="AK125" s="139">
        <f t="shared" ref="AK125" si="88">IFERROR(AJ125+1,"")</f>
        <v>45484</v>
      </c>
      <c r="AL125" s="139">
        <f t="shared" ref="AL125" si="89">IFERROR(AK125+1,"")</f>
        <v>45485</v>
      </c>
      <c r="AM125" s="139">
        <f t="shared" ref="AM125" si="90">IFERROR(AL125+1,"")</f>
        <v>45486</v>
      </c>
      <c r="AN125" s="139">
        <f t="shared" ref="AN125" si="91">IFERROR(AM125+1,"")</f>
        <v>45487</v>
      </c>
      <c r="AO125" s="139">
        <f t="shared" ref="AO125" si="92">IFERROR(AN125+1,"")</f>
        <v>45488</v>
      </c>
      <c r="AP125" s="139">
        <f t="shared" ref="AP125" si="93">IFERROR(AO125+1,"")</f>
        <v>45489</v>
      </c>
      <c r="AQ125" s="139">
        <f t="shared" ref="AQ125" si="94">IFERROR(AP125+1,"")</f>
        <v>45490</v>
      </c>
      <c r="AR125" s="139">
        <f t="shared" ref="AR125" si="95">IFERROR(AQ125+1,"")</f>
        <v>45491</v>
      </c>
      <c r="AS125" s="139">
        <f t="shared" ref="AS125" si="96">IFERROR(AR125+1,"")</f>
        <v>45492</v>
      </c>
      <c r="AT125" s="139">
        <f t="shared" ref="AT125" si="97">IFERROR(AS125+1,"")</f>
        <v>45493</v>
      </c>
      <c r="AU125" s="139">
        <f t="shared" ref="AU125" si="98">IFERROR(AT125+1,"")</f>
        <v>45494</v>
      </c>
      <c r="AV125" s="139">
        <f t="shared" ref="AV125" si="99">IFERROR(AU125+1,"")</f>
        <v>45495</v>
      </c>
      <c r="AW125" s="139">
        <f t="shared" ref="AW125" si="100">IFERROR(AV125+1,"")</f>
        <v>45496</v>
      </c>
      <c r="AX125" s="139">
        <f t="shared" ref="AX125" si="101">IFERROR(AW125+1,"")</f>
        <v>45497</v>
      </c>
      <c r="AY125" s="139">
        <f t="shared" ref="AY125" si="102">IFERROR(AX125+1,"")</f>
        <v>45498</v>
      </c>
      <c r="AZ125" s="139">
        <f t="shared" ref="AZ125" si="103">IFERROR(AY125+1,"")</f>
        <v>45499</v>
      </c>
      <c r="BA125" s="139">
        <f t="shared" ref="BA125" si="104">IFERROR(AZ125+1,"")</f>
        <v>45500</v>
      </c>
      <c r="BB125" s="139">
        <f t="shared" ref="BB125" si="105">IFERROR(BA125+1,"")</f>
        <v>45501</v>
      </c>
      <c r="BC125" s="139" cm="1">
        <f t="array" ref="BC125">_xlfn.IFS(BB125="","",MONTH(BB125+1)=BT126,BB125+1,TRUE,"")</f>
        <v>45502</v>
      </c>
      <c r="BD125" s="139" cm="1">
        <f t="array" ref="BD125">_xlfn.IFS(BC125="","",MONTH(BC125+1)=BT126,BC125+1,TRUE,"")</f>
        <v>45503</v>
      </c>
      <c r="BE125" s="140" cm="1">
        <f t="array" ref="BE125">_xlfn.IFS(BD125="","",MONTH(BD125+1)=BT126,BD125+1,TRUE,"")</f>
        <v>45504</v>
      </c>
      <c r="BF125" s="114"/>
      <c r="BG125" s="285" t="s">
        <v>86</v>
      </c>
      <c r="BH125" s="286" t="s">
        <v>85</v>
      </c>
      <c r="BI125" s="287"/>
      <c r="BJ125" s="287"/>
      <c r="BK125" s="287"/>
      <c r="BL125" s="288"/>
      <c r="BO125" s="94"/>
      <c r="BP125" s="94"/>
      <c r="BQ125" s="94"/>
      <c r="BS125" s="60" t="s">
        <v>75</v>
      </c>
      <c r="BT125" s="60">
        <f>IFERROR(YEAR(A124),"****")</f>
        <v>2024</v>
      </c>
      <c r="BU125" s="60" t="s">
        <v>31</v>
      </c>
    </row>
    <row r="126" spans="1:74" ht="21" customHeight="1">
      <c r="A126" s="312"/>
      <c r="B126" s="317"/>
      <c r="C126" s="318"/>
      <c r="D126" s="318"/>
      <c r="E126" s="318"/>
      <c r="F126" s="318"/>
      <c r="G126" s="319"/>
      <c r="H126" s="317"/>
      <c r="I126" s="318"/>
      <c r="J126" s="318"/>
      <c r="K126" s="318"/>
      <c r="L126" s="318"/>
      <c r="M126" s="318"/>
      <c r="N126" s="319"/>
      <c r="O126" s="326"/>
      <c r="P126" s="327"/>
      <c r="Q126" s="327"/>
      <c r="R126" s="326"/>
      <c r="S126" s="327"/>
      <c r="T126" s="332"/>
      <c r="U126" s="337"/>
      <c r="V126" s="338"/>
      <c r="W126" s="339"/>
      <c r="X126" s="337"/>
      <c r="Y126" s="338"/>
      <c r="Z126" s="339"/>
      <c r="AA126" s="141" t="str">
        <f>IF(AO122="","",TEXT(WEEKDAY(+AA125),"aaa"))</f>
        <v>月</v>
      </c>
      <c r="AB126" s="142" t="str">
        <f>IF(AO122="","",TEXT(WEEKDAY(+AB125),"aaa"))</f>
        <v>火</v>
      </c>
      <c r="AC126" s="142" t="str">
        <f>IF(AO122="","",TEXT(WEEKDAY(+AC125),"aaa"))</f>
        <v>水</v>
      </c>
      <c r="AD126" s="142" t="str">
        <f>IF(AO122="","",TEXT(WEEKDAY(+AD125),"aaa"))</f>
        <v>木</v>
      </c>
      <c r="AE126" s="142" t="str">
        <f>IF(AO122="","",TEXT(WEEKDAY(+AE125),"aaa"))</f>
        <v>金</v>
      </c>
      <c r="AF126" s="142" t="str">
        <f>IF(AO122="","",TEXT(WEEKDAY(+AF125),"aaa"))</f>
        <v>土</v>
      </c>
      <c r="AG126" s="142" t="str">
        <f>IF(AO122="","",TEXT(WEEKDAY(+AG125),"aaa"))</f>
        <v>日</v>
      </c>
      <c r="AH126" s="142" t="str">
        <f>IF(AO122="","",TEXT(WEEKDAY(+AH125),"aaa"))</f>
        <v>月</v>
      </c>
      <c r="AI126" s="142" t="str">
        <f>IF(AO122="","",TEXT(WEEKDAY(+AI125),"aaa"))</f>
        <v>火</v>
      </c>
      <c r="AJ126" s="142" t="str">
        <f>IF(AO122="","",TEXT(WEEKDAY(+AJ125),"aaa"))</f>
        <v>水</v>
      </c>
      <c r="AK126" s="142" t="str">
        <f>IF(AO122="","",TEXT(WEEKDAY(+AK125),"aaa"))</f>
        <v>木</v>
      </c>
      <c r="AL126" s="142" t="str">
        <f>IF(AO122="","",TEXT(WEEKDAY(+AL125),"aaa"))</f>
        <v>金</v>
      </c>
      <c r="AM126" s="142" t="str">
        <f>IF(AO122="","",TEXT(WEEKDAY(+AM125),"aaa"))</f>
        <v>土</v>
      </c>
      <c r="AN126" s="142" t="str">
        <f>IF(AO122="","",TEXT(WEEKDAY(+AN125),"aaa"))</f>
        <v>日</v>
      </c>
      <c r="AO126" s="142" t="str">
        <f>IF(AO122="","",TEXT(WEEKDAY(+AO125),"aaa"))</f>
        <v>月</v>
      </c>
      <c r="AP126" s="142" t="str">
        <f>IF(AO122="","",TEXT(WEEKDAY(+AP125),"aaa"))</f>
        <v>火</v>
      </c>
      <c r="AQ126" s="142" t="str">
        <f>IF(AO122="","",TEXT(WEEKDAY(+AQ125),"aaa"))</f>
        <v>水</v>
      </c>
      <c r="AR126" s="142" t="str">
        <f>IF(AO122="","",TEXT(WEEKDAY(+AR125),"aaa"))</f>
        <v>木</v>
      </c>
      <c r="AS126" s="142" t="str">
        <f>IF(AO122="","",TEXT(WEEKDAY(+AS125),"aaa"))</f>
        <v>金</v>
      </c>
      <c r="AT126" s="142" t="str">
        <f>IF(AO122="","",TEXT(WEEKDAY(+AT125),"aaa"))</f>
        <v>土</v>
      </c>
      <c r="AU126" s="142" t="str">
        <f>IF(AO122="","",TEXT(WEEKDAY(+AU125),"aaa"))</f>
        <v>日</v>
      </c>
      <c r="AV126" s="142" t="str">
        <f>IF(AO122="","",TEXT(WEEKDAY(+AV125),"aaa"))</f>
        <v>月</v>
      </c>
      <c r="AW126" s="142" t="str">
        <f>IF(AO122="","",TEXT(WEEKDAY(+AW125),"aaa"))</f>
        <v>火</v>
      </c>
      <c r="AX126" s="142" t="str">
        <f>IF(AO122="","",TEXT(WEEKDAY(+AX125),"aaa"))</f>
        <v>水</v>
      </c>
      <c r="AY126" s="142" t="str">
        <f>IF(AO122="","",TEXT(WEEKDAY(+AY125),"aaa"))</f>
        <v>木</v>
      </c>
      <c r="AZ126" s="142" t="str">
        <f>IF(AO122="","",TEXT(WEEKDAY(+AZ125),"aaa"))</f>
        <v>金</v>
      </c>
      <c r="BA126" s="142" t="str">
        <f>IF(AO122="","",TEXT(WEEKDAY(+BA125),"aaa"))</f>
        <v>土</v>
      </c>
      <c r="BB126" s="142" t="str">
        <f>IF(AO122="","",TEXT(WEEKDAY(+BB125),"aaa"))</f>
        <v>日</v>
      </c>
      <c r="BC126" s="142" t="str" cm="1">
        <f t="array" ref="BC126">_xlfn.IFS(AO122="","",BC125="","",TRUE,TEXT(WEEKDAY(+BC125),"aaa"))</f>
        <v>月</v>
      </c>
      <c r="BD126" s="142" t="str" cm="1">
        <f t="array" ref="BD126">_xlfn.IFS(AO122="","",BD125="","",TRUE,TEXT(WEEKDAY(+BD125),"aaa"))</f>
        <v>火</v>
      </c>
      <c r="BE126" s="143" t="str" cm="1">
        <f t="array" ref="BE126">_xlfn.IFS(AO122="","",BE125="","",TRUE,TEXT(WEEKDAY(+BE125),"aaa"))</f>
        <v>水</v>
      </c>
      <c r="BF126" s="116"/>
      <c r="BG126" s="285" t="s">
        <v>84</v>
      </c>
      <c r="BH126" s="286"/>
      <c r="BI126" s="286" t="s">
        <v>37</v>
      </c>
      <c r="BJ126" s="286"/>
      <c r="BK126" s="286" t="s">
        <v>36</v>
      </c>
      <c r="BL126" s="289"/>
      <c r="BO126" s="94"/>
      <c r="BP126" s="94"/>
      <c r="BQ126" s="94"/>
      <c r="BS126" s="60" t="s">
        <v>76</v>
      </c>
      <c r="BT126" s="60">
        <f>IF(EOMONTH(基本情報入力!$C$13,BT128-1)&gt;=基本情報入力!$C$14,"",MONTH(EOMONTH(基本情報入力!$C$13,BT128)))</f>
        <v>7</v>
      </c>
      <c r="BU126" s="60" t="s">
        <v>32</v>
      </c>
    </row>
    <row r="127" spans="1:74" ht="21" customHeight="1">
      <c r="A127" s="313"/>
      <c r="B127" s="320"/>
      <c r="C127" s="321"/>
      <c r="D127" s="321"/>
      <c r="E127" s="321"/>
      <c r="F127" s="321"/>
      <c r="G127" s="322"/>
      <c r="H127" s="320"/>
      <c r="I127" s="321"/>
      <c r="J127" s="321"/>
      <c r="K127" s="321"/>
      <c r="L127" s="321"/>
      <c r="M127" s="321"/>
      <c r="N127" s="322"/>
      <c r="O127" s="328"/>
      <c r="P127" s="329"/>
      <c r="Q127" s="329"/>
      <c r="R127" s="328"/>
      <c r="S127" s="329"/>
      <c r="T127" s="333"/>
      <c r="U127" s="340"/>
      <c r="V127" s="341"/>
      <c r="W127" s="342"/>
      <c r="X127" s="340"/>
      <c r="Y127" s="341"/>
      <c r="Z127" s="342"/>
      <c r="AA127" s="78"/>
      <c r="AB127" s="79"/>
      <c r="AC127" s="79"/>
      <c r="AD127" s="79"/>
      <c r="AE127" s="79"/>
      <c r="AF127" s="79"/>
      <c r="AG127" s="79"/>
      <c r="AH127" s="79"/>
      <c r="AI127" s="79"/>
      <c r="AJ127" s="79"/>
      <c r="AK127" s="79"/>
      <c r="AL127" s="79"/>
      <c r="AM127" s="79"/>
      <c r="AN127" s="79"/>
      <c r="AO127" s="79"/>
      <c r="AP127" s="79"/>
      <c r="AQ127" s="79"/>
      <c r="AR127" s="79"/>
      <c r="AS127" s="79"/>
      <c r="AT127" s="79"/>
      <c r="AU127" s="79"/>
      <c r="AV127" s="79"/>
      <c r="AW127" s="79"/>
      <c r="AX127" s="79"/>
      <c r="AY127" s="79"/>
      <c r="AZ127" s="79"/>
      <c r="BA127" s="79"/>
      <c r="BB127" s="79"/>
      <c r="BC127" s="79"/>
      <c r="BD127" s="79"/>
      <c r="BE127" s="80"/>
      <c r="BF127" s="116"/>
      <c r="BG127" s="111"/>
      <c r="BH127" s="112"/>
      <c r="BI127" s="112"/>
      <c r="BJ127" s="112"/>
      <c r="BK127" s="112"/>
      <c r="BL127" s="113"/>
      <c r="BO127" s="94"/>
      <c r="BP127" s="94"/>
      <c r="BQ127" s="94"/>
    </row>
    <row r="128" spans="1:74" ht="21.75" customHeight="1">
      <c r="A128" s="151">
        <v>1</v>
      </c>
      <c r="B128" s="273" t="str" cm="1">
        <f t="array" ref="B128">_xlfn.IFS(基本情報入力!$C$13=0,"",EDATE(基本情報入力!$C$13,$BT$128)&gt;基本情報入力!$C$14,"",TRUE,B89)</f>
        <v/>
      </c>
      <c r="C128" s="274"/>
      <c r="D128" s="274"/>
      <c r="E128" s="274"/>
      <c r="F128" s="274"/>
      <c r="G128" s="275"/>
      <c r="H128" s="273" t="str" cm="1">
        <f t="array" ref="H128">_xlfn.IFS(基本情報入力!$C$13=0,"",EDATE(基本情報入力!$C$13,$BT$128)&gt;基本情報入力!$C$14,"",TRUE,H89)</f>
        <v/>
      </c>
      <c r="I128" s="274"/>
      <c r="J128" s="274"/>
      <c r="K128" s="274"/>
      <c r="L128" s="276" t="str" cm="1">
        <f t="array" ref="L128">_xlfn.IFS(基本情報入力!$C$13=0,"",EDATE(基本情報入力!$C$13,$BT$128)&gt;基本情報入力!$C$14,"",TRUE,L89)</f>
        <v/>
      </c>
      <c r="M128" s="276"/>
      <c r="N128" s="275"/>
      <c r="O128" s="277" t="str">
        <f t="shared" ref="O128:O152" si="106">IF(H128="","",IFERROR(IF($BT$126="",0,DAY(EOMONTH($AA$125,0))-COUNTIF(AA128:BE128,"―")),0))</f>
        <v/>
      </c>
      <c r="P128" s="278"/>
      <c r="Q128" s="278"/>
      <c r="R128" s="279" t="str">
        <f>IF(O128="","",COUNTIF(AA128:BE128,"○"))</f>
        <v/>
      </c>
      <c r="S128" s="278"/>
      <c r="T128" s="280"/>
      <c r="U128" s="281" t="str">
        <f>IF(O128="","",IFERROR(ROUNDDOWN(R128/O128,3),"-"))</f>
        <v/>
      </c>
      <c r="V128" s="282"/>
      <c r="W128" s="283"/>
      <c r="X128" s="292" t="str">
        <f>IFERROR(ROUNDDOWN(AVERAGE(U128:W152),3),"-")</f>
        <v>-</v>
      </c>
      <c r="Y128" s="293"/>
      <c r="Z128" s="294"/>
      <c r="AA128" s="78"/>
      <c r="AB128" s="79"/>
      <c r="AC128" s="79"/>
      <c r="AD128" s="79"/>
      <c r="AE128" s="79"/>
      <c r="AF128" s="79"/>
      <c r="AG128" s="79"/>
      <c r="AH128" s="79"/>
      <c r="AI128" s="79"/>
      <c r="AJ128" s="79"/>
      <c r="AK128" s="79"/>
      <c r="AL128" s="79"/>
      <c r="AM128" s="79"/>
      <c r="AN128" s="79"/>
      <c r="AO128" s="79"/>
      <c r="AP128" s="79"/>
      <c r="AQ128" s="79"/>
      <c r="AR128" s="79"/>
      <c r="AS128" s="79"/>
      <c r="AT128" s="79"/>
      <c r="AU128" s="79"/>
      <c r="AV128" s="79"/>
      <c r="AW128" s="79"/>
      <c r="AX128" s="79"/>
      <c r="AY128" s="79"/>
      <c r="AZ128" s="79"/>
      <c r="BA128" s="79"/>
      <c r="BB128" s="79"/>
      <c r="BC128" s="79"/>
      <c r="BD128" s="79"/>
      <c r="BE128" s="80"/>
      <c r="BF128" s="107"/>
      <c r="BG128" s="268" t="str">
        <f>IFERROR(ROUNDDOWN(BK128/BI128,3),"-")</f>
        <v>-</v>
      </c>
      <c r="BH128" s="269"/>
      <c r="BI128" s="270">
        <f>IFERROR(BI89+IF(O128="",0,O128),0)</f>
        <v>0</v>
      </c>
      <c r="BJ128" s="270"/>
      <c r="BK128" s="270">
        <f>IFERROR(BK89+IF(R128="",0,R128),0)</f>
        <v>0</v>
      </c>
      <c r="BL128" s="284"/>
      <c r="BO128" s="96"/>
      <c r="BP128" s="96"/>
      <c r="BQ128" s="97"/>
      <c r="BT128" s="60">
        <f>BT124-1</f>
        <v>3</v>
      </c>
      <c r="BU128" s="60" t="s">
        <v>77</v>
      </c>
    </row>
    <row r="129" spans="1:69" ht="21.75" customHeight="1">
      <c r="A129" s="151">
        <v>2</v>
      </c>
      <c r="B129" s="273" t="str">
        <f t="shared" ref="B129:B152" si="107">IF(B90="","",B90)</f>
        <v/>
      </c>
      <c r="C129" s="274"/>
      <c r="D129" s="274"/>
      <c r="E129" s="274"/>
      <c r="F129" s="274"/>
      <c r="G129" s="275"/>
      <c r="H129" s="273" t="str">
        <f t="shared" ref="H129:H152" si="108">IF(H90="","",H90)</f>
        <v/>
      </c>
      <c r="I129" s="274"/>
      <c r="J129" s="274"/>
      <c r="K129" s="274"/>
      <c r="L129" s="276" t="str">
        <f t="shared" ref="L129:L152" si="109">IF(L90="","",L90)</f>
        <v/>
      </c>
      <c r="M129" s="276"/>
      <c r="N129" s="275"/>
      <c r="O129" s="277" t="str">
        <f t="shared" si="106"/>
        <v/>
      </c>
      <c r="P129" s="278"/>
      <c r="Q129" s="278"/>
      <c r="R129" s="279" t="str">
        <f t="shared" ref="R129:R144" si="110">IF(O129="","",COUNTIF(AA129:BE129,"○"))</f>
        <v/>
      </c>
      <c r="S129" s="278"/>
      <c r="T129" s="280"/>
      <c r="U129" s="281" t="str">
        <f t="shared" ref="U129:U152" si="111">IF(O129="","",IFERROR(ROUNDDOWN(R129/O129,3),"-"))</f>
        <v/>
      </c>
      <c r="V129" s="282"/>
      <c r="W129" s="283"/>
      <c r="X129" s="295"/>
      <c r="Y129" s="296"/>
      <c r="Z129" s="297"/>
      <c r="AA129" s="78"/>
      <c r="AB129" s="79"/>
      <c r="AC129" s="79"/>
      <c r="AD129" s="79"/>
      <c r="AE129" s="79"/>
      <c r="AF129" s="79"/>
      <c r="AG129" s="79"/>
      <c r="AH129" s="79"/>
      <c r="AI129" s="79"/>
      <c r="AJ129" s="79"/>
      <c r="AK129" s="79"/>
      <c r="AL129" s="79"/>
      <c r="AM129" s="79"/>
      <c r="AN129" s="79"/>
      <c r="AO129" s="79"/>
      <c r="AP129" s="79"/>
      <c r="AQ129" s="79"/>
      <c r="AR129" s="79"/>
      <c r="AS129" s="79"/>
      <c r="AT129" s="79"/>
      <c r="AU129" s="79"/>
      <c r="AV129" s="79"/>
      <c r="AW129" s="79"/>
      <c r="AX129" s="79"/>
      <c r="AY129" s="79"/>
      <c r="AZ129" s="79"/>
      <c r="BA129" s="79"/>
      <c r="BB129" s="79"/>
      <c r="BC129" s="79"/>
      <c r="BD129" s="79"/>
      <c r="BE129" s="80"/>
      <c r="BF129" s="107"/>
      <c r="BG129" s="268" t="str">
        <f t="shared" ref="BG129:BG153" si="112">IFERROR(ROUNDDOWN(BK129/BI129,3),"-")</f>
        <v>-</v>
      </c>
      <c r="BH129" s="269"/>
      <c r="BI129" s="270">
        <f t="shared" ref="BI129:BI152" si="113">IFERROR(BI90+IF(O129="",0,O129),0)</f>
        <v>0</v>
      </c>
      <c r="BJ129" s="270"/>
      <c r="BK129" s="270">
        <f t="shared" ref="BK129:BK152" si="114">IFERROR(BK90+IF(R129="",0,R129),0)</f>
        <v>0</v>
      </c>
      <c r="BL129" s="284"/>
      <c r="BO129" s="96"/>
      <c r="BP129" s="96"/>
      <c r="BQ129" s="97"/>
    </row>
    <row r="130" spans="1:69" ht="21.75" customHeight="1">
      <c r="A130" s="151">
        <v>3</v>
      </c>
      <c r="B130" s="273" t="str">
        <f t="shared" si="107"/>
        <v/>
      </c>
      <c r="C130" s="274"/>
      <c r="D130" s="274"/>
      <c r="E130" s="274"/>
      <c r="F130" s="274"/>
      <c r="G130" s="275"/>
      <c r="H130" s="273" t="str">
        <f t="shared" si="108"/>
        <v/>
      </c>
      <c r="I130" s="274"/>
      <c r="J130" s="274"/>
      <c r="K130" s="274"/>
      <c r="L130" s="276" t="str">
        <f t="shared" si="109"/>
        <v/>
      </c>
      <c r="M130" s="276"/>
      <c r="N130" s="275"/>
      <c r="O130" s="277" t="str">
        <f t="shared" si="106"/>
        <v/>
      </c>
      <c r="P130" s="278"/>
      <c r="Q130" s="278"/>
      <c r="R130" s="279" t="str">
        <f t="shared" si="110"/>
        <v/>
      </c>
      <c r="S130" s="278"/>
      <c r="T130" s="280"/>
      <c r="U130" s="281" t="str">
        <f t="shared" si="111"/>
        <v/>
      </c>
      <c r="V130" s="282"/>
      <c r="W130" s="283"/>
      <c r="X130" s="295"/>
      <c r="Y130" s="296"/>
      <c r="Z130" s="297"/>
      <c r="AA130" s="78"/>
      <c r="AB130" s="79"/>
      <c r="AC130" s="79"/>
      <c r="AD130" s="79"/>
      <c r="AE130" s="79"/>
      <c r="AF130" s="79"/>
      <c r="AG130" s="79"/>
      <c r="AH130" s="79"/>
      <c r="AI130" s="79"/>
      <c r="AJ130" s="79"/>
      <c r="AK130" s="79"/>
      <c r="AL130" s="79"/>
      <c r="AM130" s="79"/>
      <c r="AN130" s="79"/>
      <c r="AO130" s="79"/>
      <c r="AP130" s="79"/>
      <c r="AQ130" s="79"/>
      <c r="AR130" s="79"/>
      <c r="AS130" s="79"/>
      <c r="AT130" s="79"/>
      <c r="AU130" s="79"/>
      <c r="AV130" s="79"/>
      <c r="AW130" s="79"/>
      <c r="AX130" s="79"/>
      <c r="AY130" s="79"/>
      <c r="AZ130" s="79"/>
      <c r="BA130" s="79"/>
      <c r="BB130" s="79"/>
      <c r="BC130" s="79"/>
      <c r="BD130" s="79"/>
      <c r="BE130" s="80"/>
      <c r="BF130" s="107"/>
      <c r="BG130" s="268" t="str">
        <f t="shared" si="112"/>
        <v>-</v>
      </c>
      <c r="BH130" s="269"/>
      <c r="BI130" s="270">
        <f t="shared" si="113"/>
        <v>0</v>
      </c>
      <c r="BJ130" s="270"/>
      <c r="BK130" s="270">
        <f t="shared" si="114"/>
        <v>0</v>
      </c>
      <c r="BL130" s="284"/>
      <c r="BO130" s="96"/>
      <c r="BP130" s="96"/>
      <c r="BQ130" s="97"/>
    </row>
    <row r="131" spans="1:69" ht="21.75" customHeight="1">
      <c r="A131" s="151">
        <v>4</v>
      </c>
      <c r="B131" s="273" t="str">
        <f t="shared" si="107"/>
        <v/>
      </c>
      <c r="C131" s="274"/>
      <c r="D131" s="274"/>
      <c r="E131" s="274"/>
      <c r="F131" s="274"/>
      <c r="G131" s="275"/>
      <c r="H131" s="273" t="str">
        <f t="shared" si="108"/>
        <v/>
      </c>
      <c r="I131" s="274"/>
      <c r="J131" s="274"/>
      <c r="K131" s="274"/>
      <c r="L131" s="276" t="str">
        <f t="shared" si="109"/>
        <v/>
      </c>
      <c r="M131" s="276"/>
      <c r="N131" s="275"/>
      <c r="O131" s="277" t="str">
        <f t="shared" si="106"/>
        <v/>
      </c>
      <c r="P131" s="278"/>
      <c r="Q131" s="278"/>
      <c r="R131" s="279" t="str">
        <f t="shared" si="110"/>
        <v/>
      </c>
      <c r="S131" s="278"/>
      <c r="T131" s="280"/>
      <c r="U131" s="281" t="str">
        <f t="shared" si="111"/>
        <v/>
      </c>
      <c r="V131" s="282"/>
      <c r="W131" s="283"/>
      <c r="X131" s="295"/>
      <c r="Y131" s="296"/>
      <c r="Z131" s="297"/>
      <c r="AA131" s="78"/>
      <c r="AB131" s="79"/>
      <c r="AC131" s="79"/>
      <c r="AD131" s="79"/>
      <c r="AE131" s="79"/>
      <c r="AF131" s="79"/>
      <c r="AG131" s="79"/>
      <c r="AH131" s="79"/>
      <c r="AI131" s="79"/>
      <c r="AJ131" s="79"/>
      <c r="AK131" s="79"/>
      <c r="AL131" s="79"/>
      <c r="AM131" s="79"/>
      <c r="AN131" s="79"/>
      <c r="AO131" s="79"/>
      <c r="AP131" s="79"/>
      <c r="AQ131" s="79"/>
      <c r="AR131" s="79"/>
      <c r="AS131" s="79"/>
      <c r="AT131" s="79"/>
      <c r="AU131" s="79"/>
      <c r="AV131" s="79"/>
      <c r="AW131" s="79"/>
      <c r="AX131" s="79"/>
      <c r="AY131" s="79"/>
      <c r="AZ131" s="79"/>
      <c r="BA131" s="79"/>
      <c r="BB131" s="79"/>
      <c r="BC131" s="79"/>
      <c r="BD131" s="79"/>
      <c r="BE131" s="80"/>
      <c r="BF131" s="107"/>
      <c r="BG131" s="268" t="str">
        <f t="shared" si="112"/>
        <v>-</v>
      </c>
      <c r="BH131" s="269"/>
      <c r="BI131" s="270">
        <f t="shared" si="113"/>
        <v>0</v>
      </c>
      <c r="BJ131" s="270"/>
      <c r="BK131" s="270">
        <f t="shared" si="114"/>
        <v>0</v>
      </c>
      <c r="BL131" s="284"/>
      <c r="BO131" s="96"/>
      <c r="BP131" s="96"/>
      <c r="BQ131" s="97"/>
    </row>
    <row r="132" spans="1:69" ht="21.75" customHeight="1">
      <c r="A132" s="151">
        <v>5</v>
      </c>
      <c r="B132" s="273" t="str">
        <f t="shared" si="107"/>
        <v/>
      </c>
      <c r="C132" s="274"/>
      <c r="D132" s="274"/>
      <c r="E132" s="274"/>
      <c r="F132" s="274"/>
      <c r="G132" s="275"/>
      <c r="H132" s="273" t="str">
        <f t="shared" si="108"/>
        <v/>
      </c>
      <c r="I132" s="274"/>
      <c r="J132" s="274"/>
      <c r="K132" s="274"/>
      <c r="L132" s="276" t="str">
        <f t="shared" si="109"/>
        <v/>
      </c>
      <c r="M132" s="276"/>
      <c r="N132" s="275"/>
      <c r="O132" s="277" t="str">
        <f t="shared" si="106"/>
        <v/>
      </c>
      <c r="P132" s="278"/>
      <c r="Q132" s="278"/>
      <c r="R132" s="279" t="str">
        <f t="shared" si="110"/>
        <v/>
      </c>
      <c r="S132" s="278"/>
      <c r="T132" s="280"/>
      <c r="U132" s="281" t="str">
        <f t="shared" si="111"/>
        <v/>
      </c>
      <c r="V132" s="282"/>
      <c r="W132" s="283"/>
      <c r="X132" s="295"/>
      <c r="Y132" s="296"/>
      <c r="Z132" s="297"/>
      <c r="AA132" s="78"/>
      <c r="AB132" s="79"/>
      <c r="AC132" s="79"/>
      <c r="AD132" s="79"/>
      <c r="AE132" s="79"/>
      <c r="AF132" s="79"/>
      <c r="AG132" s="79"/>
      <c r="AH132" s="79"/>
      <c r="AI132" s="79"/>
      <c r="AJ132" s="79"/>
      <c r="AK132" s="79"/>
      <c r="AL132" s="79"/>
      <c r="AM132" s="79"/>
      <c r="AN132" s="79"/>
      <c r="AO132" s="79"/>
      <c r="AP132" s="79"/>
      <c r="AQ132" s="79"/>
      <c r="AR132" s="79"/>
      <c r="AS132" s="79"/>
      <c r="AT132" s="79"/>
      <c r="AU132" s="79"/>
      <c r="AV132" s="79"/>
      <c r="AW132" s="79"/>
      <c r="AX132" s="79"/>
      <c r="AY132" s="79"/>
      <c r="AZ132" s="79"/>
      <c r="BA132" s="79"/>
      <c r="BB132" s="79"/>
      <c r="BC132" s="79"/>
      <c r="BD132" s="79"/>
      <c r="BE132" s="80"/>
      <c r="BF132" s="107"/>
      <c r="BG132" s="268" t="str">
        <f t="shared" si="112"/>
        <v>-</v>
      </c>
      <c r="BH132" s="269"/>
      <c r="BI132" s="270">
        <f t="shared" si="113"/>
        <v>0</v>
      </c>
      <c r="BJ132" s="270"/>
      <c r="BK132" s="270">
        <f t="shared" si="114"/>
        <v>0</v>
      </c>
      <c r="BL132" s="284"/>
      <c r="BO132" s="96"/>
      <c r="BP132" s="96"/>
      <c r="BQ132" s="97"/>
    </row>
    <row r="133" spans="1:69" ht="21.75" customHeight="1">
      <c r="A133" s="151">
        <v>6</v>
      </c>
      <c r="B133" s="273" t="str">
        <f t="shared" si="107"/>
        <v/>
      </c>
      <c r="C133" s="274"/>
      <c r="D133" s="274"/>
      <c r="E133" s="274"/>
      <c r="F133" s="274"/>
      <c r="G133" s="275"/>
      <c r="H133" s="273" t="str">
        <f t="shared" si="108"/>
        <v/>
      </c>
      <c r="I133" s="274"/>
      <c r="J133" s="274"/>
      <c r="K133" s="274"/>
      <c r="L133" s="276" t="str">
        <f t="shared" si="109"/>
        <v/>
      </c>
      <c r="M133" s="276"/>
      <c r="N133" s="275"/>
      <c r="O133" s="277" t="str">
        <f t="shared" si="106"/>
        <v/>
      </c>
      <c r="P133" s="278"/>
      <c r="Q133" s="278"/>
      <c r="R133" s="279" t="str">
        <f t="shared" si="110"/>
        <v/>
      </c>
      <c r="S133" s="278"/>
      <c r="T133" s="280"/>
      <c r="U133" s="281" t="str">
        <f t="shared" si="111"/>
        <v/>
      </c>
      <c r="V133" s="282"/>
      <c r="W133" s="283"/>
      <c r="X133" s="295"/>
      <c r="Y133" s="296"/>
      <c r="Z133" s="297"/>
      <c r="AA133" s="78"/>
      <c r="AB133" s="79"/>
      <c r="AC133" s="79"/>
      <c r="AD133" s="79"/>
      <c r="AE133" s="79"/>
      <c r="AF133" s="79"/>
      <c r="AG133" s="79"/>
      <c r="AH133" s="79"/>
      <c r="AI133" s="79"/>
      <c r="AJ133" s="79"/>
      <c r="AK133" s="79"/>
      <c r="AL133" s="79"/>
      <c r="AM133" s="79"/>
      <c r="AN133" s="79"/>
      <c r="AO133" s="79"/>
      <c r="AP133" s="79"/>
      <c r="AQ133" s="79"/>
      <c r="AR133" s="79"/>
      <c r="AS133" s="79"/>
      <c r="AT133" s="79"/>
      <c r="AU133" s="79"/>
      <c r="AV133" s="79"/>
      <c r="AW133" s="79"/>
      <c r="AX133" s="79"/>
      <c r="AY133" s="79"/>
      <c r="AZ133" s="79"/>
      <c r="BA133" s="79"/>
      <c r="BB133" s="79"/>
      <c r="BC133" s="79"/>
      <c r="BD133" s="79"/>
      <c r="BE133" s="80"/>
      <c r="BF133" s="107"/>
      <c r="BG133" s="268" t="str">
        <f t="shared" si="112"/>
        <v>-</v>
      </c>
      <c r="BH133" s="269"/>
      <c r="BI133" s="270">
        <f t="shared" si="113"/>
        <v>0</v>
      </c>
      <c r="BJ133" s="270"/>
      <c r="BK133" s="270">
        <f t="shared" si="114"/>
        <v>0</v>
      </c>
      <c r="BL133" s="284"/>
      <c r="BO133" s="96"/>
      <c r="BP133" s="96"/>
      <c r="BQ133" s="97"/>
    </row>
    <row r="134" spans="1:69" ht="21.75" customHeight="1">
      <c r="A134" s="151">
        <v>7</v>
      </c>
      <c r="B134" s="273" t="str">
        <f t="shared" si="107"/>
        <v/>
      </c>
      <c r="C134" s="274"/>
      <c r="D134" s="274"/>
      <c r="E134" s="274"/>
      <c r="F134" s="274"/>
      <c r="G134" s="275"/>
      <c r="H134" s="273" t="str">
        <f t="shared" si="108"/>
        <v/>
      </c>
      <c r="I134" s="274"/>
      <c r="J134" s="274"/>
      <c r="K134" s="274"/>
      <c r="L134" s="276" t="str">
        <f t="shared" si="109"/>
        <v/>
      </c>
      <c r="M134" s="276"/>
      <c r="N134" s="275"/>
      <c r="O134" s="277" t="str">
        <f t="shared" si="106"/>
        <v/>
      </c>
      <c r="P134" s="278"/>
      <c r="Q134" s="278"/>
      <c r="R134" s="279" t="str">
        <f t="shared" si="110"/>
        <v/>
      </c>
      <c r="S134" s="278"/>
      <c r="T134" s="280"/>
      <c r="U134" s="281" t="str">
        <f t="shared" si="111"/>
        <v/>
      </c>
      <c r="V134" s="282"/>
      <c r="W134" s="283"/>
      <c r="X134" s="295"/>
      <c r="Y134" s="296"/>
      <c r="Z134" s="297"/>
      <c r="AA134" s="78"/>
      <c r="AB134" s="79"/>
      <c r="AC134" s="79"/>
      <c r="AD134" s="79"/>
      <c r="AE134" s="79"/>
      <c r="AF134" s="79"/>
      <c r="AG134" s="79"/>
      <c r="AH134" s="79"/>
      <c r="AI134" s="79"/>
      <c r="AJ134" s="79"/>
      <c r="AK134" s="79"/>
      <c r="AL134" s="79"/>
      <c r="AM134" s="79"/>
      <c r="AN134" s="79"/>
      <c r="AO134" s="79"/>
      <c r="AP134" s="79"/>
      <c r="AQ134" s="79"/>
      <c r="AR134" s="79"/>
      <c r="AS134" s="79"/>
      <c r="AT134" s="79"/>
      <c r="AU134" s="79"/>
      <c r="AV134" s="79"/>
      <c r="AW134" s="79"/>
      <c r="AX134" s="79"/>
      <c r="AY134" s="79"/>
      <c r="AZ134" s="79"/>
      <c r="BA134" s="79"/>
      <c r="BB134" s="79"/>
      <c r="BC134" s="79"/>
      <c r="BD134" s="79"/>
      <c r="BE134" s="80"/>
      <c r="BF134" s="107"/>
      <c r="BG134" s="268" t="str">
        <f t="shared" si="112"/>
        <v>-</v>
      </c>
      <c r="BH134" s="269"/>
      <c r="BI134" s="270">
        <f t="shared" si="113"/>
        <v>0</v>
      </c>
      <c r="BJ134" s="270"/>
      <c r="BK134" s="270">
        <f t="shared" si="114"/>
        <v>0</v>
      </c>
      <c r="BL134" s="284"/>
      <c r="BO134" s="96"/>
      <c r="BP134" s="96"/>
      <c r="BQ134" s="97"/>
    </row>
    <row r="135" spans="1:69" ht="21.75" customHeight="1">
      <c r="A135" s="151">
        <v>8</v>
      </c>
      <c r="B135" s="273" t="str">
        <f t="shared" si="107"/>
        <v/>
      </c>
      <c r="C135" s="274"/>
      <c r="D135" s="274"/>
      <c r="E135" s="274"/>
      <c r="F135" s="274"/>
      <c r="G135" s="275"/>
      <c r="H135" s="273" t="str">
        <f t="shared" si="108"/>
        <v/>
      </c>
      <c r="I135" s="274"/>
      <c r="J135" s="274"/>
      <c r="K135" s="274"/>
      <c r="L135" s="276" t="str">
        <f t="shared" si="109"/>
        <v/>
      </c>
      <c r="M135" s="276"/>
      <c r="N135" s="275"/>
      <c r="O135" s="277" t="str">
        <f t="shared" si="106"/>
        <v/>
      </c>
      <c r="P135" s="278"/>
      <c r="Q135" s="278"/>
      <c r="R135" s="279" t="str">
        <f t="shared" si="110"/>
        <v/>
      </c>
      <c r="S135" s="278"/>
      <c r="T135" s="280"/>
      <c r="U135" s="281" t="str">
        <f t="shared" si="111"/>
        <v/>
      </c>
      <c r="V135" s="282"/>
      <c r="W135" s="283"/>
      <c r="X135" s="295"/>
      <c r="Y135" s="296"/>
      <c r="Z135" s="297"/>
      <c r="AA135" s="78"/>
      <c r="AB135" s="79"/>
      <c r="AC135" s="79"/>
      <c r="AD135" s="79"/>
      <c r="AE135" s="79"/>
      <c r="AF135" s="79"/>
      <c r="AG135" s="79"/>
      <c r="AH135" s="79"/>
      <c r="AI135" s="79"/>
      <c r="AJ135" s="79"/>
      <c r="AK135" s="79"/>
      <c r="AL135" s="79"/>
      <c r="AM135" s="79"/>
      <c r="AN135" s="79"/>
      <c r="AO135" s="79"/>
      <c r="AP135" s="79"/>
      <c r="AQ135" s="79"/>
      <c r="AR135" s="79"/>
      <c r="AS135" s="79"/>
      <c r="AT135" s="79"/>
      <c r="AU135" s="79"/>
      <c r="AV135" s="79"/>
      <c r="AW135" s="79"/>
      <c r="AX135" s="79"/>
      <c r="AY135" s="79"/>
      <c r="AZ135" s="79"/>
      <c r="BA135" s="79"/>
      <c r="BB135" s="79"/>
      <c r="BC135" s="79"/>
      <c r="BD135" s="79"/>
      <c r="BE135" s="80"/>
      <c r="BF135" s="107"/>
      <c r="BG135" s="268" t="str">
        <f t="shared" si="112"/>
        <v>-</v>
      </c>
      <c r="BH135" s="269"/>
      <c r="BI135" s="270">
        <f t="shared" si="113"/>
        <v>0</v>
      </c>
      <c r="BJ135" s="270"/>
      <c r="BK135" s="270">
        <f t="shared" si="114"/>
        <v>0</v>
      </c>
      <c r="BL135" s="284"/>
      <c r="BO135" s="96"/>
      <c r="BP135" s="96"/>
      <c r="BQ135" s="97"/>
    </row>
    <row r="136" spans="1:69" ht="21.75" customHeight="1">
      <c r="A136" s="151">
        <v>9</v>
      </c>
      <c r="B136" s="273" t="str">
        <f t="shared" si="107"/>
        <v/>
      </c>
      <c r="C136" s="274"/>
      <c r="D136" s="274"/>
      <c r="E136" s="274"/>
      <c r="F136" s="274"/>
      <c r="G136" s="275"/>
      <c r="H136" s="273" t="str">
        <f t="shared" si="108"/>
        <v/>
      </c>
      <c r="I136" s="274"/>
      <c r="J136" s="274"/>
      <c r="K136" s="274"/>
      <c r="L136" s="276" t="str">
        <f t="shared" si="109"/>
        <v/>
      </c>
      <c r="M136" s="276"/>
      <c r="N136" s="275"/>
      <c r="O136" s="277" t="str">
        <f t="shared" si="106"/>
        <v/>
      </c>
      <c r="P136" s="278"/>
      <c r="Q136" s="278"/>
      <c r="R136" s="279" t="str">
        <f t="shared" si="110"/>
        <v/>
      </c>
      <c r="S136" s="278"/>
      <c r="T136" s="280"/>
      <c r="U136" s="281" t="str">
        <f t="shared" si="111"/>
        <v/>
      </c>
      <c r="V136" s="282"/>
      <c r="W136" s="283"/>
      <c r="X136" s="295"/>
      <c r="Y136" s="296"/>
      <c r="Z136" s="297"/>
      <c r="AA136" s="78"/>
      <c r="AB136" s="79"/>
      <c r="AC136" s="79"/>
      <c r="AD136" s="79"/>
      <c r="AE136" s="79"/>
      <c r="AF136" s="79"/>
      <c r="AG136" s="79"/>
      <c r="AH136" s="79"/>
      <c r="AI136" s="79"/>
      <c r="AJ136" s="79"/>
      <c r="AK136" s="79"/>
      <c r="AL136" s="79"/>
      <c r="AM136" s="79"/>
      <c r="AN136" s="79"/>
      <c r="AO136" s="79"/>
      <c r="AP136" s="79"/>
      <c r="AQ136" s="79"/>
      <c r="AR136" s="79"/>
      <c r="AS136" s="79"/>
      <c r="AT136" s="79"/>
      <c r="AU136" s="79"/>
      <c r="AV136" s="79"/>
      <c r="AW136" s="79"/>
      <c r="AX136" s="79"/>
      <c r="AY136" s="79"/>
      <c r="AZ136" s="79"/>
      <c r="BA136" s="79"/>
      <c r="BB136" s="79"/>
      <c r="BC136" s="79"/>
      <c r="BD136" s="79"/>
      <c r="BE136" s="80"/>
      <c r="BF136" s="107"/>
      <c r="BG136" s="268" t="str">
        <f t="shared" si="112"/>
        <v>-</v>
      </c>
      <c r="BH136" s="269"/>
      <c r="BI136" s="270">
        <f t="shared" si="113"/>
        <v>0</v>
      </c>
      <c r="BJ136" s="270"/>
      <c r="BK136" s="270">
        <f t="shared" si="114"/>
        <v>0</v>
      </c>
      <c r="BL136" s="284"/>
      <c r="BO136" s="96"/>
      <c r="BP136" s="96"/>
      <c r="BQ136" s="97"/>
    </row>
    <row r="137" spans="1:69" ht="21.75" customHeight="1">
      <c r="A137" s="151">
        <v>10</v>
      </c>
      <c r="B137" s="273" t="str">
        <f t="shared" si="107"/>
        <v/>
      </c>
      <c r="C137" s="274"/>
      <c r="D137" s="274"/>
      <c r="E137" s="274"/>
      <c r="F137" s="274"/>
      <c r="G137" s="275"/>
      <c r="H137" s="273" t="str">
        <f t="shared" si="108"/>
        <v/>
      </c>
      <c r="I137" s="274"/>
      <c r="J137" s="274"/>
      <c r="K137" s="274"/>
      <c r="L137" s="276" t="str">
        <f t="shared" si="109"/>
        <v/>
      </c>
      <c r="M137" s="276"/>
      <c r="N137" s="275"/>
      <c r="O137" s="277" t="str">
        <f t="shared" si="106"/>
        <v/>
      </c>
      <c r="P137" s="278"/>
      <c r="Q137" s="278"/>
      <c r="R137" s="279" t="str">
        <f t="shared" si="110"/>
        <v/>
      </c>
      <c r="S137" s="278"/>
      <c r="T137" s="280"/>
      <c r="U137" s="281" t="str">
        <f t="shared" si="111"/>
        <v/>
      </c>
      <c r="V137" s="282"/>
      <c r="W137" s="283"/>
      <c r="X137" s="295"/>
      <c r="Y137" s="296"/>
      <c r="Z137" s="297"/>
      <c r="AA137" s="78"/>
      <c r="AB137" s="79"/>
      <c r="AC137" s="79"/>
      <c r="AD137" s="79"/>
      <c r="AE137" s="79"/>
      <c r="AF137" s="79"/>
      <c r="AG137" s="79"/>
      <c r="AH137" s="79"/>
      <c r="AI137" s="79"/>
      <c r="AJ137" s="79"/>
      <c r="AK137" s="79"/>
      <c r="AL137" s="79"/>
      <c r="AM137" s="79"/>
      <c r="AN137" s="79"/>
      <c r="AO137" s="79"/>
      <c r="AP137" s="79"/>
      <c r="AQ137" s="79"/>
      <c r="AR137" s="79"/>
      <c r="AS137" s="79"/>
      <c r="AT137" s="79"/>
      <c r="AU137" s="79"/>
      <c r="AV137" s="79"/>
      <c r="AW137" s="79"/>
      <c r="AX137" s="79"/>
      <c r="AY137" s="79"/>
      <c r="AZ137" s="79"/>
      <c r="BA137" s="79"/>
      <c r="BB137" s="79"/>
      <c r="BC137" s="79"/>
      <c r="BD137" s="79"/>
      <c r="BE137" s="80"/>
      <c r="BF137" s="107"/>
      <c r="BG137" s="268" t="str">
        <f t="shared" si="112"/>
        <v>-</v>
      </c>
      <c r="BH137" s="269"/>
      <c r="BI137" s="270">
        <f t="shared" si="113"/>
        <v>0</v>
      </c>
      <c r="BJ137" s="270"/>
      <c r="BK137" s="270">
        <f t="shared" si="114"/>
        <v>0</v>
      </c>
      <c r="BL137" s="284"/>
      <c r="BO137" s="96"/>
      <c r="BP137" s="96"/>
      <c r="BQ137" s="97"/>
    </row>
    <row r="138" spans="1:69" ht="21.75" customHeight="1">
      <c r="A138" s="151">
        <v>11</v>
      </c>
      <c r="B138" s="273" t="str">
        <f t="shared" si="107"/>
        <v/>
      </c>
      <c r="C138" s="274"/>
      <c r="D138" s="274"/>
      <c r="E138" s="274"/>
      <c r="F138" s="274"/>
      <c r="G138" s="275"/>
      <c r="H138" s="273" t="str">
        <f t="shared" si="108"/>
        <v/>
      </c>
      <c r="I138" s="274"/>
      <c r="J138" s="274"/>
      <c r="K138" s="274"/>
      <c r="L138" s="276" t="str">
        <f t="shared" si="109"/>
        <v/>
      </c>
      <c r="M138" s="276"/>
      <c r="N138" s="275"/>
      <c r="O138" s="277" t="str">
        <f t="shared" si="106"/>
        <v/>
      </c>
      <c r="P138" s="278"/>
      <c r="Q138" s="278"/>
      <c r="R138" s="279" t="str">
        <f t="shared" si="110"/>
        <v/>
      </c>
      <c r="S138" s="278"/>
      <c r="T138" s="280"/>
      <c r="U138" s="281" t="str">
        <f t="shared" si="111"/>
        <v/>
      </c>
      <c r="V138" s="282"/>
      <c r="W138" s="283"/>
      <c r="X138" s="295"/>
      <c r="Y138" s="296"/>
      <c r="Z138" s="297"/>
      <c r="AA138" s="78"/>
      <c r="AB138" s="79"/>
      <c r="AC138" s="79"/>
      <c r="AD138" s="79"/>
      <c r="AE138" s="79"/>
      <c r="AF138" s="79"/>
      <c r="AG138" s="79"/>
      <c r="AH138" s="79"/>
      <c r="AI138" s="79"/>
      <c r="AJ138" s="79"/>
      <c r="AK138" s="79"/>
      <c r="AL138" s="79"/>
      <c r="AM138" s="79"/>
      <c r="AN138" s="79"/>
      <c r="AO138" s="79"/>
      <c r="AP138" s="79"/>
      <c r="AQ138" s="79"/>
      <c r="AR138" s="79"/>
      <c r="AS138" s="79"/>
      <c r="AT138" s="79"/>
      <c r="AU138" s="79"/>
      <c r="AV138" s="79"/>
      <c r="AW138" s="79"/>
      <c r="AX138" s="79"/>
      <c r="AY138" s="79"/>
      <c r="AZ138" s="79"/>
      <c r="BA138" s="79"/>
      <c r="BB138" s="79"/>
      <c r="BC138" s="79"/>
      <c r="BD138" s="79"/>
      <c r="BE138" s="80"/>
      <c r="BF138" s="107"/>
      <c r="BG138" s="268" t="str">
        <f t="shared" si="112"/>
        <v>-</v>
      </c>
      <c r="BH138" s="269"/>
      <c r="BI138" s="270">
        <f t="shared" si="113"/>
        <v>0</v>
      </c>
      <c r="BJ138" s="270"/>
      <c r="BK138" s="270">
        <f t="shared" si="114"/>
        <v>0</v>
      </c>
      <c r="BL138" s="284"/>
      <c r="BO138" s="96"/>
      <c r="BP138" s="96"/>
      <c r="BQ138" s="97"/>
    </row>
    <row r="139" spans="1:69" ht="21.75" customHeight="1">
      <c r="A139" s="151">
        <v>12</v>
      </c>
      <c r="B139" s="273" t="str">
        <f t="shared" si="107"/>
        <v/>
      </c>
      <c r="C139" s="274"/>
      <c r="D139" s="274"/>
      <c r="E139" s="274"/>
      <c r="F139" s="274"/>
      <c r="G139" s="275"/>
      <c r="H139" s="273" t="str">
        <f t="shared" si="108"/>
        <v/>
      </c>
      <c r="I139" s="274"/>
      <c r="J139" s="274"/>
      <c r="K139" s="274"/>
      <c r="L139" s="276" t="str">
        <f t="shared" si="109"/>
        <v/>
      </c>
      <c r="M139" s="276"/>
      <c r="N139" s="275"/>
      <c r="O139" s="277" t="str">
        <f t="shared" si="106"/>
        <v/>
      </c>
      <c r="P139" s="278"/>
      <c r="Q139" s="278"/>
      <c r="R139" s="279" t="str">
        <f t="shared" si="110"/>
        <v/>
      </c>
      <c r="S139" s="278"/>
      <c r="T139" s="280"/>
      <c r="U139" s="281" t="str">
        <f t="shared" si="111"/>
        <v/>
      </c>
      <c r="V139" s="282"/>
      <c r="W139" s="283"/>
      <c r="X139" s="295"/>
      <c r="Y139" s="296"/>
      <c r="Z139" s="297"/>
      <c r="AA139" s="78"/>
      <c r="AB139" s="79"/>
      <c r="AC139" s="79"/>
      <c r="AD139" s="79"/>
      <c r="AE139" s="79"/>
      <c r="AF139" s="79"/>
      <c r="AG139" s="79"/>
      <c r="AH139" s="79"/>
      <c r="AI139" s="79"/>
      <c r="AJ139" s="79"/>
      <c r="AK139" s="79"/>
      <c r="AL139" s="79"/>
      <c r="AM139" s="79"/>
      <c r="AN139" s="79"/>
      <c r="AO139" s="79"/>
      <c r="AP139" s="79"/>
      <c r="AQ139" s="79"/>
      <c r="AR139" s="79"/>
      <c r="AS139" s="79"/>
      <c r="AT139" s="79"/>
      <c r="AU139" s="79"/>
      <c r="AV139" s="79"/>
      <c r="AW139" s="79"/>
      <c r="AX139" s="79"/>
      <c r="AY139" s="79"/>
      <c r="AZ139" s="79"/>
      <c r="BA139" s="79"/>
      <c r="BB139" s="79"/>
      <c r="BC139" s="79"/>
      <c r="BD139" s="79"/>
      <c r="BE139" s="80"/>
      <c r="BF139" s="107"/>
      <c r="BG139" s="268" t="str">
        <f t="shared" si="112"/>
        <v>-</v>
      </c>
      <c r="BH139" s="269"/>
      <c r="BI139" s="270">
        <f t="shared" si="113"/>
        <v>0</v>
      </c>
      <c r="BJ139" s="270"/>
      <c r="BK139" s="270">
        <f t="shared" si="114"/>
        <v>0</v>
      </c>
      <c r="BL139" s="284"/>
      <c r="BO139" s="96"/>
      <c r="BP139" s="96"/>
      <c r="BQ139" s="97"/>
    </row>
    <row r="140" spans="1:69" ht="21.75" customHeight="1">
      <c r="A140" s="151">
        <v>13</v>
      </c>
      <c r="B140" s="273" t="str">
        <f t="shared" si="107"/>
        <v/>
      </c>
      <c r="C140" s="274"/>
      <c r="D140" s="274"/>
      <c r="E140" s="274"/>
      <c r="F140" s="274"/>
      <c r="G140" s="275"/>
      <c r="H140" s="273" t="str">
        <f t="shared" si="108"/>
        <v/>
      </c>
      <c r="I140" s="274"/>
      <c r="J140" s="274"/>
      <c r="K140" s="274"/>
      <c r="L140" s="276" t="str">
        <f t="shared" si="109"/>
        <v/>
      </c>
      <c r="M140" s="276"/>
      <c r="N140" s="275"/>
      <c r="O140" s="277" t="str">
        <f t="shared" si="106"/>
        <v/>
      </c>
      <c r="P140" s="278"/>
      <c r="Q140" s="278"/>
      <c r="R140" s="279" t="str">
        <f t="shared" si="110"/>
        <v/>
      </c>
      <c r="S140" s="278"/>
      <c r="T140" s="280"/>
      <c r="U140" s="281" t="str">
        <f t="shared" si="111"/>
        <v/>
      </c>
      <c r="V140" s="282"/>
      <c r="W140" s="283"/>
      <c r="X140" s="295"/>
      <c r="Y140" s="296"/>
      <c r="Z140" s="297"/>
      <c r="AA140" s="78"/>
      <c r="AB140" s="79"/>
      <c r="AC140" s="79"/>
      <c r="AD140" s="79"/>
      <c r="AE140" s="79"/>
      <c r="AF140" s="79"/>
      <c r="AG140" s="79"/>
      <c r="AH140" s="79"/>
      <c r="AI140" s="79"/>
      <c r="AJ140" s="79"/>
      <c r="AK140" s="79"/>
      <c r="AL140" s="79"/>
      <c r="AM140" s="79"/>
      <c r="AN140" s="79"/>
      <c r="AO140" s="79"/>
      <c r="AP140" s="79"/>
      <c r="AQ140" s="79"/>
      <c r="AR140" s="79"/>
      <c r="AS140" s="79"/>
      <c r="AT140" s="79"/>
      <c r="AU140" s="79"/>
      <c r="AV140" s="79"/>
      <c r="AW140" s="79"/>
      <c r="AX140" s="79"/>
      <c r="AY140" s="79"/>
      <c r="AZ140" s="79"/>
      <c r="BA140" s="79"/>
      <c r="BB140" s="79"/>
      <c r="BC140" s="79"/>
      <c r="BD140" s="79"/>
      <c r="BE140" s="80"/>
      <c r="BF140" s="107"/>
      <c r="BG140" s="268" t="str">
        <f t="shared" si="112"/>
        <v>-</v>
      </c>
      <c r="BH140" s="269"/>
      <c r="BI140" s="270">
        <f t="shared" si="113"/>
        <v>0</v>
      </c>
      <c r="BJ140" s="270"/>
      <c r="BK140" s="270">
        <f t="shared" si="114"/>
        <v>0</v>
      </c>
      <c r="BL140" s="284"/>
      <c r="BO140" s="96"/>
      <c r="BP140" s="96"/>
      <c r="BQ140" s="97"/>
    </row>
    <row r="141" spans="1:69" ht="21.75" customHeight="1">
      <c r="A141" s="151">
        <v>14</v>
      </c>
      <c r="B141" s="273" t="str">
        <f t="shared" si="107"/>
        <v/>
      </c>
      <c r="C141" s="274"/>
      <c r="D141" s="274"/>
      <c r="E141" s="274"/>
      <c r="F141" s="274"/>
      <c r="G141" s="275"/>
      <c r="H141" s="273" t="str">
        <f t="shared" si="108"/>
        <v/>
      </c>
      <c r="I141" s="274"/>
      <c r="J141" s="274"/>
      <c r="K141" s="274"/>
      <c r="L141" s="276" t="str">
        <f t="shared" si="109"/>
        <v/>
      </c>
      <c r="M141" s="276"/>
      <c r="N141" s="275"/>
      <c r="O141" s="277" t="str">
        <f t="shared" si="106"/>
        <v/>
      </c>
      <c r="P141" s="278"/>
      <c r="Q141" s="278"/>
      <c r="R141" s="279" t="str">
        <f t="shared" si="110"/>
        <v/>
      </c>
      <c r="S141" s="278"/>
      <c r="T141" s="280"/>
      <c r="U141" s="281" t="str">
        <f t="shared" si="111"/>
        <v/>
      </c>
      <c r="V141" s="282"/>
      <c r="W141" s="283"/>
      <c r="X141" s="295"/>
      <c r="Y141" s="296"/>
      <c r="Z141" s="297"/>
      <c r="AA141" s="78"/>
      <c r="AB141" s="79"/>
      <c r="AC141" s="79"/>
      <c r="AD141" s="79"/>
      <c r="AE141" s="79"/>
      <c r="AF141" s="79"/>
      <c r="AG141" s="79"/>
      <c r="AH141" s="79"/>
      <c r="AI141" s="79"/>
      <c r="AJ141" s="79"/>
      <c r="AK141" s="79"/>
      <c r="AL141" s="79"/>
      <c r="AM141" s="79"/>
      <c r="AN141" s="79"/>
      <c r="AO141" s="79"/>
      <c r="AP141" s="79"/>
      <c r="AQ141" s="79"/>
      <c r="AR141" s="79"/>
      <c r="AS141" s="79"/>
      <c r="AT141" s="79"/>
      <c r="AU141" s="79"/>
      <c r="AV141" s="79"/>
      <c r="AW141" s="79"/>
      <c r="AX141" s="79"/>
      <c r="AY141" s="79"/>
      <c r="AZ141" s="79"/>
      <c r="BA141" s="79"/>
      <c r="BB141" s="79"/>
      <c r="BC141" s="79"/>
      <c r="BD141" s="79"/>
      <c r="BE141" s="80"/>
      <c r="BF141" s="107"/>
      <c r="BG141" s="268" t="str">
        <f t="shared" si="112"/>
        <v>-</v>
      </c>
      <c r="BH141" s="269"/>
      <c r="BI141" s="270">
        <f t="shared" si="113"/>
        <v>0</v>
      </c>
      <c r="BJ141" s="270"/>
      <c r="BK141" s="270">
        <f t="shared" si="114"/>
        <v>0</v>
      </c>
      <c r="BL141" s="284"/>
      <c r="BO141" s="96"/>
      <c r="BP141" s="96"/>
      <c r="BQ141" s="97"/>
    </row>
    <row r="142" spans="1:69" ht="21.75" customHeight="1">
      <c r="A142" s="151">
        <v>15</v>
      </c>
      <c r="B142" s="273" t="str">
        <f t="shared" si="107"/>
        <v/>
      </c>
      <c r="C142" s="274"/>
      <c r="D142" s="274"/>
      <c r="E142" s="274"/>
      <c r="F142" s="274"/>
      <c r="G142" s="275"/>
      <c r="H142" s="273" t="str">
        <f t="shared" si="108"/>
        <v/>
      </c>
      <c r="I142" s="274"/>
      <c r="J142" s="274"/>
      <c r="K142" s="274"/>
      <c r="L142" s="276" t="str">
        <f t="shared" si="109"/>
        <v/>
      </c>
      <c r="M142" s="276"/>
      <c r="N142" s="275"/>
      <c r="O142" s="277" t="str">
        <f t="shared" si="106"/>
        <v/>
      </c>
      <c r="P142" s="278"/>
      <c r="Q142" s="278"/>
      <c r="R142" s="279" t="str">
        <f t="shared" si="110"/>
        <v/>
      </c>
      <c r="S142" s="278"/>
      <c r="T142" s="280"/>
      <c r="U142" s="281" t="str">
        <f t="shared" si="111"/>
        <v/>
      </c>
      <c r="V142" s="282"/>
      <c r="W142" s="283"/>
      <c r="X142" s="295"/>
      <c r="Y142" s="296"/>
      <c r="Z142" s="297"/>
      <c r="AA142" s="78"/>
      <c r="AB142" s="79"/>
      <c r="AC142" s="79"/>
      <c r="AD142" s="79"/>
      <c r="AE142" s="79"/>
      <c r="AF142" s="79"/>
      <c r="AG142" s="79"/>
      <c r="AH142" s="79"/>
      <c r="AI142" s="79"/>
      <c r="AJ142" s="79"/>
      <c r="AK142" s="79"/>
      <c r="AL142" s="79"/>
      <c r="AM142" s="79"/>
      <c r="AN142" s="79"/>
      <c r="AO142" s="79"/>
      <c r="AP142" s="79"/>
      <c r="AQ142" s="79"/>
      <c r="AR142" s="79"/>
      <c r="AS142" s="79"/>
      <c r="AT142" s="79"/>
      <c r="AU142" s="79"/>
      <c r="AV142" s="79"/>
      <c r="AW142" s="79"/>
      <c r="AX142" s="79"/>
      <c r="AY142" s="79"/>
      <c r="AZ142" s="79"/>
      <c r="BA142" s="79"/>
      <c r="BB142" s="79"/>
      <c r="BC142" s="79"/>
      <c r="BD142" s="79"/>
      <c r="BE142" s="80"/>
      <c r="BF142" s="107"/>
      <c r="BG142" s="268" t="str">
        <f t="shared" si="112"/>
        <v>-</v>
      </c>
      <c r="BH142" s="269"/>
      <c r="BI142" s="270">
        <f t="shared" si="113"/>
        <v>0</v>
      </c>
      <c r="BJ142" s="270"/>
      <c r="BK142" s="270">
        <f t="shared" si="114"/>
        <v>0</v>
      </c>
      <c r="BL142" s="284"/>
      <c r="BO142" s="96"/>
      <c r="BP142" s="96"/>
      <c r="BQ142" s="97"/>
    </row>
    <row r="143" spans="1:69" ht="21.75" customHeight="1">
      <c r="A143" s="151">
        <v>16</v>
      </c>
      <c r="B143" s="273" t="str">
        <f t="shared" si="107"/>
        <v/>
      </c>
      <c r="C143" s="274"/>
      <c r="D143" s="274"/>
      <c r="E143" s="274"/>
      <c r="F143" s="274"/>
      <c r="G143" s="275"/>
      <c r="H143" s="273" t="str">
        <f t="shared" si="108"/>
        <v/>
      </c>
      <c r="I143" s="274"/>
      <c r="J143" s="274"/>
      <c r="K143" s="274"/>
      <c r="L143" s="276" t="str">
        <f t="shared" si="109"/>
        <v/>
      </c>
      <c r="M143" s="276"/>
      <c r="N143" s="275"/>
      <c r="O143" s="277" t="str">
        <f t="shared" si="106"/>
        <v/>
      </c>
      <c r="P143" s="278"/>
      <c r="Q143" s="278"/>
      <c r="R143" s="279" t="str">
        <f t="shared" si="110"/>
        <v/>
      </c>
      <c r="S143" s="278"/>
      <c r="T143" s="280"/>
      <c r="U143" s="281" t="str">
        <f t="shared" si="111"/>
        <v/>
      </c>
      <c r="V143" s="282"/>
      <c r="W143" s="283"/>
      <c r="X143" s="295"/>
      <c r="Y143" s="296"/>
      <c r="Z143" s="297"/>
      <c r="AA143" s="78"/>
      <c r="AB143" s="79"/>
      <c r="AC143" s="79"/>
      <c r="AD143" s="79"/>
      <c r="AE143" s="79"/>
      <c r="AF143" s="79"/>
      <c r="AG143" s="79"/>
      <c r="AH143" s="79"/>
      <c r="AI143" s="79"/>
      <c r="AJ143" s="79"/>
      <c r="AK143" s="79"/>
      <c r="AL143" s="79"/>
      <c r="AM143" s="79"/>
      <c r="AN143" s="79"/>
      <c r="AO143" s="79"/>
      <c r="AP143" s="79"/>
      <c r="AQ143" s="79"/>
      <c r="AR143" s="79"/>
      <c r="AS143" s="79"/>
      <c r="AT143" s="79"/>
      <c r="AU143" s="79"/>
      <c r="AV143" s="79"/>
      <c r="AW143" s="79"/>
      <c r="AX143" s="79"/>
      <c r="AY143" s="79"/>
      <c r="AZ143" s="79"/>
      <c r="BA143" s="79"/>
      <c r="BB143" s="79"/>
      <c r="BC143" s="79"/>
      <c r="BD143" s="79"/>
      <c r="BE143" s="80"/>
      <c r="BF143" s="107"/>
      <c r="BG143" s="268" t="str">
        <f t="shared" si="112"/>
        <v>-</v>
      </c>
      <c r="BH143" s="269"/>
      <c r="BI143" s="270">
        <f t="shared" si="113"/>
        <v>0</v>
      </c>
      <c r="BJ143" s="270"/>
      <c r="BK143" s="270">
        <f t="shared" si="114"/>
        <v>0</v>
      </c>
      <c r="BL143" s="284"/>
      <c r="BO143" s="96"/>
      <c r="BP143" s="96"/>
      <c r="BQ143" s="97"/>
    </row>
    <row r="144" spans="1:69" ht="21.75" customHeight="1">
      <c r="A144" s="151">
        <v>17</v>
      </c>
      <c r="B144" s="273" t="str">
        <f t="shared" si="107"/>
        <v/>
      </c>
      <c r="C144" s="274"/>
      <c r="D144" s="274"/>
      <c r="E144" s="274"/>
      <c r="F144" s="274"/>
      <c r="G144" s="275"/>
      <c r="H144" s="273" t="str">
        <f t="shared" si="108"/>
        <v/>
      </c>
      <c r="I144" s="274"/>
      <c r="J144" s="274"/>
      <c r="K144" s="274"/>
      <c r="L144" s="276" t="str">
        <f t="shared" si="109"/>
        <v/>
      </c>
      <c r="M144" s="276"/>
      <c r="N144" s="275"/>
      <c r="O144" s="277" t="str">
        <f t="shared" si="106"/>
        <v/>
      </c>
      <c r="P144" s="278"/>
      <c r="Q144" s="278"/>
      <c r="R144" s="279" t="str">
        <f t="shared" si="110"/>
        <v/>
      </c>
      <c r="S144" s="278"/>
      <c r="T144" s="280"/>
      <c r="U144" s="281" t="str">
        <f t="shared" si="111"/>
        <v/>
      </c>
      <c r="V144" s="282"/>
      <c r="W144" s="283"/>
      <c r="X144" s="295"/>
      <c r="Y144" s="296"/>
      <c r="Z144" s="297"/>
      <c r="AA144" s="78"/>
      <c r="AB144" s="79"/>
      <c r="AC144" s="79"/>
      <c r="AD144" s="79"/>
      <c r="AE144" s="79"/>
      <c r="AF144" s="79"/>
      <c r="AG144" s="79"/>
      <c r="AH144" s="79"/>
      <c r="AI144" s="79"/>
      <c r="AJ144" s="79"/>
      <c r="AK144" s="79"/>
      <c r="AL144" s="79"/>
      <c r="AM144" s="79"/>
      <c r="AN144" s="79"/>
      <c r="AO144" s="79"/>
      <c r="AP144" s="79"/>
      <c r="AQ144" s="79"/>
      <c r="AR144" s="79"/>
      <c r="AS144" s="79"/>
      <c r="AT144" s="79"/>
      <c r="AU144" s="79"/>
      <c r="AV144" s="79"/>
      <c r="AW144" s="79"/>
      <c r="AX144" s="79"/>
      <c r="AY144" s="79"/>
      <c r="AZ144" s="79"/>
      <c r="BA144" s="79"/>
      <c r="BB144" s="79"/>
      <c r="BC144" s="79"/>
      <c r="BD144" s="79"/>
      <c r="BE144" s="80"/>
      <c r="BF144" s="107"/>
      <c r="BG144" s="268" t="str">
        <f t="shared" si="112"/>
        <v>-</v>
      </c>
      <c r="BH144" s="269"/>
      <c r="BI144" s="270">
        <f t="shared" si="113"/>
        <v>0</v>
      </c>
      <c r="BJ144" s="270"/>
      <c r="BK144" s="270">
        <f t="shared" si="114"/>
        <v>0</v>
      </c>
      <c r="BL144" s="284"/>
      <c r="BO144" s="96"/>
      <c r="BP144" s="96"/>
      <c r="BQ144" s="97"/>
    </row>
    <row r="145" spans="1:69" ht="21.75" customHeight="1">
      <c r="A145" s="151">
        <v>18</v>
      </c>
      <c r="B145" s="273" t="str">
        <f t="shared" si="107"/>
        <v/>
      </c>
      <c r="C145" s="274"/>
      <c r="D145" s="274"/>
      <c r="E145" s="274"/>
      <c r="F145" s="274"/>
      <c r="G145" s="275"/>
      <c r="H145" s="273" t="str">
        <f t="shared" si="108"/>
        <v/>
      </c>
      <c r="I145" s="274"/>
      <c r="J145" s="274"/>
      <c r="K145" s="274"/>
      <c r="L145" s="276" t="str">
        <f t="shared" si="109"/>
        <v/>
      </c>
      <c r="M145" s="276"/>
      <c r="N145" s="275"/>
      <c r="O145" s="277" t="str">
        <f t="shared" si="106"/>
        <v/>
      </c>
      <c r="P145" s="278"/>
      <c r="Q145" s="278"/>
      <c r="R145" s="279" t="str">
        <f>IF(O145="","",COUNTIF(AA145:BE145,"○"))</f>
        <v/>
      </c>
      <c r="S145" s="278"/>
      <c r="T145" s="280"/>
      <c r="U145" s="281" t="str">
        <f t="shared" si="111"/>
        <v/>
      </c>
      <c r="V145" s="282"/>
      <c r="W145" s="283"/>
      <c r="X145" s="295"/>
      <c r="Y145" s="296"/>
      <c r="Z145" s="297"/>
      <c r="AA145" s="78"/>
      <c r="AB145" s="79"/>
      <c r="AC145" s="79"/>
      <c r="AD145" s="79"/>
      <c r="AE145" s="79"/>
      <c r="AF145" s="79"/>
      <c r="AG145" s="79"/>
      <c r="AH145" s="79"/>
      <c r="AI145" s="79"/>
      <c r="AJ145" s="79"/>
      <c r="AK145" s="79"/>
      <c r="AL145" s="79"/>
      <c r="AM145" s="79"/>
      <c r="AN145" s="79"/>
      <c r="AO145" s="79"/>
      <c r="AP145" s="79"/>
      <c r="AQ145" s="79"/>
      <c r="AR145" s="79"/>
      <c r="AS145" s="79"/>
      <c r="AT145" s="79"/>
      <c r="AU145" s="79"/>
      <c r="AV145" s="79"/>
      <c r="AW145" s="79"/>
      <c r="AX145" s="79"/>
      <c r="AY145" s="79"/>
      <c r="AZ145" s="79"/>
      <c r="BA145" s="79"/>
      <c r="BB145" s="79"/>
      <c r="BC145" s="79"/>
      <c r="BD145" s="79"/>
      <c r="BE145" s="80"/>
      <c r="BF145" s="107"/>
      <c r="BG145" s="268" t="str">
        <f t="shared" si="112"/>
        <v>-</v>
      </c>
      <c r="BH145" s="269"/>
      <c r="BI145" s="270">
        <f t="shared" si="113"/>
        <v>0</v>
      </c>
      <c r="BJ145" s="270"/>
      <c r="BK145" s="270">
        <f t="shared" si="114"/>
        <v>0</v>
      </c>
      <c r="BL145" s="284"/>
      <c r="BO145" s="96"/>
      <c r="BP145" s="96"/>
      <c r="BQ145" s="97"/>
    </row>
    <row r="146" spans="1:69" ht="21.75" customHeight="1">
      <c r="A146" s="151">
        <v>19</v>
      </c>
      <c r="B146" s="273" t="str">
        <f t="shared" si="107"/>
        <v/>
      </c>
      <c r="C146" s="274"/>
      <c r="D146" s="274"/>
      <c r="E146" s="274"/>
      <c r="F146" s="274"/>
      <c r="G146" s="275"/>
      <c r="H146" s="273" t="str">
        <f t="shared" si="108"/>
        <v/>
      </c>
      <c r="I146" s="274"/>
      <c r="J146" s="274"/>
      <c r="K146" s="274"/>
      <c r="L146" s="276" t="str">
        <f t="shared" si="109"/>
        <v/>
      </c>
      <c r="M146" s="276"/>
      <c r="N146" s="275"/>
      <c r="O146" s="277" t="str">
        <f t="shared" si="106"/>
        <v/>
      </c>
      <c r="P146" s="278"/>
      <c r="Q146" s="278"/>
      <c r="R146" s="279" t="str">
        <f t="shared" ref="R146:R152" si="115">IF(O146="","",COUNTIF(AA146:BE146,"○"))</f>
        <v/>
      </c>
      <c r="S146" s="278"/>
      <c r="T146" s="280"/>
      <c r="U146" s="281" t="str">
        <f t="shared" si="111"/>
        <v/>
      </c>
      <c r="V146" s="282"/>
      <c r="W146" s="283"/>
      <c r="X146" s="295"/>
      <c r="Y146" s="296"/>
      <c r="Z146" s="297"/>
      <c r="AA146" s="78"/>
      <c r="AB146" s="79"/>
      <c r="AC146" s="79"/>
      <c r="AD146" s="79"/>
      <c r="AE146" s="79"/>
      <c r="AF146" s="79"/>
      <c r="AG146" s="79"/>
      <c r="AH146" s="79"/>
      <c r="AI146" s="79"/>
      <c r="AJ146" s="79"/>
      <c r="AK146" s="79"/>
      <c r="AL146" s="79"/>
      <c r="AM146" s="79"/>
      <c r="AN146" s="79"/>
      <c r="AO146" s="79"/>
      <c r="AP146" s="79"/>
      <c r="AQ146" s="79"/>
      <c r="AR146" s="79"/>
      <c r="AS146" s="79"/>
      <c r="AT146" s="79"/>
      <c r="AU146" s="79"/>
      <c r="AV146" s="79"/>
      <c r="AW146" s="79"/>
      <c r="AX146" s="79"/>
      <c r="AY146" s="79"/>
      <c r="AZ146" s="79"/>
      <c r="BA146" s="79"/>
      <c r="BB146" s="79"/>
      <c r="BC146" s="79"/>
      <c r="BD146" s="79"/>
      <c r="BE146" s="80"/>
      <c r="BF146" s="107"/>
      <c r="BG146" s="268" t="str">
        <f t="shared" si="112"/>
        <v>-</v>
      </c>
      <c r="BH146" s="269"/>
      <c r="BI146" s="270">
        <f t="shared" si="113"/>
        <v>0</v>
      </c>
      <c r="BJ146" s="270"/>
      <c r="BK146" s="270">
        <f t="shared" si="114"/>
        <v>0</v>
      </c>
      <c r="BL146" s="284"/>
      <c r="BO146" s="96"/>
      <c r="BP146" s="96"/>
      <c r="BQ146" s="97"/>
    </row>
    <row r="147" spans="1:69" ht="21.75" customHeight="1">
      <c r="A147" s="151">
        <v>20</v>
      </c>
      <c r="B147" s="273" t="str">
        <f t="shared" si="107"/>
        <v/>
      </c>
      <c r="C147" s="274"/>
      <c r="D147" s="274"/>
      <c r="E147" s="274"/>
      <c r="F147" s="274"/>
      <c r="G147" s="275"/>
      <c r="H147" s="273" t="str">
        <f t="shared" si="108"/>
        <v/>
      </c>
      <c r="I147" s="274"/>
      <c r="J147" s="274"/>
      <c r="K147" s="274"/>
      <c r="L147" s="276" t="str">
        <f t="shared" si="109"/>
        <v/>
      </c>
      <c r="M147" s="276"/>
      <c r="N147" s="275"/>
      <c r="O147" s="277" t="str">
        <f t="shared" si="106"/>
        <v/>
      </c>
      <c r="P147" s="278"/>
      <c r="Q147" s="278"/>
      <c r="R147" s="279" t="str">
        <f t="shared" si="115"/>
        <v/>
      </c>
      <c r="S147" s="278"/>
      <c r="T147" s="280"/>
      <c r="U147" s="281" t="str">
        <f t="shared" si="111"/>
        <v/>
      </c>
      <c r="V147" s="282"/>
      <c r="W147" s="283"/>
      <c r="X147" s="295"/>
      <c r="Y147" s="296"/>
      <c r="Z147" s="297"/>
      <c r="AA147" s="81"/>
      <c r="AB147" s="82"/>
      <c r="AC147" s="82"/>
      <c r="AD147" s="82"/>
      <c r="AE147" s="82"/>
      <c r="AF147" s="79"/>
      <c r="AG147" s="79"/>
      <c r="AH147" s="79"/>
      <c r="AI147" s="79"/>
      <c r="AJ147" s="79"/>
      <c r="AK147" s="79"/>
      <c r="AL147" s="79"/>
      <c r="AM147" s="79"/>
      <c r="AN147" s="79"/>
      <c r="AO147" s="79"/>
      <c r="AP147" s="79"/>
      <c r="AQ147" s="79"/>
      <c r="AR147" s="79"/>
      <c r="AS147" s="82"/>
      <c r="AT147" s="82"/>
      <c r="AU147" s="82"/>
      <c r="AV147" s="82"/>
      <c r="AW147" s="82"/>
      <c r="AX147" s="82"/>
      <c r="AY147" s="82"/>
      <c r="AZ147" s="82"/>
      <c r="BA147" s="82"/>
      <c r="BB147" s="79"/>
      <c r="BC147" s="79"/>
      <c r="BD147" s="79"/>
      <c r="BE147" s="80"/>
      <c r="BF147" s="107"/>
      <c r="BG147" s="268" t="str">
        <f t="shared" si="112"/>
        <v>-</v>
      </c>
      <c r="BH147" s="269"/>
      <c r="BI147" s="270">
        <f t="shared" si="113"/>
        <v>0</v>
      </c>
      <c r="BJ147" s="270"/>
      <c r="BK147" s="270">
        <f t="shared" si="114"/>
        <v>0</v>
      </c>
      <c r="BL147" s="284"/>
      <c r="BO147" s="96"/>
      <c r="BP147" s="96"/>
      <c r="BQ147" s="97"/>
    </row>
    <row r="148" spans="1:69" ht="21.75" customHeight="1">
      <c r="A148" s="151">
        <v>21</v>
      </c>
      <c r="B148" s="273" t="str">
        <f t="shared" si="107"/>
        <v/>
      </c>
      <c r="C148" s="274"/>
      <c r="D148" s="274"/>
      <c r="E148" s="274"/>
      <c r="F148" s="274"/>
      <c r="G148" s="275"/>
      <c r="H148" s="273" t="str">
        <f t="shared" si="108"/>
        <v/>
      </c>
      <c r="I148" s="274"/>
      <c r="J148" s="274"/>
      <c r="K148" s="274"/>
      <c r="L148" s="276" t="str">
        <f t="shared" si="109"/>
        <v/>
      </c>
      <c r="M148" s="276"/>
      <c r="N148" s="275"/>
      <c r="O148" s="277" t="str">
        <f t="shared" si="106"/>
        <v/>
      </c>
      <c r="P148" s="278"/>
      <c r="Q148" s="278"/>
      <c r="R148" s="279" t="str">
        <f t="shared" si="115"/>
        <v/>
      </c>
      <c r="S148" s="278"/>
      <c r="T148" s="280"/>
      <c r="U148" s="281" t="str">
        <f t="shared" si="111"/>
        <v/>
      </c>
      <c r="V148" s="282"/>
      <c r="W148" s="283"/>
      <c r="X148" s="295"/>
      <c r="Y148" s="296"/>
      <c r="Z148" s="297"/>
      <c r="AA148" s="78"/>
      <c r="AB148" s="79"/>
      <c r="AC148" s="79"/>
      <c r="AD148" s="79"/>
      <c r="AE148" s="79"/>
      <c r="AF148" s="79"/>
      <c r="AG148" s="79"/>
      <c r="AH148" s="79"/>
      <c r="AI148" s="79"/>
      <c r="AJ148" s="79"/>
      <c r="AK148" s="79"/>
      <c r="AL148" s="79"/>
      <c r="AM148" s="79"/>
      <c r="AN148" s="79"/>
      <c r="AO148" s="79"/>
      <c r="AP148" s="79"/>
      <c r="AQ148" s="79"/>
      <c r="AR148" s="79"/>
      <c r="AS148" s="79"/>
      <c r="AT148" s="79"/>
      <c r="AU148" s="79"/>
      <c r="AV148" s="79"/>
      <c r="AW148" s="79"/>
      <c r="AX148" s="79"/>
      <c r="AY148" s="79"/>
      <c r="AZ148" s="79"/>
      <c r="BA148" s="79"/>
      <c r="BB148" s="79"/>
      <c r="BC148" s="79"/>
      <c r="BD148" s="79"/>
      <c r="BE148" s="80"/>
      <c r="BF148" s="107"/>
      <c r="BG148" s="268" t="str">
        <f t="shared" si="112"/>
        <v>-</v>
      </c>
      <c r="BH148" s="269"/>
      <c r="BI148" s="270">
        <f t="shared" si="113"/>
        <v>0</v>
      </c>
      <c r="BJ148" s="270"/>
      <c r="BK148" s="270">
        <f t="shared" si="114"/>
        <v>0</v>
      </c>
      <c r="BL148" s="284"/>
      <c r="BO148" s="96"/>
      <c r="BP148" s="96"/>
      <c r="BQ148" s="97"/>
    </row>
    <row r="149" spans="1:69" ht="21.75" customHeight="1">
      <c r="A149" s="151">
        <v>22</v>
      </c>
      <c r="B149" s="273" t="str">
        <f t="shared" si="107"/>
        <v/>
      </c>
      <c r="C149" s="274"/>
      <c r="D149" s="274"/>
      <c r="E149" s="274"/>
      <c r="F149" s="274"/>
      <c r="G149" s="275"/>
      <c r="H149" s="273" t="str">
        <f t="shared" si="108"/>
        <v/>
      </c>
      <c r="I149" s="274"/>
      <c r="J149" s="274"/>
      <c r="K149" s="274"/>
      <c r="L149" s="276" t="str">
        <f t="shared" si="109"/>
        <v/>
      </c>
      <c r="M149" s="276"/>
      <c r="N149" s="275"/>
      <c r="O149" s="277" t="str">
        <f t="shared" si="106"/>
        <v/>
      </c>
      <c r="P149" s="278"/>
      <c r="Q149" s="278"/>
      <c r="R149" s="279" t="str">
        <f t="shared" si="115"/>
        <v/>
      </c>
      <c r="S149" s="278"/>
      <c r="T149" s="280"/>
      <c r="U149" s="281" t="str">
        <f t="shared" si="111"/>
        <v/>
      </c>
      <c r="V149" s="282"/>
      <c r="W149" s="283"/>
      <c r="X149" s="295"/>
      <c r="Y149" s="296"/>
      <c r="Z149" s="297"/>
      <c r="AA149" s="78"/>
      <c r="AB149" s="79"/>
      <c r="AC149" s="79"/>
      <c r="AD149" s="79"/>
      <c r="AE149" s="79"/>
      <c r="AF149" s="79"/>
      <c r="AG149" s="79"/>
      <c r="AH149" s="79"/>
      <c r="AI149" s="79"/>
      <c r="AJ149" s="79"/>
      <c r="AK149" s="79"/>
      <c r="AL149" s="79"/>
      <c r="AM149" s="79"/>
      <c r="AN149" s="79"/>
      <c r="AO149" s="79"/>
      <c r="AP149" s="79"/>
      <c r="AQ149" s="79"/>
      <c r="AR149" s="79"/>
      <c r="AS149" s="79"/>
      <c r="AT149" s="79"/>
      <c r="AU149" s="79"/>
      <c r="AV149" s="79"/>
      <c r="AW149" s="79"/>
      <c r="AX149" s="79"/>
      <c r="AY149" s="79"/>
      <c r="AZ149" s="79"/>
      <c r="BA149" s="79"/>
      <c r="BB149" s="79"/>
      <c r="BC149" s="79"/>
      <c r="BD149" s="79"/>
      <c r="BE149" s="80"/>
      <c r="BF149" s="107"/>
      <c r="BG149" s="268" t="str">
        <f t="shared" si="112"/>
        <v>-</v>
      </c>
      <c r="BH149" s="269"/>
      <c r="BI149" s="270">
        <f t="shared" si="113"/>
        <v>0</v>
      </c>
      <c r="BJ149" s="270"/>
      <c r="BK149" s="270">
        <f t="shared" si="114"/>
        <v>0</v>
      </c>
      <c r="BL149" s="284"/>
      <c r="BO149" s="96"/>
      <c r="BP149" s="96"/>
      <c r="BQ149" s="97"/>
    </row>
    <row r="150" spans="1:69" ht="21.75" customHeight="1">
      <c r="A150" s="151">
        <v>23</v>
      </c>
      <c r="B150" s="273" t="str">
        <f t="shared" si="107"/>
        <v/>
      </c>
      <c r="C150" s="274"/>
      <c r="D150" s="274"/>
      <c r="E150" s="274"/>
      <c r="F150" s="274"/>
      <c r="G150" s="275"/>
      <c r="H150" s="273" t="str">
        <f t="shared" si="108"/>
        <v/>
      </c>
      <c r="I150" s="274"/>
      <c r="J150" s="274"/>
      <c r="K150" s="274"/>
      <c r="L150" s="276" t="str">
        <f t="shared" si="109"/>
        <v/>
      </c>
      <c r="M150" s="276"/>
      <c r="N150" s="275"/>
      <c r="O150" s="277" t="str">
        <f t="shared" si="106"/>
        <v/>
      </c>
      <c r="P150" s="278"/>
      <c r="Q150" s="278"/>
      <c r="R150" s="279" t="str">
        <f t="shared" si="115"/>
        <v/>
      </c>
      <c r="S150" s="278"/>
      <c r="T150" s="280"/>
      <c r="U150" s="281" t="str">
        <f t="shared" si="111"/>
        <v/>
      </c>
      <c r="V150" s="282"/>
      <c r="W150" s="283"/>
      <c r="X150" s="295"/>
      <c r="Y150" s="296"/>
      <c r="Z150" s="297"/>
      <c r="AA150" s="78"/>
      <c r="AB150" s="79"/>
      <c r="AC150" s="79"/>
      <c r="AD150" s="79"/>
      <c r="AE150" s="79"/>
      <c r="AF150" s="79"/>
      <c r="AG150" s="79"/>
      <c r="AH150" s="79"/>
      <c r="AI150" s="79"/>
      <c r="AJ150" s="79"/>
      <c r="AK150" s="79"/>
      <c r="AL150" s="79"/>
      <c r="AM150" s="79"/>
      <c r="AN150" s="79"/>
      <c r="AO150" s="79"/>
      <c r="AP150" s="79"/>
      <c r="AQ150" s="79"/>
      <c r="AR150" s="79"/>
      <c r="AS150" s="79"/>
      <c r="AT150" s="79"/>
      <c r="AU150" s="79"/>
      <c r="AV150" s="79"/>
      <c r="AW150" s="79"/>
      <c r="AX150" s="79"/>
      <c r="AY150" s="79"/>
      <c r="AZ150" s="79"/>
      <c r="BA150" s="79"/>
      <c r="BB150" s="79"/>
      <c r="BC150" s="79"/>
      <c r="BD150" s="79"/>
      <c r="BE150" s="80"/>
      <c r="BF150" s="107"/>
      <c r="BG150" s="268" t="str">
        <f t="shared" si="112"/>
        <v>-</v>
      </c>
      <c r="BH150" s="269"/>
      <c r="BI150" s="270">
        <f t="shared" si="113"/>
        <v>0</v>
      </c>
      <c r="BJ150" s="270"/>
      <c r="BK150" s="270">
        <f t="shared" si="114"/>
        <v>0</v>
      </c>
      <c r="BL150" s="284"/>
      <c r="BO150" s="96"/>
      <c r="BP150" s="96"/>
      <c r="BQ150" s="97"/>
    </row>
    <row r="151" spans="1:69" ht="21.75" customHeight="1">
      <c r="A151" s="151">
        <v>24</v>
      </c>
      <c r="B151" s="273" t="str">
        <f t="shared" si="107"/>
        <v/>
      </c>
      <c r="C151" s="274"/>
      <c r="D151" s="274"/>
      <c r="E151" s="274"/>
      <c r="F151" s="274"/>
      <c r="G151" s="275"/>
      <c r="H151" s="273" t="str">
        <f t="shared" si="108"/>
        <v/>
      </c>
      <c r="I151" s="274"/>
      <c r="J151" s="274"/>
      <c r="K151" s="274"/>
      <c r="L151" s="276" t="str">
        <f t="shared" si="109"/>
        <v/>
      </c>
      <c r="M151" s="276"/>
      <c r="N151" s="275"/>
      <c r="O151" s="277" t="str">
        <f t="shared" si="106"/>
        <v/>
      </c>
      <c r="P151" s="278"/>
      <c r="Q151" s="278"/>
      <c r="R151" s="279" t="str">
        <f t="shared" si="115"/>
        <v/>
      </c>
      <c r="S151" s="278"/>
      <c r="T151" s="280"/>
      <c r="U151" s="281" t="str">
        <f t="shared" si="111"/>
        <v/>
      </c>
      <c r="V151" s="282"/>
      <c r="W151" s="283"/>
      <c r="X151" s="295"/>
      <c r="Y151" s="296"/>
      <c r="Z151" s="297"/>
      <c r="AA151" s="78"/>
      <c r="AB151" s="79"/>
      <c r="AC151" s="79"/>
      <c r="AD151" s="79"/>
      <c r="AE151" s="79"/>
      <c r="AF151" s="79"/>
      <c r="AG151" s="79"/>
      <c r="AH151" s="79"/>
      <c r="AI151" s="79"/>
      <c r="AJ151" s="79"/>
      <c r="AK151" s="79"/>
      <c r="AL151" s="79"/>
      <c r="AM151" s="79"/>
      <c r="AN151" s="79"/>
      <c r="AO151" s="79"/>
      <c r="AP151" s="79"/>
      <c r="AQ151" s="79"/>
      <c r="AR151" s="79"/>
      <c r="AS151" s="79"/>
      <c r="AT151" s="79"/>
      <c r="AU151" s="79"/>
      <c r="AV151" s="79"/>
      <c r="AW151" s="79"/>
      <c r="AX151" s="79"/>
      <c r="AY151" s="79"/>
      <c r="AZ151" s="79"/>
      <c r="BA151" s="79"/>
      <c r="BB151" s="79"/>
      <c r="BC151" s="79"/>
      <c r="BD151" s="79"/>
      <c r="BE151" s="80"/>
      <c r="BF151" s="107"/>
      <c r="BG151" s="268" t="str">
        <f t="shared" si="112"/>
        <v>-</v>
      </c>
      <c r="BH151" s="269"/>
      <c r="BI151" s="270">
        <f t="shared" si="113"/>
        <v>0</v>
      </c>
      <c r="BJ151" s="270"/>
      <c r="BK151" s="270">
        <f t="shared" si="114"/>
        <v>0</v>
      </c>
      <c r="BL151" s="284"/>
      <c r="BO151" s="96"/>
      <c r="BP151" s="96"/>
      <c r="BQ151" s="97"/>
    </row>
    <row r="152" spans="1:69" ht="21.75" customHeight="1">
      <c r="A152" s="151">
        <v>25</v>
      </c>
      <c r="B152" s="273" t="str">
        <f t="shared" si="107"/>
        <v/>
      </c>
      <c r="C152" s="274"/>
      <c r="D152" s="274"/>
      <c r="E152" s="274"/>
      <c r="F152" s="274"/>
      <c r="G152" s="275"/>
      <c r="H152" s="273" t="str">
        <f t="shared" si="108"/>
        <v/>
      </c>
      <c r="I152" s="274"/>
      <c r="J152" s="274"/>
      <c r="K152" s="274"/>
      <c r="L152" s="276" t="str">
        <f t="shared" si="109"/>
        <v/>
      </c>
      <c r="M152" s="276"/>
      <c r="N152" s="275"/>
      <c r="O152" s="277" t="str">
        <f t="shared" si="106"/>
        <v/>
      </c>
      <c r="P152" s="278"/>
      <c r="Q152" s="278"/>
      <c r="R152" s="279" t="str">
        <f t="shared" si="115"/>
        <v/>
      </c>
      <c r="S152" s="278"/>
      <c r="T152" s="280"/>
      <c r="U152" s="281" t="str">
        <f t="shared" si="111"/>
        <v/>
      </c>
      <c r="V152" s="282"/>
      <c r="W152" s="283"/>
      <c r="X152" s="298"/>
      <c r="Y152" s="299"/>
      <c r="Z152" s="300"/>
      <c r="AA152" s="81"/>
      <c r="AB152" s="82"/>
      <c r="AC152" s="82"/>
      <c r="AD152" s="82"/>
      <c r="AE152" s="82"/>
      <c r="AF152" s="79"/>
      <c r="AG152" s="79"/>
      <c r="AH152" s="79"/>
      <c r="AI152" s="79"/>
      <c r="AJ152" s="79"/>
      <c r="AK152" s="79"/>
      <c r="AL152" s="79"/>
      <c r="AM152" s="79"/>
      <c r="AN152" s="79"/>
      <c r="AO152" s="79"/>
      <c r="AP152" s="79"/>
      <c r="AQ152" s="79"/>
      <c r="AR152" s="79"/>
      <c r="AS152" s="82"/>
      <c r="AT152" s="82"/>
      <c r="AU152" s="82"/>
      <c r="AV152" s="82"/>
      <c r="AW152" s="82"/>
      <c r="AX152" s="82"/>
      <c r="AY152" s="82"/>
      <c r="AZ152" s="82"/>
      <c r="BA152" s="82"/>
      <c r="BB152" s="79"/>
      <c r="BC152" s="79"/>
      <c r="BD152" s="79"/>
      <c r="BE152" s="80"/>
      <c r="BF152" s="107"/>
      <c r="BG152" s="268" t="str">
        <f t="shared" si="112"/>
        <v>-</v>
      </c>
      <c r="BH152" s="269"/>
      <c r="BI152" s="270">
        <f t="shared" si="113"/>
        <v>0</v>
      </c>
      <c r="BJ152" s="270"/>
      <c r="BK152" s="270">
        <f t="shared" si="114"/>
        <v>0</v>
      </c>
      <c r="BL152" s="284"/>
      <c r="BO152" s="96"/>
      <c r="BP152" s="96"/>
      <c r="BQ152" s="97"/>
    </row>
    <row r="153" spans="1:69" ht="21.75" customHeight="1">
      <c r="A153" s="244" t="s">
        <v>143</v>
      </c>
      <c r="B153" s="245"/>
      <c r="C153" s="245"/>
      <c r="D153" s="245"/>
      <c r="E153" s="245"/>
      <c r="F153" s="245"/>
      <c r="G153" s="245"/>
      <c r="H153" s="245"/>
      <c r="I153" s="245"/>
      <c r="J153" s="245"/>
      <c r="K153" s="245"/>
      <c r="L153" s="245"/>
      <c r="M153" s="245"/>
      <c r="N153" s="245"/>
      <c r="O153" s="245"/>
      <c r="P153" s="245"/>
      <c r="Q153" s="245"/>
      <c r="R153" s="245"/>
      <c r="S153" s="245"/>
      <c r="T153" s="245"/>
      <c r="U153" s="245"/>
      <c r="V153" s="245"/>
      <c r="W153" s="245"/>
      <c r="X153" s="245"/>
      <c r="Y153" s="245"/>
      <c r="Z153" s="246"/>
      <c r="AA153" s="252"/>
      <c r="AB153" s="255"/>
      <c r="AC153" s="255"/>
      <c r="AD153" s="255"/>
      <c r="AE153" s="255"/>
      <c r="AF153" s="255"/>
      <c r="AG153" s="255"/>
      <c r="AH153" s="255"/>
      <c r="AI153" s="255"/>
      <c r="AJ153" s="255"/>
      <c r="AK153" s="255" t="s">
        <v>126</v>
      </c>
      <c r="AL153" s="255" t="s">
        <v>127</v>
      </c>
      <c r="AM153" s="255"/>
      <c r="AN153" s="255"/>
      <c r="AO153" s="255"/>
      <c r="AP153" s="255"/>
      <c r="AQ153" s="255"/>
      <c r="AR153" s="255"/>
      <c r="AS153" s="255"/>
      <c r="AT153" s="255"/>
      <c r="AU153" s="255"/>
      <c r="AV153" s="255"/>
      <c r="AW153" s="255"/>
      <c r="AX153" s="255"/>
      <c r="AY153" s="255"/>
      <c r="AZ153" s="255"/>
      <c r="BA153" s="255"/>
      <c r="BB153" s="255"/>
      <c r="BC153" s="255"/>
      <c r="BD153" s="255"/>
      <c r="BE153" s="265"/>
      <c r="BG153" s="268" t="str">
        <f t="shared" si="112"/>
        <v>-</v>
      </c>
      <c r="BH153" s="269"/>
      <c r="BI153" s="270">
        <f>SUM(BI128:BJ152)</f>
        <v>0</v>
      </c>
      <c r="BJ153" s="271"/>
      <c r="BK153" s="270">
        <f>SUM(BK128:BL152)</f>
        <v>0</v>
      </c>
      <c r="BL153" s="272"/>
      <c r="BO153" s="99"/>
      <c r="BP153" s="99"/>
      <c r="BQ153" s="99"/>
    </row>
    <row r="154" spans="1:69" ht="21.75" customHeight="1">
      <c r="A154" s="247"/>
      <c r="B154" s="247"/>
      <c r="C154" s="247"/>
      <c r="D154" s="247"/>
      <c r="E154" s="247"/>
      <c r="F154" s="247"/>
      <c r="G154" s="247"/>
      <c r="H154" s="247"/>
      <c r="I154" s="247"/>
      <c r="J154" s="247"/>
      <c r="K154" s="247"/>
      <c r="L154" s="247"/>
      <c r="M154" s="247"/>
      <c r="N154" s="247"/>
      <c r="O154" s="247"/>
      <c r="P154" s="247"/>
      <c r="Q154" s="247"/>
      <c r="R154" s="247"/>
      <c r="S154" s="247"/>
      <c r="T154" s="247"/>
      <c r="U154" s="247"/>
      <c r="V154" s="247"/>
      <c r="W154" s="247"/>
      <c r="X154" s="247"/>
      <c r="Y154" s="247"/>
      <c r="Z154" s="248"/>
      <c r="AA154" s="253"/>
      <c r="AB154" s="256"/>
      <c r="AC154" s="256"/>
      <c r="AD154" s="256"/>
      <c r="AE154" s="256"/>
      <c r="AF154" s="256"/>
      <c r="AG154" s="256"/>
      <c r="AH154" s="256"/>
      <c r="AI154" s="256"/>
      <c r="AJ154" s="256"/>
      <c r="AK154" s="256"/>
      <c r="AL154" s="256"/>
      <c r="AM154" s="256"/>
      <c r="AN154" s="256"/>
      <c r="AO154" s="256"/>
      <c r="AP154" s="256"/>
      <c r="AQ154" s="256"/>
      <c r="AR154" s="256"/>
      <c r="AS154" s="256"/>
      <c r="AT154" s="256"/>
      <c r="AU154" s="256"/>
      <c r="AV154" s="256"/>
      <c r="AW154" s="256"/>
      <c r="AX154" s="256"/>
      <c r="AY154" s="256"/>
      <c r="AZ154" s="256"/>
      <c r="BA154" s="256"/>
      <c r="BB154" s="256"/>
      <c r="BC154" s="256"/>
      <c r="BD154" s="256"/>
      <c r="BE154" s="266"/>
      <c r="BG154" s="65"/>
      <c r="BH154" s="65"/>
      <c r="BI154" s="64"/>
      <c r="BJ154" s="50"/>
      <c r="BK154" s="64"/>
      <c r="BL154" s="50"/>
      <c r="BO154" s="100"/>
      <c r="BP154" s="100"/>
      <c r="BQ154" s="100"/>
    </row>
    <row r="155" spans="1:69" ht="21.75" customHeight="1">
      <c r="A155" s="247"/>
      <c r="B155" s="247"/>
      <c r="C155" s="247"/>
      <c r="D155" s="247"/>
      <c r="E155" s="247"/>
      <c r="F155" s="247"/>
      <c r="G155" s="247"/>
      <c r="H155" s="247"/>
      <c r="I155" s="247"/>
      <c r="J155" s="247"/>
      <c r="K155" s="247"/>
      <c r="L155" s="247"/>
      <c r="M155" s="247"/>
      <c r="N155" s="247"/>
      <c r="O155" s="247"/>
      <c r="P155" s="247"/>
      <c r="Q155" s="247"/>
      <c r="R155" s="247"/>
      <c r="S155" s="247"/>
      <c r="T155" s="247"/>
      <c r="U155" s="247"/>
      <c r="V155" s="247"/>
      <c r="W155" s="247"/>
      <c r="X155" s="247"/>
      <c r="Y155" s="247"/>
      <c r="Z155" s="248"/>
      <c r="AA155" s="253"/>
      <c r="AB155" s="256"/>
      <c r="AC155" s="256"/>
      <c r="AD155" s="256"/>
      <c r="AE155" s="256"/>
      <c r="AF155" s="256"/>
      <c r="AG155" s="256"/>
      <c r="AH155" s="256"/>
      <c r="AI155" s="256"/>
      <c r="AJ155" s="256"/>
      <c r="AK155" s="256"/>
      <c r="AL155" s="256"/>
      <c r="AM155" s="256"/>
      <c r="AN155" s="256"/>
      <c r="AO155" s="256"/>
      <c r="AP155" s="256"/>
      <c r="AQ155" s="256"/>
      <c r="AR155" s="256"/>
      <c r="AS155" s="256"/>
      <c r="AT155" s="256"/>
      <c r="AU155" s="256"/>
      <c r="AV155" s="256"/>
      <c r="AW155" s="256"/>
      <c r="AX155" s="256"/>
      <c r="AY155" s="256"/>
      <c r="AZ155" s="256"/>
      <c r="BA155" s="256"/>
      <c r="BB155" s="256"/>
      <c r="BC155" s="256"/>
      <c r="BD155" s="256"/>
      <c r="BE155" s="266"/>
      <c r="BG155" s="65"/>
      <c r="BH155" s="65"/>
      <c r="BI155" s="64"/>
      <c r="BJ155" s="50"/>
      <c r="BK155" s="64"/>
      <c r="BL155" s="50"/>
      <c r="BO155" s="100"/>
      <c r="BP155" s="100"/>
      <c r="BQ155" s="100"/>
    </row>
    <row r="156" spans="1:69" ht="21.75" customHeight="1">
      <c r="A156" s="247"/>
      <c r="B156" s="247"/>
      <c r="C156" s="247"/>
      <c r="D156" s="247"/>
      <c r="E156" s="247"/>
      <c r="F156" s="247"/>
      <c r="G156" s="247"/>
      <c r="H156" s="247"/>
      <c r="I156" s="247"/>
      <c r="J156" s="247"/>
      <c r="K156" s="247"/>
      <c r="L156" s="247"/>
      <c r="M156" s="247"/>
      <c r="N156" s="247"/>
      <c r="O156" s="247"/>
      <c r="P156" s="247"/>
      <c r="Q156" s="247"/>
      <c r="R156" s="247"/>
      <c r="S156" s="247"/>
      <c r="T156" s="247"/>
      <c r="U156" s="247"/>
      <c r="V156" s="247"/>
      <c r="W156" s="247"/>
      <c r="X156" s="247"/>
      <c r="Y156" s="247"/>
      <c r="Z156" s="248"/>
      <c r="AA156" s="254"/>
      <c r="AB156" s="257"/>
      <c r="AC156" s="257"/>
      <c r="AD156" s="257"/>
      <c r="AE156" s="257"/>
      <c r="AF156" s="257"/>
      <c r="AG156" s="257"/>
      <c r="AH156" s="257"/>
      <c r="AI156" s="257"/>
      <c r="AJ156" s="257"/>
      <c r="AK156" s="257"/>
      <c r="AL156" s="257"/>
      <c r="AM156" s="257"/>
      <c r="AN156" s="257"/>
      <c r="AO156" s="257"/>
      <c r="AP156" s="257"/>
      <c r="AQ156" s="257"/>
      <c r="AR156" s="257"/>
      <c r="AS156" s="257"/>
      <c r="AT156" s="257"/>
      <c r="AU156" s="257"/>
      <c r="AV156" s="257"/>
      <c r="AW156" s="257"/>
      <c r="AX156" s="257"/>
      <c r="AY156" s="257"/>
      <c r="AZ156" s="257"/>
      <c r="BA156" s="257"/>
      <c r="BB156" s="257"/>
      <c r="BC156" s="257"/>
      <c r="BD156" s="257"/>
      <c r="BE156" s="267"/>
      <c r="BG156" s="65"/>
      <c r="BH156" s="65"/>
      <c r="BI156" s="64"/>
      <c r="BJ156" s="50"/>
      <c r="BK156" s="64"/>
      <c r="BL156" s="50"/>
      <c r="BO156" s="100"/>
      <c r="BP156" s="100"/>
      <c r="BQ156" s="100"/>
    </row>
    <row r="157" spans="1:69" ht="21.75" customHeight="1">
      <c r="A157" s="117" t="s">
        <v>64</v>
      </c>
      <c r="B157" s="118"/>
      <c r="C157" s="118"/>
      <c r="D157" s="118"/>
      <c r="E157" s="118"/>
      <c r="F157" s="118"/>
      <c r="G157" s="118"/>
      <c r="H157" s="118"/>
      <c r="I157" s="118"/>
      <c r="J157" s="118"/>
      <c r="K157" s="118"/>
      <c r="L157" s="118"/>
      <c r="M157" s="118"/>
      <c r="N157" s="118"/>
      <c r="O157" s="118"/>
      <c r="P157" s="118"/>
      <c r="Q157" s="118"/>
      <c r="R157" s="118"/>
      <c r="S157" s="118"/>
      <c r="T157" s="118"/>
      <c r="U157" s="118"/>
      <c r="V157" s="118"/>
      <c r="W157" s="118"/>
      <c r="X157" s="118"/>
      <c r="Y157" s="118"/>
      <c r="Z157" s="118"/>
      <c r="AA157" s="118"/>
      <c r="AB157" s="118"/>
      <c r="AC157" s="118"/>
      <c r="AD157" s="118"/>
      <c r="AE157" s="118"/>
      <c r="AF157" s="118"/>
      <c r="AG157" s="118"/>
      <c r="AH157" s="118"/>
      <c r="AI157" s="118"/>
      <c r="AJ157" s="118"/>
      <c r="AK157" s="118"/>
      <c r="AL157" s="118"/>
      <c r="AM157" s="118"/>
      <c r="AN157" s="118"/>
      <c r="AO157" s="118"/>
      <c r="AP157" s="118"/>
      <c r="AQ157" s="118"/>
      <c r="AR157" s="118"/>
      <c r="AS157" s="118"/>
      <c r="AT157" s="118"/>
      <c r="AU157" s="118"/>
      <c r="AV157" s="118"/>
      <c r="AW157" s="118"/>
      <c r="AX157" s="118"/>
      <c r="AY157" s="118"/>
      <c r="AZ157" s="118"/>
      <c r="BA157" s="118"/>
      <c r="BB157" s="118"/>
      <c r="BC157" s="118"/>
      <c r="BD157" s="118"/>
      <c r="BE157" s="118"/>
      <c r="BF157" s="69"/>
      <c r="BO157" s="70"/>
      <c r="BP157" s="70"/>
      <c r="BQ157" s="70"/>
    </row>
    <row r="158" spans="1:69" s="67" customFormat="1" ht="21.75" customHeight="1">
      <c r="A158" s="301" t="s">
        <v>142</v>
      </c>
      <c r="B158" s="301"/>
      <c r="C158" s="301"/>
      <c r="D158" s="301"/>
      <c r="E158" s="301"/>
      <c r="F158" s="301"/>
      <c r="G158" s="301"/>
      <c r="H158" s="301"/>
      <c r="I158" s="301"/>
      <c r="J158" s="301"/>
      <c r="K158" s="301"/>
      <c r="L158" s="301"/>
      <c r="M158" s="301"/>
      <c r="N158" s="301"/>
      <c r="O158" s="301"/>
      <c r="P158" s="301"/>
      <c r="Q158" s="301"/>
      <c r="R158" s="301"/>
      <c r="S158" s="301"/>
      <c r="T158" s="301"/>
      <c r="U158" s="301"/>
      <c r="V158" s="301"/>
      <c r="W158" s="301"/>
      <c r="X158" s="301"/>
      <c r="Y158" s="301"/>
      <c r="Z158" s="301"/>
      <c r="AA158" s="119"/>
      <c r="AB158" s="120"/>
      <c r="AC158" s="120"/>
      <c r="AD158" s="120"/>
      <c r="AE158" s="120"/>
      <c r="AF158" s="120"/>
      <c r="AG158" s="120"/>
      <c r="AH158" s="120"/>
      <c r="AI158" s="119"/>
      <c r="AJ158" s="119"/>
      <c r="AK158" s="119"/>
      <c r="AL158" s="119"/>
      <c r="AM158" s="119"/>
      <c r="AN158" s="119"/>
      <c r="AO158" s="119"/>
      <c r="AP158" s="119"/>
      <c r="AQ158" s="119"/>
      <c r="AR158" s="119"/>
      <c r="AS158" s="119"/>
      <c r="AT158" s="119"/>
      <c r="AU158" s="119"/>
      <c r="AV158" s="119"/>
      <c r="AW158" s="119"/>
      <c r="AX158" s="119"/>
      <c r="AY158" s="121"/>
      <c r="AZ158" s="120"/>
      <c r="BA158" s="120"/>
      <c r="BB158" s="120"/>
      <c r="BC158" s="120"/>
      <c r="BD158" s="120"/>
      <c r="BE158" s="120"/>
      <c r="BF158" s="61"/>
      <c r="BO158" s="66"/>
      <c r="BP158" s="66"/>
      <c r="BQ158" s="66"/>
    </row>
    <row r="159" spans="1:69" s="67" customFormat="1" ht="21.75" customHeight="1">
      <c r="A159" s="122"/>
      <c r="B159" s="122"/>
      <c r="C159" s="122"/>
      <c r="D159" s="122"/>
      <c r="E159" s="122"/>
      <c r="F159" s="122"/>
      <c r="G159" s="122"/>
      <c r="H159" s="122"/>
      <c r="I159" s="122"/>
      <c r="J159" s="122"/>
      <c r="K159" s="122"/>
      <c r="L159" s="122"/>
      <c r="M159" s="122"/>
      <c r="N159" s="122"/>
      <c r="O159" s="122"/>
      <c r="P159" s="122"/>
      <c r="Q159" s="122"/>
      <c r="R159" s="122"/>
      <c r="S159" s="122"/>
      <c r="T159" s="122"/>
      <c r="U159" s="122"/>
      <c r="V159" s="122"/>
      <c r="W159" s="122"/>
      <c r="X159" s="122"/>
      <c r="Y159" s="122"/>
      <c r="Z159" s="122"/>
      <c r="AA159" s="119"/>
      <c r="AB159" s="120"/>
      <c r="AC159" s="120"/>
      <c r="AD159" s="120"/>
      <c r="AE159" s="120"/>
      <c r="AF159" s="120"/>
      <c r="AG159" s="120"/>
      <c r="AH159" s="120"/>
      <c r="AI159" s="119"/>
      <c r="AJ159" s="119"/>
      <c r="AK159" s="119"/>
      <c r="AL159" s="119"/>
      <c r="AM159" s="119"/>
      <c r="AN159" s="119"/>
      <c r="AO159" s="119"/>
      <c r="AP159" s="119"/>
      <c r="AQ159" s="119"/>
      <c r="AR159" s="119"/>
      <c r="AS159" s="119"/>
      <c r="AT159" s="119"/>
      <c r="AU159" s="119"/>
      <c r="AV159" s="119"/>
      <c r="AW159" s="119"/>
      <c r="AX159" s="119"/>
      <c r="AY159" s="121"/>
      <c r="AZ159" s="120"/>
      <c r="BA159" s="120"/>
      <c r="BB159" s="120"/>
      <c r="BC159" s="120"/>
      <c r="BD159" s="120"/>
      <c r="BE159" s="120"/>
      <c r="BF159" s="61"/>
      <c r="BO159" s="66"/>
      <c r="BP159" s="66"/>
      <c r="BQ159" s="66"/>
    </row>
    <row r="160" spans="1:69" s="67" customFormat="1" ht="17.25" customHeight="1">
      <c r="A160" s="302" t="s">
        <v>67</v>
      </c>
      <c r="B160" s="302"/>
      <c r="C160" s="302"/>
      <c r="D160" s="123" t="s">
        <v>115</v>
      </c>
      <c r="E160" s="303" cm="1">
        <f t="array" ref="E160">_xlfn.IFS(基本情報入力!$C$13=0,"",EDATE(基本情報入力!$C$13,BT167)&gt;基本情報入力!$C$14,"",TRUE,E121)</f>
        <v>1234</v>
      </c>
      <c r="F160" s="303"/>
      <c r="G160" s="124" t="s">
        <v>66</v>
      </c>
      <c r="H160" s="125"/>
      <c r="I160" s="125"/>
      <c r="J160" s="125"/>
      <c r="K160" s="125"/>
      <c r="L160" s="125"/>
      <c r="M160" s="125"/>
      <c r="N160" s="125"/>
      <c r="O160" s="125"/>
      <c r="P160" s="125"/>
      <c r="Q160" s="125"/>
      <c r="R160" s="125"/>
      <c r="S160" s="125"/>
      <c r="T160" s="125"/>
      <c r="U160" s="125"/>
      <c r="V160" s="125"/>
      <c r="W160" s="125"/>
      <c r="X160" s="125"/>
      <c r="Y160" s="125"/>
      <c r="Z160" s="125"/>
      <c r="AA160" s="119"/>
      <c r="AB160" s="126"/>
      <c r="AC160" s="126"/>
      <c r="AD160" s="126"/>
      <c r="AE160" s="127"/>
      <c r="AF160" s="128"/>
      <c r="AG160" s="128"/>
      <c r="AH160" s="119"/>
      <c r="AI160" s="119"/>
      <c r="AJ160" s="119"/>
      <c r="AK160" s="119"/>
      <c r="AL160" s="119"/>
      <c r="AM160" s="119"/>
      <c r="AN160" s="119"/>
      <c r="AO160" s="119"/>
      <c r="AP160" s="119"/>
      <c r="AQ160" s="119"/>
      <c r="AR160" s="119"/>
      <c r="AS160" s="119"/>
      <c r="AT160" s="119"/>
      <c r="AU160" s="119"/>
      <c r="AV160" s="119"/>
      <c r="AW160" s="119"/>
      <c r="AX160" s="119"/>
      <c r="AY160" s="121"/>
      <c r="AZ160" s="120"/>
      <c r="BA160" s="120"/>
      <c r="BB160" s="120"/>
      <c r="BC160" s="120"/>
      <c r="BD160" s="120"/>
      <c r="BE160" s="120"/>
      <c r="BF160" s="61"/>
      <c r="BO160" s="66"/>
      <c r="BP160" s="66"/>
      <c r="BQ160" s="66"/>
    </row>
    <row r="161" spans="1:74" s="67" customFormat="1" ht="17.25" customHeight="1">
      <c r="A161" s="304" t="s">
        <v>68</v>
      </c>
      <c r="B161" s="304"/>
      <c r="C161" s="304"/>
      <c r="D161" s="127" t="str" cm="1">
        <f t="array" ref="D161">_xlfn.IFS(基本情報入力!$C$13=0,"",EDATE(基本情報入力!$C$13,BT167)&gt;基本情報入力!$C$14,"",TRUE,D122)</f>
        <v>○　○　工事</v>
      </c>
      <c r="E161" s="120"/>
      <c r="F161" s="127"/>
      <c r="G161" s="127"/>
      <c r="H161" s="119"/>
      <c r="I161" s="119"/>
      <c r="J161" s="119"/>
      <c r="K161" s="119"/>
      <c r="L161" s="119"/>
      <c r="M161" s="119"/>
      <c r="N161" s="119"/>
      <c r="O161" s="127"/>
      <c r="P161" s="127"/>
      <c r="Q161" s="119"/>
      <c r="R161" s="119"/>
      <c r="S161" s="119"/>
      <c r="T161" s="119"/>
      <c r="U161" s="127"/>
      <c r="V161" s="127"/>
      <c r="W161" s="127"/>
      <c r="X161" s="127"/>
      <c r="Y161" s="127"/>
      <c r="Z161" s="127"/>
      <c r="AA161" s="119"/>
      <c r="AB161" s="120"/>
      <c r="AC161" s="120"/>
      <c r="AD161" s="120"/>
      <c r="AE161" s="120"/>
      <c r="AF161" s="120"/>
      <c r="AG161" s="120"/>
      <c r="AH161" s="120"/>
      <c r="AI161" s="120"/>
      <c r="AJ161" s="120"/>
      <c r="AK161" s="305" t="s">
        <v>72</v>
      </c>
      <c r="AL161" s="305"/>
      <c r="AM161" s="305"/>
      <c r="AN161" s="305"/>
      <c r="AO161" s="306" cm="1">
        <f t="array" ref="AO161">_xlfn.IFS(基本情報入力!$C$13=0,"",EOMONTH(基本情報入力!$C$13,BT167-1)&gt;基本情報入力!$C$14,"",TRUE,AO122)</f>
        <v>45393</v>
      </c>
      <c r="AP161" s="306"/>
      <c r="AQ161" s="306"/>
      <c r="AR161" s="306"/>
      <c r="AS161" s="306"/>
      <c r="AT161" s="307" t="s">
        <v>70</v>
      </c>
      <c r="AU161" s="307"/>
      <c r="AV161" s="307"/>
      <c r="AW161" s="307"/>
      <c r="AX161" s="307"/>
      <c r="AY161" s="307"/>
      <c r="AZ161" s="307"/>
      <c r="BA161" s="308" cm="1">
        <f t="array" ref="BA161">_xlfn.IFS(基本情報入力!$C$13=0,"",EOMONTH(基本情報入力!$C$13,BT167-1)&gt;基本情報入力!$C$14,"",TRUE,BA122)</f>
        <v>45397</v>
      </c>
      <c r="BB161" s="308"/>
      <c r="BC161" s="308"/>
      <c r="BD161" s="308"/>
      <c r="BE161" s="308"/>
      <c r="BF161" s="61"/>
      <c r="BO161" s="66"/>
      <c r="BP161" s="66"/>
      <c r="BQ161" s="66"/>
    </row>
    <row r="162" spans="1:74" s="67" customFormat="1" ht="17.25" customHeight="1">
      <c r="A162" s="309" t="s">
        <v>69</v>
      </c>
      <c r="B162" s="309"/>
      <c r="C162" s="309"/>
      <c r="D162" s="129" t="str" cm="1">
        <f t="array" ref="D162">_xlfn.IFS(基本情報入力!$C$13=0,"",EDATE(基本情報入力!$C$13,BT167)&gt;基本情報入力!$C$14,"",TRUE,D123)</f>
        <v>○　○　建設　株式会社</v>
      </c>
      <c r="E162" s="130"/>
      <c r="F162" s="129"/>
      <c r="G162" s="129"/>
      <c r="H162" s="129"/>
      <c r="I162" s="129"/>
      <c r="J162" s="129"/>
      <c r="K162" s="129"/>
      <c r="L162" s="129"/>
      <c r="M162" s="129"/>
      <c r="N162" s="129"/>
      <c r="O162" s="131"/>
      <c r="P162" s="131"/>
      <c r="Q162" s="131"/>
      <c r="R162" s="131"/>
      <c r="S162" s="131"/>
      <c r="T162" s="129"/>
      <c r="U162" s="129"/>
      <c r="V162" s="129"/>
      <c r="W162" s="131"/>
      <c r="X162" s="129"/>
      <c r="Y162" s="129"/>
      <c r="Z162" s="131"/>
      <c r="AA162" s="127"/>
      <c r="AB162" s="120"/>
      <c r="AC162" s="120"/>
      <c r="AD162" s="120"/>
      <c r="AE162" s="120"/>
      <c r="AF162" s="120"/>
      <c r="AG162" s="120"/>
      <c r="AH162" s="120"/>
      <c r="AI162" s="120"/>
      <c r="AJ162" s="120"/>
      <c r="AK162" s="307" t="s">
        <v>73</v>
      </c>
      <c r="AL162" s="307"/>
      <c r="AM162" s="307"/>
      <c r="AN162" s="307"/>
      <c r="AO162" s="306" cm="1">
        <f t="array" ref="AO162">_xlfn.IFS(基本情報入力!$C$13=0,"",EOMONTH(基本情報入力!$C$13,BT167-1)&gt;基本情報入力!$C$14,"",TRUE,AO123)</f>
        <v>45661</v>
      </c>
      <c r="AP162" s="306"/>
      <c r="AQ162" s="306"/>
      <c r="AR162" s="306"/>
      <c r="AS162" s="306"/>
      <c r="AT162" s="307" t="s">
        <v>183</v>
      </c>
      <c r="AU162" s="307"/>
      <c r="AV162" s="307"/>
      <c r="AW162" s="307"/>
      <c r="AX162" s="307"/>
      <c r="AY162" s="307"/>
      <c r="AZ162" s="307"/>
      <c r="BA162" s="308" cm="1">
        <f t="array" ref="BA162">_xlfn.IFS(基本情報入力!$C$13=0,"",EOMONTH(基本情報入力!$C$13,BT167-1)&gt;基本情報入力!$C$14,"",TRUE,BA123)</f>
        <v>45661</v>
      </c>
      <c r="BB162" s="308"/>
      <c r="BC162" s="308"/>
      <c r="BD162" s="308"/>
      <c r="BE162" s="308"/>
      <c r="BF162" s="66"/>
      <c r="BO162" s="66"/>
      <c r="BP162" s="66"/>
      <c r="BQ162" s="66"/>
    </row>
    <row r="163" spans="1:74" ht="19.5" customHeight="1">
      <c r="A163" s="310" cm="1">
        <f t="array" ref="A163">_xlfn.IFS(基本情報入力!$C$13=0,"令和　年　月",EOMONTH(基本情報入力!$C$13,BT167-1)&gt;基本情報入力!$C$14,"令和　年　月",TRUE,EOMONTH(基本情報入力!$C$13,BT167))</f>
        <v>45535</v>
      </c>
      <c r="B163" s="310"/>
      <c r="C163" s="310"/>
      <c r="D163" s="310"/>
      <c r="E163" s="132"/>
      <c r="F163" s="132"/>
      <c r="G163" s="132"/>
      <c r="H163" s="133"/>
      <c r="I163" s="133"/>
      <c r="J163" s="133"/>
      <c r="K163" s="133"/>
      <c r="L163" s="133"/>
      <c r="M163" s="133"/>
      <c r="N163" s="133"/>
      <c r="O163" s="134"/>
      <c r="P163" s="134"/>
      <c r="Q163" s="134"/>
      <c r="R163" s="134"/>
      <c r="S163" s="134"/>
      <c r="T163" s="134"/>
      <c r="U163" s="135"/>
      <c r="V163" s="135"/>
      <c r="W163" s="135"/>
      <c r="X163" s="135"/>
      <c r="Y163" s="135"/>
      <c r="Z163" s="135"/>
      <c r="AA163" s="135"/>
      <c r="AB163" s="135"/>
      <c r="AC163" s="135"/>
      <c r="AD163" s="135"/>
      <c r="AE163" s="135"/>
      <c r="AF163" s="135"/>
      <c r="AG163" s="135"/>
      <c r="AH163" s="135"/>
      <c r="AI163" s="133"/>
      <c r="AJ163" s="133"/>
      <c r="AK163" s="133"/>
      <c r="AL163" s="133"/>
      <c r="AM163" s="133"/>
      <c r="AN163" s="133"/>
      <c r="AO163" s="133"/>
      <c r="AP163" s="133"/>
      <c r="AQ163" s="133"/>
      <c r="AR163" s="133"/>
      <c r="AS163" s="133"/>
      <c r="AT163" s="133"/>
      <c r="AU163" s="133"/>
      <c r="AV163" s="133"/>
      <c r="AW163" s="133"/>
      <c r="AX163" s="133"/>
      <c r="AY163" s="133"/>
      <c r="AZ163" s="133"/>
      <c r="BA163" s="133"/>
      <c r="BB163" s="136"/>
      <c r="BC163" s="136"/>
      <c r="BD163" s="136"/>
      <c r="BE163" s="136"/>
      <c r="BF163" s="73"/>
      <c r="BG163" s="102"/>
      <c r="BH163" s="102"/>
      <c r="BI163" s="102"/>
      <c r="BJ163" s="102"/>
      <c r="BK163" s="102"/>
      <c r="BL163" s="102"/>
      <c r="BO163" s="94"/>
      <c r="BP163" s="94"/>
      <c r="BQ163" s="95"/>
      <c r="BS163" s="60" t="s">
        <v>74</v>
      </c>
      <c r="BT163" s="60">
        <f>BT124+1</f>
        <v>5</v>
      </c>
      <c r="BU163" s="70"/>
      <c r="BV163" s="70"/>
    </row>
    <row r="164" spans="1:74" ht="21.75" customHeight="1">
      <c r="A164" s="311" t="s">
        <v>74</v>
      </c>
      <c r="B164" s="314" t="s">
        <v>87</v>
      </c>
      <c r="C164" s="315"/>
      <c r="D164" s="315"/>
      <c r="E164" s="315"/>
      <c r="F164" s="315"/>
      <c r="G164" s="316"/>
      <c r="H164" s="314" t="s">
        <v>88</v>
      </c>
      <c r="I164" s="315"/>
      <c r="J164" s="315"/>
      <c r="K164" s="315"/>
      <c r="L164" s="315"/>
      <c r="M164" s="315"/>
      <c r="N164" s="316"/>
      <c r="O164" s="323" t="s">
        <v>133</v>
      </c>
      <c r="P164" s="324"/>
      <c r="Q164" s="325"/>
      <c r="R164" s="323" t="s">
        <v>134</v>
      </c>
      <c r="S164" s="325"/>
      <c r="T164" s="331"/>
      <c r="U164" s="334" t="s">
        <v>135</v>
      </c>
      <c r="V164" s="335"/>
      <c r="W164" s="336"/>
      <c r="X164" s="334" t="s">
        <v>136</v>
      </c>
      <c r="Y164" s="335"/>
      <c r="Z164" s="336"/>
      <c r="AA164" s="138">
        <f>IFERROR(DATE(BT164,BT165,1),1)</f>
        <v>45505</v>
      </c>
      <c r="AB164" s="139">
        <f>IFERROR(AA164+1,"")</f>
        <v>45506</v>
      </c>
      <c r="AC164" s="139">
        <f t="shared" ref="AC164" si="116">IFERROR(AB164+1,"")</f>
        <v>45507</v>
      </c>
      <c r="AD164" s="139">
        <f t="shared" ref="AD164" si="117">IFERROR(AC164+1,"")</f>
        <v>45508</v>
      </c>
      <c r="AE164" s="139">
        <f t="shared" ref="AE164" si="118">IFERROR(AD164+1,"")</f>
        <v>45509</v>
      </c>
      <c r="AF164" s="139">
        <f t="shared" ref="AF164" si="119">IFERROR(AE164+1,"")</f>
        <v>45510</v>
      </c>
      <c r="AG164" s="139">
        <f t="shared" ref="AG164" si="120">IFERROR(AF164+1,"")</f>
        <v>45511</v>
      </c>
      <c r="AH164" s="139">
        <f t="shared" ref="AH164" si="121">IFERROR(AG164+1,"")</f>
        <v>45512</v>
      </c>
      <c r="AI164" s="139">
        <f t="shared" ref="AI164" si="122">IFERROR(AH164+1,"")</f>
        <v>45513</v>
      </c>
      <c r="AJ164" s="139">
        <f t="shared" ref="AJ164" si="123">IFERROR(AI164+1,"")</f>
        <v>45514</v>
      </c>
      <c r="AK164" s="139">
        <f t="shared" ref="AK164" si="124">IFERROR(AJ164+1,"")</f>
        <v>45515</v>
      </c>
      <c r="AL164" s="139">
        <f t="shared" ref="AL164" si="125">IFERROR(AK164+1,"")</f>
        <v>45516</v>
      </c>
      <c r="AM164" s="139">
        <f t="shared" ref="AM164" si="126">IFERROR(AL164+1,"")</f>
        <v>45517</v>
      </c>
      <c r="AN164" s="139">
        <f t="shared" ref="AN164" si="127">IFERROR(AM164+1,"")</f>
        <v>45518</v>
      </c>
      <c r="AO164" s="139">
        <f t="shared" ref="AO164" si="128">IFERROR(AN164+1,"")</f>
        <v>45519</v>
      </c>
      <c r="AP164" s="139">
        <f t="shared" ref="AP164" si="129">IFERROR(AO164+1,"")</f>
        <v>45520</v>
      </c>
      <c r="AQ164" s="139">
        <f t="shared" ref="AQ164" si="130">IFERROR(AP164+1,"")</f>
        <v>45521</v>
      </c>
      <c r="AR164" s="139">
        <f t="shared" ref="AR164" si="131">IFERROR(AQ164+1,"")</f>
        <v>45522</v>
      </c>
      <c r="AS164" s="139">
        <f t="shared" ref="AS164" si="132">IFERROR(AR164+1,"")</f>
        <v>45523</v>
      </c>
      <c r="AT164" s="139">
        <f t="shared" ref="AT164" si="133">IFERROR(AS164+1,"")</f>
        <v>45524</v>
      </c>
      <c r="AU164" s="139">
        <f t="shared" ref="AU164" si="134">IFERROR(AT164+1,"")</f>
        <v>45525</v>
      </c>
      <c r="AV164" s="139">
        <f t="shared" ref="AV164" si="135">IFERROR(AU164+1,"")</f>
        <v>45526</v>
      </c>
      <c r="AW164" s="139">
        <f t="shared" ref="AW164" si="136">IFERROR(AV164+1,"")</f>
        <v>45527</v>
      </c>
      <c r="AX164" s="139">
        <f t="shared" ref="AX164" si="137">IFERROR(AW164+1,"")</f>
        <v>45528</v>
      </c>
      <c r="AY164" s="139">
        <f t="shared" ref="AY164" si="138">IFERROR(AX164+1,"")</f>
        <v>45529</v>
      </c>
      <c r="AZ164" s="139">
        <f t="shared" ref="AZ164" si="139">IFERROR(AY164+1,"")</f>
        <v>45530</v>
      </c>
      <c r="BA164" s="139">
        <f t="shared" ref="BA164" si="140">IFERROR(AZ164+1,"")</f>
        <v>45531</v>
      </c>
      <c r="BB164" s="139">
        <f t="shared" ref="BB164" si="141">IFERROR(BA164+1,"")</f>
        <v>45532</v>
      </c>
      <c r="BC164" s="139" cm="1">
        <f t="array" ref="BC164">_xlfn.IFS(BB164="","",MONTH(BB164+1)=BT165,BB164+1,TRUE,"")</f>
        <v>45533</v>
      </c>
      <c r="BD164" s="139" cm="1">
        <f t="array" ref="BD164">_xlfn.IFS(BC164="","",MONTH(BC164+1)=BT165,BC164+1,TRUE,"")</f>
        <v>45534</v>
      </c>
      <c r="BE164" s="140" cm="1">
        <f t="array" ref="BE164">_xlfn.IFS(BD164="","",MONTH(BD164+1)=BT165,BD164+1,TRUE,"")</f>
        <v>45535</v>
      </c>
      <c r="BF164" s="114"/>
      <c r="BG164" s="285" t="s">
        <v>86</v>
      </c>
      <c r="BH164" s="286" t="s">
        <v>85</v>
      </c>
      <c r="BI164" s="287"/>
      <c r="BJ164" s="287"/>
      <c r="BK164" s="287"/>
      <c r="BL164" s="288"/>
      <c r="BO164" s="94"/>
      <c r="BP164" s="94"/>
      <c r="BQ164" s="94"/>
      <c r="BS164" s="60" t="s">
        <v>75</v>
      </c>
      <c r="BT164" s="60">
        <f>IFERROR(YEAR(A163),"****")</f>
        <v>2024</v>
      </c>
      <c r="BU164" s="60" t="s">
        <v>31</v>
      </c>
    </row>
    <row r="165" spans="1:74" ht="21" customHeight="1">
      <c r="A165" s="312"/>
      <c r="B165" s="317"/>
      <c r="C165" s="318"/>
      <c r="D165" s="318"/>
      <c r="E165" s="318"/>
      <c r="F165" s="318"/>
      <c r="G165" s="319"/>
      <c r="H165" s="317"/>
      <c r="I165" s="318"/>
      <c r="J165" s="318"/>
      <c r="K165" s="318"/>
      <c r="L165" s="318"/>
      <c r="M165" s="318"/>
      <c r="N165" s="319"/>
      <c r="O165" s="326"/>
      <c r="P165" s="327"/>
      <c r="Q165" s="327"/>
      <c r="R165" s="326"/>
      <c r="S165" s="327"/>
      <c r="T165" s="332"/>
      <c r="U165" s="337"/>
      <c r="V165" s="338"/>
      <c r="W165" s="339"/>
      <c r="X165" s="337"/>
      <c r="Y165" s="338"/>
      <c r="Z165" s="339"/>
      <c r="AA165" s="141" t="str">
        <f>IF(AO161="","",TEXT(WEEKDAY(+AA164),"aaa"))</f>
        <v>木</v>
      </c>
      <c r="AB165" s="142" t="str">
        <f>IF(AO161="","",TEXT(WEEKDAY(+AB164),"aaa"))</f>
        <v>金</v>
      </c>
      <c r="AC165" s="142" t="str">
        <f>IF(AO161="","",TEXT(WEEKDAY(+AC164),"aaa"))</f>
        <v>土</v>
      </c>
      <c r="AD165" s="142" t="str">
        <f>IF(AO161="","",TEXT(WEEKDAY(+AD164),"aaa"))</f>
        <v>日</v>
      </c>
      <c r="AE165" s="142" t="str">
        <f>IF(AO161="","",TEXT(WEEKDAY(+AE164),"aaa"))</f>
        <v>月</v>
      </c>
      <c r="AF165" s="142" t="str">
        <f>IF(AO161="","",TEXT(WEEKDAY(+AF164),"aaa"))</f>
        <v>火</v>
      </c>
      <c r="AG165" s="142" t="str">
        <f>IF(AO161="","",TEXT(WEEKDAY(+AG164),"aaa"))</f>
        <v>水</v>
      </c>
      <c r="AH165" s="142" t="str">
        <f>IF(AO161="","",TEXT(WEEKDAY(+AH164),"aaa"))</f>
        <v>木</v>
      </c>
      <c r="AI165" s="142" t="str">
        <f>IF(AO161="","",TEXT(WEEKDAY(+AI164),"aaa"))</f>
        <v>金</v>
      </c>
      <c r="AJ165" s="142" t="str">
        <f>IF(AO161="","",TEXT(WEEKDAY(+AJ164),"aaa"))</f>
        <v>土</v>
      </c>
      <c r="AK165" s="142" t="str">
        <f>IF(AO161="","",TEXT(WEEKDAY(+AK164),"aaa"))</f>
        <v>日</v>
      </c>
      <c r="AL165" s="142" t="str">
        <f>IF(AO161="","",TEXT(WEEKDAY(+AL164),"aaa"))</f>
        <v>月</v>
      </c>
      <c r="AM165" s="142" t="str">
        <f>IF(AO161="","",TEXT(WEEKDAY(+AM164),"aaa"))</f>
        <v>火</v>
      </c>
      <c r="AN165" s="142" t="str">
        <f>IF(AO161="","",TEXT(WEEKDAY(+AN164),"aaa"))</f>
        <v>水</v>
      </c>
      <c r="AO165" s="142" t="str">
        <f>IF(AO161="","",TEXT(WEEKDAY(+AO164),"aaa"))</f>
        <v>木</v>
      </c>
      <c r="AP165" s="142" t="str">
        <f>IF(AO161="","",TEXT(WEEKDAY(+AP164),"aaa"))</f>
        <v>金</v>
      </c>
      <c r="AQ165" s="142" t="str">
        <f>IF(AO161="","",TEXT(WEEKDAY(+AQ164),"aaa"))</f>
        <v>土</v>
      </c>
      <c r="AR165" s="142" t="str">
        <f>IF(AO161="","",TEXT(WEEKDAY(+AR164),"aaa"))</f>
        <v>日</v>
      </c>
      <c r="AS165" s="142" t="str">
        <f>IF(AO161="","",TEXT(WEEKDAY(+AS164),"aaa"))</f>
        <v>月</v>
      </c>
      <c r="AT165" s="142" t="str">
        <f>IF(AO161="","",TEXT(WEEKDAY(+AT164),"aaa"))</f>
        <v>火</v>
      </c>
      <c r="AU165" s="142" t="str">
        <f>IF(AO161="","",TEXT(WEEKDAY(+AU164),"aaa"))</f>
        <v>水</v>
      </c>
      <c r="AV165" s="142" t="str">
        <f>IF(AO161="","",TEXT(WEEKDAY(+AV164),"aaa"))</f>
        <v>木</v>
      </c>
      <c r="AW165" s="142" t="str">
        <f>IF(AO161="","",TEXT(WEEKDAY(+AW164),"aaa"))</f>
        <v>金</v>
      </c>
      <c r="AX165" s="142" t="str">
        <f>IF(AO161="","",TEXT(WEEKDAY(+AX164),"aaa"))</f>
        <v>土</v>
      </c>
      <c r="AY165" s="142" t="str">
        <f>IF(AO161="","",TEXT(WEEKDAY(+AY164),"aaa"))</f>
        <v>日</v>
      </c>
      <c r="AZ165" s="142" t="str">
        <f>IF(AO161="","",TEXT(WEEKDAY(+AZ164),"aaa"))</f>
        <v>月</v>
      </c>
      <c r="BA165" s="142" t="str">
        <f>IF(AO161="","",TEXT(WEEKDAY(+BA164),"aaa"))</f>
        <v>火</v>
      </c>
      <c r="BB165" s="142" t="str">
        <f>IF(AO161="","",TEXT(WEEKDAY(+BB164),"aaa"))</f>
        <v>水</v>
      </c>
      <c r="BC165" s="142" t="str" cm="1">
        <f t="array" ref="BC165">_xlfn.IFS(AO161="","",BC164="","",TRUE,TEXT(WEEKDAY(+BC164),"aaa"))</f>
        <v>木</v>
      </c>
      <c r="BD165" s="142" t="str" cm="1">
        <f t="array" ref="BD165">_xlfn.IFS(AO161="","",BD164="","",TRUE,TEXT(WEEKDAY(+BD164),"aaa"))</f>
        <v>金</v>
      </c>
      <c r="BE165" s="143" t="str" cm="1">
        <f t="array" ref="BE165">_xlfn.IFS(AO161="","",BE164="","",TRUE,TEXT(WEEKDAY(+BE164),"aaa"))</f>
        <v>土</v>
      </c>
      <c r="BF165" s="116"/>
      <c r="BG165" s="285" t="s">
        <v>84</v>
      </c>
      <c r="BH165" s="286"/>
      <c r="BI165" s="286" t="s">
        <v>37</v>
      </c>
      <c r="BJ165" s="286"/>
      <c r="BK165" s="286" t="s">
        <v>36</v>
      </c>
      <c r="BL165" s="289"/>
      <c r="BO165" s="94"/>
      <c r="BP165" s="94"/>
      <c r="BQ165" s="94"/>
      <c r="BS165" s="60" t="s">
        <v>76</v>
      </c>
      <c r="BT165" s="60">
        <f>IF(EOMONTH(基本情報入力!$C$13,BT167-1)&gt;=基本情報入力!$C$14,"",MONTH(EOMONTH(基本情報入力!$C$13,BT167)))</f>
        <v>8</v>
      </c>
      <c r="BU165" s="60" t="s">
        <v>32</v>
      </c>
    </row>
    <row r="166" spans="1:74" ht="21" customHeight="1">
      <c r="A166" s="313"/>
      <c r="B166" s="320"/>
      <c r="C166" s="321"/>
      <c r="D166" s="321"/>
      <c r="E166" s="321"/>
      <c r="F166" s="321"/>
      <c r="G166" s="322"/>
      <c r="H166" s="320"/>
      <c r="I166" s="321"/>
      <c r="J166" s="321"/>
      <c r="K166" s="321"/>
      <c r="L166" s="321"/>
      <c r="M166" s="321"/>
      <c r="N166" s="322"/>
      <c r="O166" s="328"/>
      <c r="P166" s="329"/>
      <c r="Q166" s="329"/>
      <c r="R166" s="328"/>
      <c r="S166" s="329"/>
      <c r="T166" s="333"/>
      <c r="U166" s="340"/>
      <c r="V166" s="341"/>
      <c r="W166" s="342"/>
      <c r="X166" s="340"/>
      <c r="Y166" s="341"/>
      <c r="Z166" s="342"/>
      <c r="AA166" s="78"/>
      <c r="AB166" s="79"/>
      <c r="AC166" s="79"/>
      <c r="AD166" s="79"/>
      <c r="AE166" s="79"/>
      <c r="AF166" s="79"/>
      <c r="AG166" s="79"/>
      <c r="AH166" s="79"/>
      <c r="AI166" s="79"/>
      <c r="AJ166" s="79"/>
      <c r="AK166" s="79"/>
      <c r="AL166" s="79"/>
      <c r="AM166" s="79"/>
      <c r="AN166" s="79"/>
      <c r="AO166" s="79"/>
      <c r="AP166" s="79"/>
      <c r="AQ166" s="79"/>
      <c r="AR166" s="79"/>
      <c r="AS166" s="79"/>
      <c r="AT166" s="79"/>
      <c r="AU166" s="79"/>
      <c r="AV166" s="79"/>
      <c r="AW166" s="79"/>
      <c r="AX166" s="79"/>
      <c r="AY166" s="79"/>
      <c r="AZ166" s="79"/>
      <c r="BA166" s="79"/>
      <c r="BB166" s="79"/>
      <c r="BC166" s="79"/>
      <c r="BD166" s="79"/>
      <c r="BE166" s="80"/>
      <c r="BF166" s="116"/>
      <c r="BG166" s="111"/>
      <c r="BH166" s="112"/>
      <c r="BI166" s="112"/>
      <c r="BJ166" s="112"/>
      <c r="BK166" s="112"/>
      <c r="BL166" s="113"/>
      <c r="BO166" s="94"/>
      <c r="BP166" s="94"/>
      <c r="BQ166" s="94"/>
    </row>
    <row r="167" spans="1:74" ht="21.75" customHeight="1">
      <c r="A167" s="151">
        <v>1</v>
      </c>
      <c r="B167" s="273" t="str" cm="1">
        <f t="array" ref="B167">_xlfn.IFS(基本情報入力!$C$13=0,"",EDATE(基本情報入力!$C$13,$BT$167)&gt;基本情報入力!$C$14,"",TRUE,B128)</f>
        <v/>
      </c>
      <c r="C167" s="274"/>
      <c r="D167" s="274"/>
      <c r="E167" s="274"/>
      <c r="F167" s="274"/>
      <c r="G167" s="275"/>
      <c r="H167" s="273" t="str" cm="1">
        <f t="array" ref="H167">_xlfn.IFS(基本情報入力!$C$13=0,"",EDATE(基本情報入力!$C$13,$BT$167)&gt;基本情報入力!$C$14,"",TRUE,H128)</f>
        <v/>
      </c>
      <c r="I167" s="274"/>
      <c r="J167" s="274"/>
      <c r="K167" s="274"/>
      <c r="L167" s="276" t="str" cm="1">
        <f t="array" ref="L167">_xlfn.IFS(基本情報入力!$C$13=0,"",EDATE(基本情報入力!$C$13,$BT$167)&gt;基本情報入力!$C$14,"",TRUE,L128)</f>
        <v/>
      </c>
      <c r="M167" s="276"/>
      <c r="N167" s="275"/>
      <c r="O167" s="277" t="str">
        <f t="shared" ref="O167:O191" si="142">IF(H167="","",IFERROR(IF($BT$165="",0,DAY(EOMONTH($AA$164,0))-COUNTIF(AA167:BE167,"―")),0))</f>
        <v/>
      </c>
      <c r="P167" s="278"/>
      <c r="Q167" s="278"/>
      <c r="R167" s="279" t="str">
        <f>IF(O167="","",COUNTIF(AA167:BE167,"○"))</f>
        <v/>
      </c>
      <c r="S167" s="278"/>
      <c r="T167" s="280"/>
      <c r="U167" s="281" t="str">
        <f>IF(O167="","",IFERROR(ROUNDDOWN(R167/O167,3),"-"))</f>
        <v/>
      </c>
      <c r="V167" s="282"/>
      <c r="W167" s="283"/>
      <c r="X167" s="292" t="str">
        <f>IFERROR(ROUNDDOWN(AVERAGE(U167:W191),3),"-")</f>
        <v>-</v>
      </c>
      <c r="Y167" s="293"/>
      <c r="Z167" s="294"/>
      <c r="AA167" s="78"/>
      <c r="AB167" s="79"/>
      <c r="AC167" s="79"/>
      <c r="AD167" s="79"/>
      <c r="AE167" s="79"/>
      <c r="AF167" s="79"/>
      <c r="AG167" s="79"/>
      <c r="AH167" s="79"/>
      <c r="AI167" s="79"/>
      <c r="AJ167" s="79"/>
      <c r="AK167" s="79"/>
      <c r="AL167" s="79"/>
      <c r="AM167" s="79"/>
      <c r="AN167" s="79"/>
      <c r="AO167" s="79"/>
      <c r="AP167" s="79"/>
      <c r="AQ167" s="79"/>
      <c r="AR167" s="79"/>
      <c r="AS167" s="79"/>
      <c r="AT167" s="79"/>
      <c r="AU167" s="79"/>
      <c r="AV167" s="79"/>
      <c r="AW167" s="79"/>
      <c r="AX167" s="79"/>
      <c r="AY167" s="79"/>
      <c r="AZ167" s="79"/>
      <c r="BA167" s="79"/>
      <c r="BB167" s="79"/>
      <c r="BC167" s="79"/>
      <c r="BD167" s="79"/>
      <c r="BE167" s="80"/>
      <c r="BF167" s="107"/>
      <c r="BG167" s="268" t="str">
        <f>IFERROR(ROUNDDOWN(BK167/BI167,3),"-")</f>
        <v>-</v>
      </c>
      <c r="BH167" s="269"/>
      <c r="BI167" s="270">
        <f>IFERROR(BI128+IF(O167="",0,O167),0)</f>
        <v>0</v>
      </c>
      <c r="BJ167" s="270"/>
      <c r="BK167" s="270">
        <f>IFERROR(BK128+IF(R167="",0,R167),0)</f>
        <v>0</v>
      </c>
      <c r="BL167" s="284"/>
      <c r="BO167" s="96"/>
      <c r="BP167" s="96"/>
      <c r="BQ167" s="97"/>
      <c r="BT167" s="60">
        <f>BT163-1</f>
        <v>4</v>
      </c>
      <c r="BU167" s="60" t="s">
        <v>77</v>
      </c>
    </row>
    <row r="168" spans="1:74" ht="21.75" customHeight="1">
      <c r="A168" s="151">
        <v>2</v>
      </c>
      <c r="B168" s="273" t="str" cm="1">
        <f t="array" ref="B168">_xlfn.IFS(基本情報入力!$C$13=0,"",EDATE(基本情報入力!$C$13,$BT$167)&gt;基本情報入力!$C$14,"",TRUE,B129)</f>
        <v/>
      </c>
      <c r="C168" s="274"/>
      <c r="D168" s="274"/>
      <c r="E168" s="274"/>
      <c r="F168" s="274"/>
      <c r="G168" s="275"/>
      <c r="H168" s="273" t="str" cm="1">
        <f t="array" ref="H168">_xlfn.IFS(基本情報入力!$C$13=0,"",EDATE(基本情報入力!$C$13,$BT$167)&gt;基本情報入力!$C$14,"",TRUE,H129)</f>
        <v/>
      </c>
      <c r="I168" s="274"/>
      <c r="J168" s="274"/>
      <c r="K168" s="274"/>
      <c r="L168" s="276" t="str" cm="1">
        <f t="array" ref="L168">_xlfn.IFS(基本情報入力!$C$13=0,"",EDATE(基本情報入力!$C$13,$BT$167)&gt;基本情報入力!$C$14,"",TRUE,L129)</f>
        <v/>
      </c>
      <c r="M168" s="276"/>
      <c r="N168" s="275"/>
      <c r="O168" s="277" t="str">
        <f t="shared" si="142"/>
        <v/>
      </c>
      <c r="P168" s="278"/>
      <c r="Q168" s="278"/>
      <c r="R168" s="279" t="str">
        <f t="shared" ref="R168:R183" si="143">IF(O168="","",COUNTIF(AA168:BE168,"○"))</f>
        <v/>
      </c>
      <c r="S168" s="278"/>
      <c r="T168" s="280"/>
      <c r="U168" s="281" t="str">
        <f t="shared" ref="U168:U191" si="144">IF(O168="","",IFERROR(ROUNDDOWN(R168/O168,3),"-"))</f>
        <v/>
      </c>
      <c r="V168" s="282"/>
      <c r="W168" s="283"/>
      <c r="X168" s="295"/>
      <c r="Y168" s="296"/>
      <c r="Z168" s="297"/>
      <c r="AA168" s="78"/>
      <c r="AB168" s="79"/>
      <c r="AC168" s="79"/>
      <c r="AD168" s="79"/>
      <c r="AE168" s="79"/>
      <c r="AF168" s="79"/>
      <c r="AG168" s="79"/>
      <c r="AH168" s="79"/>
      <c r="AI168" s="79"/>
      <c r="AJ168" s="79"/>
      <c r="AK168" s="79"/>
      <c r="AL168" s="79"/>
      <c r="AM168" s="79"/>
      <c r="AN168" s="79"/>
      <c r="AO168" s="79"/>
      <c r="AP168" s="79"/>
      <c r="AQ168" s="79"/>
      <c r="AR168" s="79"/>
      <c r="AS168" s="79"/>
      <c r="AT168" s="79"/>
      <c r="AU168" s="79"/>
      <c r="AV168" s="79"/>
      <c r="AW168" s="79"/>
      <c r="AX168" s="79"/>
      <c r="AY168" s="79"/>
      <c r="AZ168" s="79"/>
      <c r="BA168" s="79"/>
      <c r="BB168" s="79"/>
      <c r="BC168" s="79"/>
      <c r="BD168" s="79"/>
      <c r="BE168" s="80"/>
      <c r="BF168" s="107"/>
      <c r="BG168" s="268" t="str">
        <f t="shared" ref="BG168:BG192" si="145">IFERROR(ROUNDDOWN(BK168/BI168,3),"-")</f>
        <v>-</v>
      </c>
      <c r="BH168" s="269"/>
      <c r="BI168" s="270">
        <f t="shared" ref="BI168:BI191" si="146">IFERROR(BI129+IF(O168="",0,O168),0)</f>
        <v>0</v>
      </c>
      <c r="BJ168" s="270"/>
      <c r="BK168" s="270">
        <f t="shared" ref="BK168:BK191" si="147">IFERROR(BK129+IF(R168="",0,R168),0)</f>
        <v>0</v>
      </c>
      <c r="BL168" s="284"/>
      <c r="BO168" s="96"/>
      <c r="BP168" s="96"/>
      <c r="BQ168" s="97"/>
    </row>
    <row r="169" spans="1:74" ht="21.75" customHeight="1">
      <c r="A169" s="151">
        <v>3</v>
      </c>
      <c r="B169" s="273" t="str" cm="1">
        <f t="array" ref="B169">_xlfn.IFS(基本情報入力!$C$13=0,"",EDATE(基本情報入力!$C$13,$BT$167)&gt;基本情報入力!$C$14,"",TRUE,B130)</f>
        <v/>
      </c>
      <c r="C169" s="274"/>
      <c r="D169" s="274"/>
      <c r="E169" s="274"/>
      <c r="F169" s="274"/>
      <c r="G169" s="275"/>
      <c r="H169" s="273" t="str" cm="1">
        <f t="array" ref="H169">_xlfn.IFS(基本情報入力!$C$13=0,"",EDATE(基本情報入力!$C$13,$BT$167)&gt;基本情報入力!$C$14,"",TRUE,H130)</f>
        <v/>
      </c>
      <c r="I169" s="274"/>
      <c r="J169" s="274"/>
      <c r="K169" s="274"/>
      <c r="L169" s="276" t="str" cm="1">
        <f t="array" ref="L169">_xlfn.IFS(基本情報入力!$C$13=0,"",EDATE(基本情報入力!$C$13,$BT$167)&gt;基本情報入力!$C$14,"",TRUE,L130)</f>
        <v/>
      </c>
      <c r="M169" s="276"/>
      <c r="N169" s="275"/>
      <c r="O169" s="277" t="str">
        <f t="shared" si="142"/>
        <v/>
      </c>
      <c r="P169" s="278"/>
      <c r="Q169" s="278"/>
      <c r="R169" s="279" t="str">
        <f t="shared" si="143"/>
        <v/>
      </c>
      <c r="S169" s="278"/>
      <c r="T169" s="280"/>
      <c r="U169" s="281" t="str">
        <f t="shared" si="144"/>
        <v/>
      </c>
      <c r="V169" s="282"/>
      <c r="W169" s="283"/>
      <c r="X169" s="295"/>
      <c r="Y169" s="296"/>
      <c r="Z169" s="297"/>
      <c r="AA169" s="78"/>
      <c r="AB169" s="79"/>
      <c r="AC169" s="79"/>
      <c r="AD169" s="79"/>
      <c r="AE169" s="79"/>
      <c r="AF169" s="79"/>
      <c r="AG169" s="79"/>
      <c r="AH169" s="79"/>
      <c r="AI169" s="79"/>
      <c r="AJ169" s="79"/>
      <c r="AK169" s="79"/>
      <c r="AL169" s="79"/>
      <c r="AM169" s="79"/>
      <c r="AN169" s="79"/>
      <c r="AO169" s="79"/>
      <c r="AP169" s="79"/>
      <c r="AQ169" s="79"/>
      <c r="AR169" s="79"/>
      <c r="AS169" s="79"/>
      <c r="AT169" s="79"/>
      <c r="AU169" s="79"/>
      <c r="AV169" s="79"/>
      <c r="AW169" s="79"/>
      <c r="AX169" s="79"/>
      <c r="AY169" s="79"/>
      <c r="AZ169" s="79"/>
      <c r="BA169" s="79"/>
      <c r="BB169" s="79"/>
      <c r="BC169" s="79"/>
      <c r="BD169" s="79"/>
      <c r="BE169" s="80"/>
      <c r="BF169" s="107"/>
      <c r="BG169" s="268" t="str">
        <f t="shared" si="145"/>
        <v>-</v>
      </c>
      <c r="BH169" s="269"/>
      <c r="BI169" s="270">
        <f t="shared" si="146"/>
        <v>0</v>
      </c>
      <c r="BJ169" s="270"/>
      <c r="BK169" s="270">
        <f t="shared" si="147"/>
        <v>0</v>
      </c>
      <c r="BL169" s="284"/>
      <c r="BO169" s="96"/>
      <c r="BP169" s="96"/>
      <c r="BQ169" s="97"/>
    </row>
    <row r="170" spans="1:74" ht="21.75" customHeight="1">
      <c r="A170" s="151">
        <v>4</v>
      </c>
      <c r="B170" s="273" t="str" cm="1">
        <f t="array" ref="B170">_xlfn.IFS(基本情報入力!$C$13=0,"",EDATE(基本情報入力!$C$13,$BT$167)&gt;基本情報入力!$C$14,"",TRUE,B131)</f>
        <v/>
      </c>
      <c r="C170" s="274"/>
      <c r="D170" s="274"/>
      <c r="E170" s="274"/>
      <c r="F170" s="274"/>
      <c r="G170" s="275"/>
      <c r="H170" s="273" t="str" cm="1">
        <f t="array" ref="H170">_xlfn.IFS(基本情報入力!$C$13=0,"",EDATE(基本情報入力!$C$13,$BT$167)&gt;基本情報入力!$C$14,"",TRUE,H131)</f>
        <v/>
      </c>
      <c r="I170" s="274"/>
      <c r="J170" s="274"/>
      <c r="K170" s="274"/>
      <c r="L170" s="276" t="str" cm="1">
        <f t="array" ref="L170">_xlfn.IFS(基本情報入力!$C$13=0,"",EDATE(基本情報入力!$C$13,$BT$167)&gt;基本情報入力!$C$14,"",TRUE,L131)</f>
        <v/>
      </c>
      <c r="M170" s="276"/>
      <c r="N170" s="275"/>
      <c r="O170" s="277" t="str">
        <f t="shared" si="142"/>
        <v/>
      </c>
      <c r="P170" s="278"/>
      <c r="Q170" s="278"/>
      <c r="R170" s="279" t="str">
        <f t="shared" si="143"/>
        <v/>
      </c>
      <c r="S170" s="278"/>
      <c r="T170" s="280"/>
      <c r="U170" s="281" t="str">
        <f t="shared" si="144"/>
        <v/>
      </c>
      <c r="V170" s="282"/>
      <c r="W170" s="283"/>
      <c r="X170" s="295"/>
      <c r="Y170" s="296"/>
      <c r="Z170" s="297"/>
      <c r="AA170" s="78"/>
      <c r="AB170" s="79"/>
      <c r="AC170" s="79"/>
      <c r="AD170" s="79"/>
      <c r="AE170" s="79"/>
      <c r="AF170" s="79"/>
      <c r="AG170" s="79"/>
      <c r="AH170" s="79"/>
      <c r="AI170" s="79"/>
      <c r="AJ170" s="79"/>
      <c r="AK170" s="79"/>
      <c r="AL170" s="79"/>
      <c r="AM170" s="79"/>
      <c r="AN170" s="79"/>
      <c r="AO170" s="79"/>
      <c r="AP170" s="79"/>
      <c r="AQ170" s="79"/>
      <c r="AR170" s="79"/>
      <c r="AS170" s="79"/>
      <c r="AT170" s="79"/>
      <c r="AU170" s="79"/>
      <c r="AV170" s="79"/>
      <c r="AW170" s="79"/>
      <c r="AX170" s="79"/>
      <c r="AY170" s="79"/>
      <c r="AZ170" s="79"/>
      <c r="BA170" s="79"/>
      <c r="BB170" s="79"/>
      <c r="BC170" s="79"/>
      <c r="BD170" s="79"/>
      <c r="BE170" s="80"/>
      <c r="BF170" s="107"/>
      <c r="BG170" s="268" t="str">
        <f t="shared" si="145"/>
        <v>-</v>
      </c>
      <c r="BH170" s="269"/>
      <c r="BI170" s="270">
        <f t="shared" si="146"/>
        <v>0</v>
      </c>
      <c r="BJ170" s="270"/>
      <c r="BK170" s="270">
        <f t="shared" si="147"/>
        <v>0</v>
      </c>
      <c r="BL170" s="284"/>
      <c r="BO170" s="96"/>
      <c r="BP170" s="96"/>
      <c r="BQ170" s="97"/>
    </row>
    <row r="171" spans="1:74" ht="21.75" customHeight="1">
      <c r="A171" s="151">
        <v>5</v>
      </c>
      <c r="B171" s="273" t="str" cm="1">
        <f t="array" ref="B171">_xlfn.IFS(基本情報入力!$C$13=0,"",EDATE(基本情報入力!$C$13,$BT$167)&gt;基本情報入力!$C$14,"",TRUE,B132)</f>
        <v/>
      </c>
      <c r="C171" s="274"/>
      <c r="D171" s="274"/>
      <c r="E171" s="274"/>
      <c r="F171" s="274"/>
      <c r="G171" s="275"/>
      <c r="H171" s="273" t="str" cm="1">
        <f t="array" ref="H171">_xlfn.IFS(基本情報入力!$C$13=0,"",EDATE(基本情報入力!$C$13,$BT$167)&gt;基本情報入力!$C$14,"",TRUE,H132)</f>
        <v/>
      </c>
      <c r="I171" s="274"/>
      <c r="J171" s="274"/>
      <c r="K171" s="274"/>
      <c r="L171" s="276" t="str" cm="1">
        <f t="array" ref="L171">_xlfn.IFS(基本情報入力!$C$13=0,"",EDATE(基本情報入力!$C$13,$BT$167)&gt;基本情報入力!$C$14,"",TRUE,L132)</f>
        <v/>
      </c>
      <c r="M171" s="276"/>
      <c r="N171" s="275"/>
      <c r="O171" s="277" t="str">
        <f t="shared" si="142"/>
        <v/>
      </c>
      <c r="P171" s="278"/>
      <c r="Q171" s="278"/>
      <c r="R171" s="279" t="str">
        <f t="shared" si="143"/>
        <v/>
      </c>
      <c r="S171" s="278"/>
      <c r="T171" s="280"/>
      <c r="U171" s="281" t="str">
        <f t="shared" si="144"/>
        <v/>
      </c>
      <c r="V171" s="282"/>
      <c r="W171" s="283"/>
      <c r="X171" s="295"/>
      <c r="Y171" s="296"/>
      <c r="Z171" s="297"/>
      <c r="AA171" s="78"/>
      <c r="AB171" s="79"/>
      <c r="AC171" s="79"/>
      <c r="AD171" s="79"/>
      <c r="AE171" s="79"/>
      <c r="AF171" s="79"/>
      <c r="AG171" s="79"/>
      <c r="AH171" s="79"/>
      <c r="AI171" s="79"/>
      <c r="AJ171" s="79"/>
      <c r="AK171" s="79"/>
      <c r="AL171" s="79"/>
      <c r="AM171" s="79"/>
      <c r="AN171" s="79"/>
      <c r="AO171" s="79"/>
      <c r="AP171" s="79"/>
      <c r="AQ171" s="79"/>
      <c r="AR171" s="79"/>
      <c r="AS171" s="79"/>
      <c r="AT171" s="79"/>
      <c r="AU171" s="79"/>
      <c r="AV171" s="79"/>
      <c r="AW171" s="79"/>
      <c r="AX171" s="79"/>
      <c r="AY171" s="79"/>
      <c r="AZ171" s="79"/>
      <c r="BA171" s="79"/>
      <c r="BB171" s="79"/>
      <c r="BC171" s="79"/>
      <c r="BD171" s="79"/>
      <c r="BE171" s="80"/>
      <c r="BF171" s="107"/>
      <c r="BG171" s="268" t="str">
        <f t="shared" si="145"/>
        <v>-</v>
      </c>
      <c r="BH171" s="269"/>
      <c r="BI171" s="270">
        <f t="shared" si="146"/>
        <v>0</v>
      </c>
      <c r="BJ171" s="270"/>
      <c r="BK171" s="270">
        <f t="shared" si="147"/>
        <v>0</v>
      </c>
      <c r="BL171" s="284"/>
      <c r="BO171" s="96"/>
      <c r="BP171" s="96"/>
      <c r="BQ171" s="97"/>
    </row>
    <row r="172" spans="1:74" ht="21.75" customHeight="1">
      <c r="A172" s="151">
        <v>6</v>
      </c>
      <c r="B172" s="273" t="str" cm="1">
        <f t="array" ref="B172">_xlfn.IFS(基本情報入力!$C$13=0,"",EDATE(基本情報入力!$C$13,$BT$167)&gt;基本情報入力!$C$14,"",TRUE,B133)</f>
        <v/>
      </c>
      <c r="C172" s="274"/>
      <c r="D172" s="274"/>
      <c r="E172" s="274"/>
      <c r="F172" s="274"/>
      <c r="G172" s="275"/>
      <c r="H172" s="273" t="str" cm="1">
        <f t="array" ref="H172">_xlfn.IFS(基本情報入力!$C$13=0,"",EDATE(基本情報入力!$C$13,$BT$167)&gt;基本情報入力!$C$14,"",TRUE,H133)</f>
        <v/>
      </c>
      <c r="I172" s="274"/>
      <c r="J172" s="274"/>
      <c r="K172" s="274"/>
      <c r="L172" s="276" t="str" cm="1">
        <f t="array" ref="L172">_xlfn.IFS(基本情報入力!$C$13=0,"",EDATE(基本情報入力!$C$13,$BT$167)&gt;基本情報入力!$C$14,"",TRUE,L133)</f>
        <v/>
      </c>
      <c r="M172" s="276"/>
      <c r="N172" s="275"/>
      <c r="O172" s="277" t="str">
        <f t="shared" si="142"/>
        <v/>
      </c>
      <c r="P172" s="278"/>
      <c r="Q172" s="278"/>
      <c r="R172" s="279" t="str">
        <f t="shared" si="143"/>
        <v/>
      </c>
      <c r="S172" s="278"/>
      <c r="T172" s="280"/>
      <c r="U172" s="281" t="str">
        <f t="shared" si="144"/>
        <v/>
      </c>
      <c r="V172" s="282"/>
      <c r="W172" s="283"/>
      <c r="X172" s="295"/>
      <c r="Y172" s="296"/>
      <c r="Z172" s="297"/>
      <c r="AA172" s="78"/>
      <c r="AB172" s="79"/>
      <c r="AC172" s="79"/>
      <c r="AD172" s="79"/>
      <c r="AE172" s="79"/>
      <c r="AF172" s="79"/>
      <c r="AG172" s="79"/>
      <c r="AH172" s="79"/>
      <c r="AI172" s="79"/>
      <c r="AJ172" s="79"/>
      <c r="AK172" s="79"/>
      <c r="AL172" s="79"/>
      <c r="AM172" s="79"/>
      <c r="AN172" s="79"/>
      <c r="AO172" s="79"/>
      <c r="AP172" s="79"/>
      <c r="AQ172" s="79"/>
      <c r="AR172" s="79"/>
      <c r="AS172" s="79"/>
      <c r="AT172" s="79"/>
      <c r="AU172" s="79"/>
      <c r="AV172" s="79"/>
      <c r="AW172" s="79"/>
      <c r="AX172" s="79"/>
      <c r="AY172" s="79"/>
      <c r="AZ172" s="79"/>
      <c r="BA172" s="79"/>
      <c r="BB172" s="79"/>
      <c r="BC172" s="79"/>
      <c r="BD172" s="79"/>
      <c r="BE172" s="80"/>
      <c r="BF172" s="107"/>
      <c r="BG172" s="268" t="str">
        <f t="shared" si="145"/>
        <v>-</v>
      </c>
      <c r="BH172" s="269"/>
      <c r="BI172" s="270">
        <f t="shared" si="146"/>
        <v>0</v>
      </c>
      <c r="BJ172" s="270"/>
      <c r="BK172" s="270">
        <f t="shared" si="147"/>
        <v>0</v>
      </c>
      <c r="BL172" s="284"/>
      <c r="BO172" s="96"/>
      <c r="BP172" s="96"/>
      <c r="BQ172" s="97"/>
    </row>
    <row r="173" spans="1:74" ht="21.75" customHeight="1">
      <c r="A173" s="151">
        <v>7</v>
      </c>
      <c r="B173" s="273" t="str" cm="1">
        <f t="array" ref="B173">_xlfn.IFS(基本情報入力!$C$13=0,"",EDATE(基本情報入力!$C$13,$BT$167)&gt;基本情報入力!$C$14,"",TRUE,B134)</f>
        <v/>
      </c>
      <c r="C173" s="274"/>
      <c r="D173" s="274"/>
      <c r="E173" s="274"/>
      <c r="F173" s="274"/>
      <c r="G173" s="275"/>
      <c r="H173" s="273" t="str" cm="1">
        <f t="array" ref="H173">_xlfn.IFS(基本情報入力!$C$13=0,"",EDATE(基本情報入力!$C$13,$BT$167)&gt;基本情報入力!$C$14,"",TRUE,H134)</f>
        <v/>
      </c>
      <c r="I173" s="274"/>
      <c r="J173" s="274"/>
      <c r="K173" s="274"/>
      <c r="L173" s="276" t="str" cm="1">
        <f t="array" ref="L173">_xlfn.IFS(基本情報入力!$C$13=0,"",EDATE(基本情報入力!$C$13,$BT$167)&gt;基本情報入力!$C$14,"",TRUE,L134)</f>
        <v/>
      </c>
      <c r="M173" s="276"/>
      <c r="N173" s="275"/>
      <c r="O173" s="277" t="str">
        <f t="shared" si="142"/>
        <v/>
      </c>
      <c r="P173" s="278"/>
      <c r="Q173" s="278"/>
      <c r="R173" s="279" t="str">
        <f t="shared" si="143"/>
        <v/>
      </c>
      <c r="S173" s="278"/>
      <c r="T173" s="280"/>
      <c r="U173" s="281" t="str">
        <f t="shared" si="144"/>
        <v/>
      </c>
      <c r="V173" s="282"/>
      <c r="W173" s="283"/>
      <c r="X173" s="295"/>
      <c r="Y173" s="296"/>
      <c r="Z173" s="297"/>
      <c r="AA173" s="78"/>
      <c r="AB173" s="79"/>
      <c r="AC173" s="79"/>
      <c r="AD173" s="79"/>
      <c r="AE173" s="79"/>
      <c r="AF173" s="79"/>
      <c r="AG173" s="79"/>
      <c r="AH173" s="79"/>
      <c r="AI173" s="79"/>
      <c r="AJ173" s="79"/>
      <c r="AK173" s="79"/>
      <c r="AL173" s="79"/>
      <c r="AM173" s="79"/>
      <c r="AN173" s="79"/>
      <c r="AO173" s="79"/>
      <c r="AP173" s="79"/>
      <c r="AQ173" s="79"/>
      <c r="AR173" s="79"/>
      <c r="AS173" s="79"/>
      <c r="AT173" s="79"/>
      <c r="AU173" s="79"/>
      <c r="AV173" s="79"/>
      <c r="AW173" s="79"/>
      <c r="AX173" s="79"/>
      <c r="AY173" s="79"/>
      <c r="AZ173" s="79"/>
      <c r="BA173" s="79"/>
      <c r="BB173" s="79"/>
      <c r="BC173" s="79"/>
      <c r="BD173" s="79"/>
      <c r="BE173" s="80"/>
      <c r="BF173" s="107"/>
      <c r="BG173" s="268" t="str">
        <f t="shared" si="145"/>
        <v>-</v>
      </c>
      <c r="BH173" s="269"/>
      <c r="BI173" s="270">
        <f t="shared" si="146"/>
        <v>0</v>
      </c>
      <c r="BJ173" s="270"/>
      <c r="BK173" s="270">
        <f t="shared" si="147"/>
        <v>0</v>
      </c>
      <c r="BL173" s="284"/>
      <c r="BO173" s="96"/>
      <c r="BP173" s="96"/>
      <c r="BQ173" s="97"/>
    </row>
    <row r="174" spans="1:74" ht="21.75" customHeight="1">
      <c r="A174" s="151">
        <v>8</v>
      </c>
      <c r="B174" s="273" t="str" cm="1">
        <f t="array" ref="B174">_xlfn.IFS(基本情報入力!$C$13=0,"",EDATE(基本情報入力!$C$13,$BT$167)&gt;基本情報入力!$C$14,"",TRUE,B135)</f>
        <v/>
      </c>
      <c r="C174" s="274"/>
      <c r="D174" s="274"/>
      <c r="E174" s="274"/>
      <c r="F174" s="274"/>
      <c r="G174" s="275"/>
      <c r="H174" s="273" t="str" cm="1">
        <f t="array" ref="H174">_xlfn.IFS(基本情報入力!$C$13=0,"",EDATE(基本情報入力!$C$13,$BT$167)&gt;基本情報入力!$C$14,"",TRUE,H135)</f>
        <v/>
      </c>
      <c r="I174" s="274"/>
      <c r="J174" s="274"/>
      <c r="K174" s="274"/>
      <c r="L174" s="276" t="str" cm="1">
        <f t="array" ref="L174">_xlfn.IFS(基本情報入力!$C$13=0,"",EDATE(基本情報入力!$C$13,$BT$167)&gt;基本情報入力!$C$14,"",TRUE,L135)</f>
        <v/>
      </c>
      <c r="M174" s="276"/>
      <c r="N174" s="275"/>
      <c r="O174" s="277" t="str">
        <f t="shared" si="142"/>
        <v/>
      </c>
      <c r="P174" s="278"/>
      <c r="Q174" s="278"/>
      <c r="R174" s="279" t="str">
        <f t="shared" si="143"/>
        <v/>
      </c>
      <c r="S174" s="278"/>
      <c r="T174" s="280"/>
      <c r="U174" s="281" t="str">
        <f t="shared" si="144"/>
        <v/>
      </c>
      <c r="V174" s="282"/>
      <c r="W174" s="283"/>
      <c r="X174" s="295"/>
      <c r="Y174" s="296"/>
      <c r="Z174" s="297"/>
      <c r="AA174" s="78"/>
      <c r="AB174" s="79"/>
      <c r="AC174" s="79"/>
      <c r="AD174" s="79"/>
      <c r="AE174" s="79"/>
      <c r="AF174" s="79"/>
      <c r="AG174" s="79"/>
      <c r="AH174" s="79"/>
      <c r="AI174" s="79"/>
      <c r="AJ174" s="79"/>
      <c r="AK174" s="79"/>
      <c r="AL174" s="79"/>
      <c r="AM174" s="79"/>
      <c r="AN174" s="79"/>
      <c r="AO174" s="79"/>
      <c r="AP174" s="79"/>
      <c r="AQ174" s="79"/>
      <c r="AR174" s="79"/>
      <c r="AS174" s="79"/>
      <c r="AT174" s="79"/>
      <c r="AU174" s="79"/>
      <c r="AV174" s="79"/>
      <c r="AW174" s="79"/>
      <c r="AX174" s="79"/>
      <c r="AY174" s="79"/>
      <c r="AZ174" s="79"/>
      <c r="BA174" s="79"/>
      <c r="BB174" s="79"/>
      <c r="BC174" s="79"/>
      <c r="BD174" s="79"/>
      <c r="BE174" s="80"/>
      <c r="BF174" s="107"/>
      <c r="BG174" s="268" t="str">
        <f t="shared" si="145"/>
        <v>-</v>
      </c>
      <c r="BH174" s="269"/>
      <c r="BI174" s="270">
        <f t="shared" si="146"/>
        <v>0</v>
      </c>
      <c r="BJ174" s="270"/>
      <c r="BK174" s="270">
        <f t="shared" si="147"/>
        <v>0</v>
      </c>
      <c r="BL174" s="284"/>
      <c r="BO174" s="96"/>
      <c r="BP174" s="96"/>
      <c r="BQ174" s="97"/>
    </row>
    <row r="175" spans="1:74" ht="21.75" customHeight="1">
      <c r="A175" s="151">
        <v>9</v>
      </c>
      <c r="B175" s="273" t="str" cm="1">
        <f t="array" ref="B175">_xlfn.IFS(基本情報入力!$C$13=0,"",EDATE(基本情報入力!$C$13,$BT$167)&gt;基本情報入力!$C$14,"",TRUE,B136)</f>
        <v/>
      </c>
      <c r="C175" s="274"/>
      <c r="D175" s="274"/>
      <c r="E175" s="274"/>
      <c r="F175" s="274"/>
      <c r="G175" s="275"/>
      <c r="H175" s="273" t="str" cm="1">
        <f t="array" ref="H175">_xlfn.IFS(基本情報入力!$C$13=0,"",EDATE(基本情報入力!$C$13,$BT$167)&gt;基本情報入力!$C$14,"",TRUE,H136)</f>
        <v/>
      </c>
      <c r="I175" s="274"/>
      <c r="J175" s="274"/>
      <c r="K175" s="274"/>
      <c r="L175" s="276" t="str" cm="1">
        <f t="array" ref="L175">_xlfn.IFS(基本情報入力!$C$13=0,"",EDATE(基本情報入力!$C$13,$BT$167)&gt;基本情報入力!$C$14,"",TRUE,L136)</f>
        <v/>
      </c>
      <c r="M175" s="276"/>
      <c r="N175" s="275"/>
      <c r="O175" s="277" t="str">
        <f t="shared" si="142"/>
        <v/>
      </c>
      <c r="P175" s="278"/>
      <c r="Q175" s="278"/>
      <c r="R175" s="279" t="str">
        <f t="shared" si="143"/>
        <v/>
      </c>
      <c r="S175" s="278"/>
      <c r="T175" s="280"/>
      <c r="U175" s="281" t="str">
        <f t="shared" si="144"/>
        <v/>
      </c>
      <c r="V175" s="282"/>
      <c r="W175" s="283"/>
      <c r="X175" s="295"/>
      <c r="Y175" s="296"/>
      <c r="Z175" s="297"/>
      <c r="AA175" s="78"/>
      <c r="AB175" s="79"/>
      <c r="AC175" s="79"/>
      <c r="AD175" s="79"/>
      <c r="AE175" s="79"/>
      <c r="AF175" s="79"/>
      <c r="AG175" s="79"/>
      <c r="AH175" s="79"/>
      <c r="AI175" s="79"/>
      <c r="AJ175" s="79"/>
      <c r="AK175" s="79"/>
      <c r="AL175" s="79"/>
      <c r="AM175" s="79"/>
      <c r="AN175" s="79"/>
      <c r="AO175" s="79"/>
      <c r="AP175" s="79"/>
      <c r="AQ175" s="79"/>
      <c r="AR175" s="79"/>
      <c r="AS175" s="79"/>
      <c r="AT175" s="79"/>
      <c r="AU175" s="79"/>
      <c r="AV175" s="79"/>
      <c r="AW175" s="79"/>
      <c r="AX175" s="79"/>
      <c r="AY175" s="79"/>
      <c r="AZ175" s="79"/>
      <c r="BA175" s="79"/>
      <c r="BB175" s="79"/>
      <c r="BC175" s="79"/>
      <c r="BD175" s="79"/>
      <c r="BE175" s="80"/>
      <c r="BF175" s="107"/>
      <c r="BG175" s="268" t="str">
        <f t="shared" si="145"/>
        <v>-</v>
      </c>
      <c r="BH175" s="269"/>
      <c r="BI175" s="270">
        <f t="shared" si="146"/>
        <v>0</v>
      </c>
      <c r="BJ175" s="270"/>
      <c r="BK175" s="270">
        <f t="shared" si="147"/>
        <v>0</v>
      </c>
      <c r="BL175" s="284"/>
      <c r="BO175" s="96"/>
      <c r="BP175" s="96"/>
      <c r="BQ175" s="97"/>
    </row>
    <row r="176" spans="1:74" ht="21.75" customHeight="1">
      <c r="A176" s="151">
        <v>10</v>
      </c>
      <c r="B176" s="273" t="str" cm="1">
        <f t="array" ref="B176">_xlfn.IFS(基本情報入力!$C$13=0,"",EDATE(基本情報入力!$C$13,$BT$167)&gt;基本情報入力!$C$14,"",TRUE,B137)</f>
        <v/>
      </c>
      <c r="C176" s="274"/>
      <c r="D176" s="274"/>
      <c r="E176" s="274"/>
      <c r="F176" s="274"/>
      <c r="G176" s="275"/>
      <c r="H176" s="273" t="str" cm="1">
        <f t="array" ref="H176">_xlfn.IFS(基本情報入力!$C$13=0,"",EDATE(基本情報入力!$C$13,$BT$167)&gt;基本情報入力!$C$14,"",TRUE,H137)</f>
        <v/>
      </c>
      <c r="I176" s="274"/>
      <c r="J176" s="274"/>
      <c r="K176" s="274"/>
      <c r="L176" s="276" t="str" cm="1">
        <f t="array" ref="L176">_xlfn.IFS(基本情報入力!$C$13=0,"",EDATE(基本情報入力!$C$13,$BT$167)&gt;基本情報入力!$C$14,"",TRUE,L137)</f>
        <v/>
      </c>
      <c r="M176" s="276"/>
      <c r="N176" s="275"/>
      <c r="O176" s="277" t="str">
        <f t="shared" si="142"/>
        <v/>
      </c>
      <c r="P176" s="278"/>
      <c r="Q176" s="278"/>
      <c r="R176" s="279" t="str">
        <f t="shared" si="143"/>
        <v/>
      </c>
      <c r="S176" s="278"/>
      <c r="T176" s="280"/>
      <c r="U176" s="281" t="str">
        <f t="shared" si="144"/>
        <v/>
      </c>
      <c r="V176" s="282"/>
      <c r="W176" s="283"/>
      <c r="X176" s="295"/>
      <c r="Y176" s="296"/>
      <c r="Z176" s="297"/>
      <c r="AA176" s="78"/>
      <c r="AB176" s="79"/>
      <c r="AC176" s="79"/>
      <c r="AD176" s="79"/>
      <c r="AE176" s="79"/>
      <c r="AF176" s="79"/>
      <c r="AG176" s="79"/>
      <c r="AH176" s="79"/>
      <c r="AI176" s="79"/>
      <c r="AJ176" s="79"/>
      <c r="AK176" s="79"/>
      <c r="AL176" s="79"/>
      <c r="AM176" s="79"/>
      <c r="AN176" s="79"/>
      <c r="AO176" s="79"/>
      <c r="AP176" s="79"/>
      <c r="AQ176" s="79"/>
      <c r="AR176" s="79"/>
      <c r="AS176" s="79"/>
      <c r="AT176" s="79"/>
      <c r="AU176" s="79"/>
      <c r="AV176" s="79"/>
      <c r="AW176" s="79"/>
      <c r="AX176" s="79"/>
      <c r="AY176" s="79"/>
      <c r="AZ176" s="79"/>
      <c r="BA176" s="79"/>
      <c r="BB176" s="79"/>
      <c r="BC176" s="79"/>
      <c r="BD176" s="79"/>
      <c r="BE176" s="80"/>
      <c r="BF176" s="107"/>
      <c r="BG176" s="268" t="str">
        <f t="shared" si="145"/>
        <v>-</v>
      </c>
      <c r="BH176" s="269"/>
      <c r="BI176" s="270">
        <f t="shared" si="146"/>
        <v>0</v>
      </c>
      <c r="BJ176" s="270"/>
      <c r="BK176" s="270">
        <f t="shared" si="147"/>
        <v>0</v>
      </c>
      <c r="BL176" s="284"/>
      <c r="BO176" s="96"/>
      <c r="BP176" s="96"/>
      <c r="BQ176" s="97"/>
    </row>
    <row r="177" spans="1:71" ht="21.75" customHeight="1">
      <c r="A177" s="151">
        <v>11</v>
      </c>
      <c r="B177" s="273" t="str" cm="1">
        <f t="array" ref="B177">_xlfn.IFS(基本情報入力!$C$13=0,"",EDATE(基本情報入力!$C$13,$BT$167)&gt;基本情報入力!$C$14,"",TRUE,B138)</f>
        <v/>
      </c>
      <c r="C177" s="274"/>
      <c r="D177" s="274"/>
      <c r="E177" s="274"/>
      <c r="F177" s="274"/>
      <c r="G177" s="275"/>
      <c r="H177" s="273" t="str" cm="1">
        <f t="array" ref="H177">_xlfn.IFS(基本情報入力!$C$13=0,"",EDATE(基本情報入力!$C$13,$BT$167)&gt;基本情報入力!$C$14,"",TRUE,H138)</f>
        <v/>
      </c>
      <c r="I177" s="274"/>
      <c r="J177" s="274"/>
      <c r="K177" s="274"/>
      <c r="L177" s="276" t="str" cm="1">
        <f t="array" ref="L177">_xlfn.IFS(基本情報入力!$C$13=0,"",EDATE(基本情報入力!$C$13,$BT$167)&gt;基本情報入力!$C$14,"",TRUE,L138)</f>
        <v/>
      </c>
      <c r="M177" s="276"/>
      <c r="N177" s="275"/>
      <c r="O177" s="277" t="str">
        <f t="shared" si="142"/>
        <v/>
      </c>
      <c r="P177" s="278"/>
      <c r="Q177" s="278"/>
      <c r="R177" s="279" t="str">
        <f t="shared" si="143"/>
        <v/>
      </c>
      <c r="S177" s="278"/>
      <c r="T177" s="280"/>
      <c r="U177" s="281" t="str">
        <f t="shared" si="144"/>
        <v/>
      </c>
      <c r="V177" s="282"/>
      <c r="W177" s="283"/>
      <c r="X177" s="295"/>
      <c r="Y177" s="296"/>
      <c r="Z177" s="297"/>
      <c r="AA177" s="78"/>
      <c r="AB177" s="79"/>
      <c r="AC177" s="79"/>
      <c r="AD177" s="79"/>
      <c r="AE177" s="79"/>
      <c r="AF177" s="79"/>
      <c r="AG177" s="79"/>
      <c r="AH177" s="79"/>
      <c r="AI177" s="79"/>
      <c r="AJ177" s="79"/>
      <c r="AK177" s="79"/>
      <c r="AL177" s="79"/>
      <c r="AM177" s="79"/>
      <c r="AN177" s="79"/>
      <c r="AO177" s="79"/>
      <c r="AP177" s="79"/>
      <c r="AQ177" s="79"/>
      <c r="AR177" s="79"/>
      <c r="AS177" s="79"/>
      <c r="AT177" s="79"/>
      <c r="AU177" s="79"/>
      <c r="AV177" s="79"/>
      <c r="AW177" s="79"/>
      <c r="AX177" s="79"/>
      <c r="AY177" s="79"/>
      <c r="AZ177" s="79"/>
      <c r="BA177" s="79"/>
      <c r="BB177" s="79"/>
      <c r="BC177" s="79"/>
      <c r="BD177" s="79"/>
      <c r="BE177" s="80"/>
      <c r="BF177" s="107"/>
      <c r="BG177" s="268" t="str">
        <f t="shared" si="145"/>
        <v>-</v>
      </c>
      <c r="BH177" s="269"/>
      <c r="BI177" s="270">
        <f t="shared" si="146"/>
        <v>0</v>
      </c>
      <c r="BJ177" s="270"/>
      <c r="BK177" s="270">
        <f t="shared" si="147"/>
        <v>0</v>
      </c>
      <c r="BL177" s="284"/>
      <c r="BO177" s="96"/>
      <c r="BP177" s="96"/>
      <c r="BQ177" s="97"/>
      <c r="BS177" s="90"/>
    </row>
    <row r="178" spans="1:71" ht="21.75" customHeight="1">
      <c r="A178" s="151">
        <v>12</v>
      </c>
      <c r="B178" s="273" t="str" cm="1">
        <f t="array" ref="B178">_xlfn.IFS(基本情報入力!$C$13=0,"",EDATE(基本情報入力!$C$13,$BT$167)&gt;基本情報入力!$C$14,"",TRUE,B139)</f>
        <v/>
      </c>
      <c r="C178" s="274"/>
      <c r="D178" s="274"/>
      <c r="E178" s="274"/>
      <c r="F178" s="274"/>
      <c r="G178" s="275"/>
      <c r="H178" s="273" t="str" cm="1">
        <f t="array" ref="H178">_xlfn.IFS(基本情報入力!$C$13=0,"",EDATE(基本情報入力!$C$13,$BT$167)&gt;基本情報入力!$C$14,"",TRUE,H139)</f>
        <v/>
      </c>
      <c r="I178" s="274"/>
      <c r="J178" s="274"/>
      <c r="K178" s="274"/>
      <c r="L178" s="276" t="str" cm="1">
        <f t="array" ref="L178">_xlfn.IFS(基本情報入力!$C$13=0,"",EDATE(基本情報入力!$C$13,$BT$167)&gt;基本情報入力!$C$14,"",TRUE,L139)</f>
        <v/>
      </c>
      <c r="M178" s="276"/>
      <c r="N178" s="275"/>
      <c r="O178" s="277" t="str">
        <f t="shared" si="142"/>
        <v/>
      </c>
      <c r="P178" s="278"/>
      <c r="Q178" s="278"/>
      <c r="R178" s="279" t="str">
        <f t="shared" si="143"/>
        <v/>
      </c>
      <c r="S178" s="278"/>
      <c r="T178" s="280"/>
      <c r="U178" s="281" t="str">
        <f t="shared" si="144"/>
        <v/>
      </c>
      <c r="V178" s="282"/>
      <c r="W178" s="283"/>
      <c r="X178" s="295"/>
      <c r="Y178" s="296"/>
      <c r="Z178" s="297"/>
      <c r="AA178" s="78"/>
      <c r="AB178" s="79"/>
      <c r="AC178" s="79"/>
      <c r="AD178" s="79"/>
      <c r="AE178" s="79"/>
      <c r="AF178" s="79"/>
      <c r="AG178" s="79"/>
      <c r="AH178" s="79"/>
      <c r="AI178" s="79"/>
      <c r="AJ178" s="79"/>
      <c r="AK178" s="79"/>
      <c r="AL178" s="79"/>
      <c r="AM178" s="79"/>
      <c r="AN178" s="79"/>
      <c r="AO178" s="79"/>
      <c r="AP178" s="79"/>
      <c r="AQ178" s="79"/>
      <c r="AR178" s="79"/>
      <c r="AS178" s="79"/>
      <c r="AT178" s="79"/>
      <c r="AU178" s="79"/>
      <c r="AV178" s="79"/>
      <c r="AW178" s="79"/>
      <c r="AX178" s="79"/>
      <c r="AY178" s="79"/>
      <c r="AZ178" s="79"/>
      <c r="BA178" s="79"/>
      <c r="BB178" s="79"/>
      <c r="BC178" s="79"/>
      <c r="BD178" s="79"/>
      <c r="BE178" s="80"/>
      <c r="BF178" s="107"/>
      <c r="BG178" s="268" t="str">
        <f t="shared" si="145"/>
        <v>-</v>
      </c>
      <c r="BH178" s="269"/>
      <c r="BI178" s="270">
        <f t="shared" si="146"/>
        <v>0</v>
      </c>
      <c r="BJ178" s="270"/>
      <c r="BK178" s="270">
        <f t="shared" si="147"/>
        <v>0</v>
      </c>
      <c r="BL178" s="284"/>
      <c r="BO178" s="96"/>
      <c r="BP178" s="96"/>
      <c r="BQ178" s="97"/>
    </row>
    <row r="179" spans="1:71" ht="21.75" customHeight="1">
      <c r="A179" s="151">
        <v>13</v>
      </c>
      <c r="B179" s="273" t="str" cm="1">
        <f t="array" ref="B179">_xlfn.IFS(基本情報入力!$C$13=0,"",EDATE(基本情報入力!$C$13,$BT$167)&gt;基本情報入力!$C$14,"",TRUE,B140)</f>
        <v/>
      </c>
      <c r="C179" s="274"/>
      <c r="D179" s="274"/>
      <c r="E179" s="274"/>
      <c r="F179" s="274"/>
      <c r="G179" s="275"/>
      <c r="H179" s="273" t="str" cm="1">
        <f t="array" ref="H179">_xlfn.IFS(基本情報入力!$C$13=0,"",EDATE(基本情報入力!$C$13,$BT$167)&gt;基本情報入力!$C$14,"",TRUE,H140)</f>
        <v/>
      </c>
      <c r="I179" s="274"/>
      <c r="J179" s="274"/>
      <c r="K179" s="274"/>
      <c r="L179" s="276" t="str" cm="1">
        <f t="array" ref="L179">_xlfn.IFS(基本情報入力!$C$13=0,"",EDATE(基本情報入力!$C$13,$BT$167)&gt;基本情報入力!$C$14,"",TRUE,L140)</f>
        <v/>
      </c>
      <c r="M179" s="276"/>
      <c r="N179" s="275"/>
      <c r="O179" s="277" t="str">
        <f t="shared" si="142"/>
        <v/>
      </c>
      <c r="P179" s="278"/>
      <c r="Q179" s="278"/>
      <c r="R179" s="279" t="str">
        <f t="shared" si="143"/>
        <v/>
      </c>
      <c r="S179" s="278"/>
      <c r="T179" s="280"/>
      <c r="U179" s="281" t="str">
        <f t="shared" si="144"/>
        <v/>
      </c>
      <c r="V179" s="282"/>
      <c r="W179" s="283"/>
      <c r="X179" s="295"/>
      <c r="Y179" s="296"/>
      <c r="Z179" s="297"/>
      <c r="AA179" s="78"/>
      <c r="AB179" s="79"/>
      <c r="AC179" s="79"/>
      <c r="AD179" s="79"/>
      <c r="AE179" s="79"/>
      <c r="AF179" s="79"/>
      <c r="AG179" s="79"/>
      <c r="AH179" s="79"/>
      <c r="AI179" s="79"/>
      <c r="AJ179" s="79"/>
      <c r="AK179" s="79"/>
      <c r="AL179" s="79"/>
      <c r="AM179" s="79"/>
      <c r="AN179" s="79"/>
      <c r="AO179" s="79"/>
      <c r="AP179" s="79"/>
      <c r="AQ179" s="79"/>
      <c r="AR179" s="79"/>
      <c r="AS179" s="79"/>
      <c r="AT179" s="79"/>
      <c r="AU179" s="79"/>
      <c r="AV179" s="79"/>
      <c r="AW179" s="79"/>
      <c r="AX179" s="79"/>
      <c r="AY179" s="79"/>
      <c r="AZ179" s="79"/>
      <c r="BA179" s="79"/>
      <c r="BB179" s="79"/>
      <c r="BC179" s="79"/>
      <c r="BD179" s="79"/>
      <c r="BE179" s="80"/>
      <c r="BF179" s="107"/>
      <c r="BG179" s="268" t="str">
        <f t="shared" si="145"/>
        <v>-</v>
      </c>
      <c r="BH179" s="269"/>
      <c r="BI179" s="270">
        <f t="shared" si="146"/>
        <v>0</v>
      </c>
      <c r="BJ179" s="270"/>
      <c r="BK179" s="270">
        <f t="shared" si="147"/>
        <v>0</v>
      </c>
      <c r="BL179" s="284"/>
      <c r="BO179" s="96"/>
      <c r="BP179" s="96"/>
      <c r="BQ179" s="97"/>
    </row>
    <row r="180" spans="1:71" ht="21.75" customHeight="1">
      <c r="A180" s="151">
        <v>14</v>
      </c>
      <c r="B180" s="273" t="str" cm="1">
        <f t="array" ref="B180">_xlfn.IFS(基本情報入力!$C$13=0,"",EDATE(基本情報入力!$C$13,$BT$167)&gt;基本情報入力!$C$14,"",TRUE,B141)</f>
        <v/>
      </c>
      <c r="C180" s="274"/>
      <c r="D180" s="274"/>
      <c r="E180" s="274"/>
      <c r="F180" s="274"/>
      <c r="G180" s="275"/>
      <c r="H180" s="273" t="str" cm="1">
        <f t="array" ref="H180">_xlfn.IFS(基本情報入力!$C$13=0,"",EDATE(基本情報入力!$C$13,$BT$167)&gt;基本情報入力!$C$14,"",TRUE,H141)</f>
        <v/>
      </c>
      <c r="I180" s="274"/>
      <c r="J180" s="274"/>
      <c r="K180" s="274"/>
      <c r="L180" s="276" t="str" cm="1">
        <f t="array" ref="L180">_xlfn.IFS(基本情報入力!$C$13=0,"",EDATE(基本情報入力!$C$13,$BT$167)&gt;基本情報入力!$C$14,"",TRUE,L141)</f>
        <v/>
      </c>
      <c r="M180" s="276"/>
      <c r="N180" s="275"/>
      <c r="O180" s="277" t="str">
        <f t="shared" si="142"/>
        <v/>
      </c>
      <c r="P180" s="278"/>
      <c r="Q180" s="278"/>
      <c r="R180" s="279" t="str">
        <f t="shared" si="143"/>
        <v/>
      </c>
      <c r="S180" s="278"/>
      <c r="T180" s="280"/>
      <c r="U180" s="281" t="str">
        <f t="shared" si="144"/>
        <v/>
      </c>
      <c r="V180" s="282"/>
      <c r="W180" s="283"/>
      <c r="X180" s="295"/>
      <c r="Y180" s="296"/>
      <c r="Z180" s="297"/>
      <c r="AA180" s="78"/>
      <c r="AB180" s="79"/>
      <c r="AC180" s="79"/>
      <c r="AD180" s="79"/>
      <c r="AE180" s="79"/>
      <c r="AF180" s="79"/>
      <c r="AG180" s="79"/>
      <c r="AH180" s="79"/>
      <c r="AI180" s="79"/>
      <c r="AJ180" s="79"/>
      <c r="AK180" s="79"/>
      <c r="AL180" s="79"/>
      <c r="AM180" s="79"/>
      <c r="AN180" s="79"/>
      <c r="AO180" s="79"/>
      <c r="AP180" s="79"/>
      <c r="AQ180" s="79"/>
      <c r="AR180" s="79"/>
      <c r="AS180" s="79"/>
      <c r="AT180" s="79"/>
      <c r="AU180" s="79"/>
      <c r="AV180" s="79"/>
      <c r="AW180" s="79"/>
      <c r="AX180" s="79"/>
      <c r="AY180" s="79"/>
      <c r="AZ180" s="79"/>
      <c r="BA180" s="79"/>
      <c r="BB180" s="79"/>
      <c r="BC180" s="79"/>
      <c r="BD180" s="79"/>
      <c r="BE180" s="80"/>
      <c r="BF180" s="107"/>
      <c r="BG180" s="268" t="str">
        <f t="shared" si="145"/>
        <v>-</v>
      </c>
      <c r="BH180" s="269"/>
      <c r="BI180" s="270">
        <f t="shared" si="146"/>
        <v>0</v>
      </c>
      <c r="BJ180" s="270"/>
      <c r="BK180" s="270">
        <f t="shared" si="147"/>
        <v>0</v>
      </c>
      <c r="BL180" s="284"/>
      <c r="BO180" s="96"/>
      <c r="BP180" s="96"/>
      <c r="BQ180" s="97"/>
    </row>
    <row r="181" spans="1:71" ht="21.75" customHeight="1">
      <c r="A181" s="151">
        <v>15</v>
      </c>
      <c r="B181" s="273" t="str" cm="1">
        <f t="array" ref="B181">_xlfn.IFS(基本情報入力!$C$13=0,"",EDATE(基本情報入力!$C$13,$BT$167)&gt;基本情報入力!$C$14,"",TRUE,B142)</f>
        <v/>
      </c>
      <c r="C181" s="274"/>
      <c r="D181" s="274"/>
      <c r="E181" s="274"/>
      <c r="F181" s="274"/>
      <c r="G181" s="275"/>
      <c r="H181" s="273" t="str" cm="1">
        <f t="array" ref="H181">_xlfn.IFS(基本情報入力!$C$13=0,"",EDATE(基本情報入力!$C$13,$BT$167)&gt;基本情報入力!$C$14,"",TRUE,H142)</f>
        <v/>
      </c>
      <c r="I181" s="274"/>
      <c r="J181" s="274"/>
      <c r="K181" s="274"/>
      <c r="L181" s="276" t="str" cm="1">
        <f t="array" ref="L181">_xlfn.IFS(基本情報入力!$C$13=0,"",EDATE(基本情報入力!$C$13,$BT$167)&gt;基本情報入力!$C$14,"",TRUE,L142)</f>
        <v/>
      </c>
      <c r="M181" s="276"/>
      <c r="N181" s="275"/>
      <c r="O181" s="277" t="str">
        <f t="shared" si="142"/>
        <v/>
      </c>
      <c r="P181" s="278"/>
      <c r="Q181" s="278"/>
      <c r="R181" s="279" t="str">
        <f t="shared" si="143"/>
        <v/>
      </c>
      <c r="S181" s="278"/>
      <c r="T181" s="280"/>
      <c r="U181" s="281" t="str">
        <f t="shared" si="144"/>
        <v/>
      </c>
      <c r="V181" s="282"/>
      <c r="W181" s="283"/>
      <c r="X181" s="295"/>
      <c r="Y181" s="296"/>
      <c r="Z181" s="297"/>
      <c r="AA181" s="78"/>
      <c r="AB181" s="79"/>
      <c r="AC181" s="79"/>
      <c r="AD181" s="79"/>
      <c r="AE181" s="79"/>
      <c r="AF181" s="79"/>
      <c r="AG181" s="79"/>
      <c r="AH181" s="79"/>
      <c r="AI181" s="79"/>
      <c r="AJ181" s="79"/>
      <c r="AK181" s="79"/>
      <c r="AL181" s="79"/>
      <c r="AM181" s="79"/>
      <c r="AN181" s="79"/>
      <c r="AO181" s="79"/>
      <c r="AP181" s="79"/>
      <c r="AQ181" s="79"/>
      <c r="AR181" s="79"/>
      <c r="AS181" s="79"/>
      <c r="AT181" s="79"/>
      <c r="AU181" s="79"/>
      <c r="AV181" s="79"/>
      <c r="AW181" s="79"/>
      <c r="AX181" s="79"/>
      <c r="AY181" s="79"/>
      <c r="AZ181" s="79"/>
      <c r="BA181" s="79"/>
      <c r="BB181" s="79"/>
      <c r="BC181" s="79"/>
      <c r="BD181" s="79"/>
      <c r="BE181" s="80"/>
      <c r="BF181" s="107"/>
      <c r="BG181" s="268" t="str">
        <f t="shared" si="145"/>
        <v>-</v>
      </c>
      <c r="BH181" s="269"/>
      <c r="BI181" s="270">
        <f t="shared" si="146"/>
        <v>0</v>
      </c>
      <c r="BJ181" s="270"/>
      <c r="BK181" s="270">
        <f t="shared" si="147"/>
        <v>0</v>
      </c>
      <c r="BL181" s="284"/>
      <c r="BO181" s="96"/>
      <c r="BP181" s="96"/>
      <c r="BQ181" s="97"/>
    </row>
    <row r="182" spans="1:71" ht="21.75" customHeight="1">
      <c r="A182" s="151">
        <v>16</v>
      </c>
      <c r="B182" s="273" t="str" cm="1">
        <f t="array" ref="B182">_xlfn.IFS(基本情報入力!$C$13=0,"",EDATE(基本情報入力!$C$13,$BT$167)&gt;基本情報入力!$C$14,"",TRUE,B143)</f>
        <v/>
      </c>
      <c r="C182" s="274"/>
      <c r="D182" s="274"/>
      <c r="E182" s="274"/>
      <c r="F182" s="274"/>
      <c r="G182" s="275"/>
      <c r="H182" s="273" t="str" cm="1">
        <f t="array" ref="H182">_xlfn.IFS(基本情報入力!$C$13=0,"",EDATE(基本情報入力!$C$13,$BT$167)&gt;基本情報入力!$C$14,"",TRUE,H143)</f>
        <v/>
      </c>
      <c r="I182" s="274"/>
      <c r="J182" s="274"/>
      <c r="K182" s="274"/>
      <c r="L182" s="276" t="str" cm="1">
        <f t="array" ref="L182">_xlfn.IFS(基本情報入力!$C$13=0,"",EDATE(基本情報入力!$C$13,$BT$167)&gt;基本情報入力!$C$14,"",TRUE,L143)</f>
        <v/>
      </c>
      <c r="M182" s="276"/>
      <c r="N182" s="275"/>
      <c r="O182" s="277" t="str">
        <f t="shared" si="142"/>
        <v/>
      </c>
      <c r="P182" s="278"/>
      <c r="Q182" s="278"/>
      <c r="R182" s="279" t="str">
        <f t="shared" si="143"/>
        <v/>
      </c>
      <c r="S182" s="278"/>
      <c r="T182" s="280"/>
      <c r="U182" s="281" t="str">
        <f t="shared" si="144"/>
        <v/>
      </c>
      <c r="V182" s="282"/>
      <c r="W182" s="283"/>
      <c r="X182" s="295"/>
      <c r="Y182" s="296"/>
      <c r="Z182" s="297"/>
      <c r="AA182" s="78"/>
      <c r="AB182" s="79"/>
      <c r="AC182" s="79"/>
      <c r="AD182" s="79"/>
      <c r="AE182" s="79"/>
      <c r="AF182" s="79"/>
      <c r="AG182" s="79"/>
      <c r="AH182" s="79"/>
      <c r="AI182" s="79"/>
      <c r="AJ182" s="79"/>
      <c r="AK182" s="79"/>
      <c r="AL182" s="79"/>
      <c r="AM182" s="79"/>
      <c r="AN182" s="79"/>
      <c r="AO182" s="79"/>
      <c r="AP182" s="79"/>
      <c r="AQ182" s="79"/>
      <c r="AR182" s="79"/>
      <c r="AS182" s="79"/>
      <c r="AT182" s="79"/>
      <c r="AU182" s="79"/>
      <c r="AV182" s="79"/>
      <c r="AW182" s="79"/>
      <c r="AX182" s="79"/>
      <c r="AY182" s="79"/>
      <c r="AZ182" s="79"/>
      <c r="BA182" s="79"/>
      <c r="BB182" s="79"/>
      <c r="BC182" s="79"/>
      <c r="BD182" s="79"/>
      <c r="BE182" s="80"/>
      <c r="BF182" s="107"/>
      <c r="BG182" s="268" t="str">
        <f t="shared" si="145"/>
        <v>-</v>
      </c>
      <c r="BH182" s="269"/>
      <c r="BI182" s="270">
        <f t="shared" si="146"/>
        <v>0</v>
      </c>
      <c r="BJ182" s="270"/>
      <c r="BK182" s="270">
        <f t="shared" si="147"/>
        <v>0</v>
      </c>
      <c r="BL182" s="284"/>
      <c r="BO182" s="96"/>
      <c r="BP182" s="96"/>
      <c r="BQ182" s="97"/>
    </row>
    <row r="183" spans="1:71" ht="21.75" customHeight="1">
      <c r="A183" s="151">
        <v>17</v>
      </c>
      <c r="B183" s="273" t="str" cm="1">
        <f t="array" ref="B183">_xlfn.IFS(基本情報入力!$C$13=0,"",EDATE(基本情報入力!$C$13,$BT$167)&gt;基本情報入力!$C$14,"",TRUE,B144)</f>
        <v/>
      </c>
      <c r="C183" s="274"/>
      <c r="D183" s="274"/>
      <c r="E183" s="274"/>
      <c r="F183" s="274"/>
      <c r="G183" s="275"/>
      <c r="H183" s="273" t="str" cm="1">
        <f t="array" ref="H183">_xlfn.IFS(基本情報入力!$C$13=0,"",EDATE(基本情報入力!$C$13,$BT$167)&gt;基本情報入力!$C$14,"",TRUE,H144)</f>
        <v/>
      </c>
      <c r="I183" s="274"/>
      <c r="J183" s="274"/>
      <c r="K183" s="274"/>
      <c r="L183" s="276" t="str" cm="1">
        <f t="array" ref="L183">_xlfn.IFS(基本情報入力!$C$13=0,"",EDATE(基本情報入力!$C$13,$BT$167)&gt;基本情報入力!$C$14,"",TRUE,L144)</f>
        <v/>
      </c>
      <c r="M183" s="276"/>
      <c r="N183" s="275"/>
      <c r="O183" s="277" t="str">
        <f t="shared" si="142"/>
        <v/>
      </c>
      <c r="P183" s="278"/>
      <c r="Q183" s="278"/>
      <c r="R183" s="279" t="str">
        <f t="shared" si="143"/>
        <v/>
      </c>
      <c r="S183" s="278"/>
      <c r="T183" s="280"/>
      <c r="U183" s="281" t="str">
        <f t="shared" si="144"/>
        <v/>
      </c>
      <c r="V183" s="282"/>
      <c r="W183" s="283"/>
      <c r="X183" s="295"/>
      <c r="Y183" s="296"/>
      <c r="Z183" s="297"/>
      <c r="AA183" s="78"/>
      <c r="AB183" s="79"/>
      <c r="AC183" s="79"/>
      <c r="AD183" s="79"/>
      <c r="AE183" s="79"/>
      <c r="AF183" s="79"/>
      <c r="AG183" s="79"/>
      <c r="AH183" s="79"/>
      <c r="AI183" s="79"/>
      <c r="AJ183" s="79"/>
      <c r="AK183" s="79"/>
      <c r="AL183" s="79"/>
      <c r="AM183" s="79"/>
      <c r="AN183" s="79"/>
      <c r="AO183" s="79"/>
      <c r="AP183" s="79"/>
      <c r="AQ183" s="79"/>
      <c r="AR183" s="79"/>
      <c r="AS183" s="79"/>
      <c r="AT183" s="79"/>
      <c r="AU183" s="79"/>
      <c r="AV183" s="79"/>
      <c r="AW183" s="79"/>
      <c r="AX183" s="79"/>
      <c r="AY183" s="79"/>
      <c r="AZ183" s="79"/>
      <c r="BA183" s="79"/>
      <c r="BB183" s="79"/>
      <c r="BC183" s="79"/>
      <c r="BD183" s="79"/>
      <c r="BE183" s="80"/>
      <c r="BF183" s="107"/>
      <c r="BG183" s="268" t="str">
        <f t="shared" si="145"/>
        <v>-</v>
      </c>
      <c r="BH183" s="269"/>
      <c r="BI183" s="270">
        <f t="shared" si="146"/>
        <v>0</v>
      </c>
      <c r="BJ183" s="270"/>
      <c r="BK183" s="270">
        <f t="shared" si="147"/>
        <v>0</v>
      </c>
      <c r="BL183" s="284"/>
      <c r="BO183" s="96"/>
      <c r="BP183" s="96"/>
      <c r="BQ183" s="97"/>
    </row>
    <row r="184" spans="1:71" ht="21.75" customHeight="1">
      <c r="A184" s="151">
        <v>18</v>
      </c>
      <c r="B184" s="273" t="str" cm="1">
        <f t="array" ref="B184">_xlfn.IFS(基本情報入力!$C$13=0,"",EDATE(基本情報入力!$C$13,$BT$167)&gt;基本情報入力!$C$14,"",TRUE,B145)</f>
        <v/>
      </c>
      <c r="C184" s="274"/>
      <c r="D184" s="274"/>
      <c r="E184" s="274"/>
      <c r="F184" s="274"/>
      <c r="G184" s="275"/>
      <c r="H184" s="273" t="str" cm="1">
        <f t="array" ref="H184">_xlfn.IFS(基本情報入力!$C$13=0,"",EDATE(基本情報入力!$C$13,$BT$167)&gt;基本情報入力!$C$14,"",TRUE,H145)</f>
        <v/>
      </c>
      <c r="I184" s="274"/>
      <c r="J184" s="274"/>
      <c r="K184" s="274"/>
      <c r="L184" s="276" t="str" cm="1">
        <f t="array" ref="L184">_xlfn.IFS(基本情報入力!$C$13=0,"",EDATE(基本情報入力!$C$13,$BT$167)&gt;基本情報入力!$C$14,"",TRUE,L145)</f>
        <v/>
      </c>
      <c r="M184" s="276"/>
      <c r="N184" s="275"/>
      <c r="O184" s="277" t="str">
        <f t="shared" si="142"/>
        <v/>
      </c>
      <c r="P184" s="278"/>
      <c r="Q184" s="278"/>
      <c r="R184" s="279" t="str">
        <f>IF(O184="","",COUNTIF(AA184:BE184,"○"))</f>
        <v/>
      </c>
      <c r="S184" s="278"/>
      <c r="T184" s="280"/>
      <c r="U184" s="281" t="str">
        <f t="shared" si="144"/>
        <v/>
      </c>
      <c r="V184" s="282"/>
      <c r="W184" s="283"/>
      <c r="X184" s="295"/>
      <c r="Y184" s="296"/>
      <c r="Z184" s="297"/>
      <c r="AA184" s="78"/>
      <c r="AB184" s="79"/>
      <c r="AC184" s="79"/>
      <c r="AD184" s="79"/>
      <c r="AE184" s="79"/>
      <c r="AF184" s="79"/>
      <c r="AG184" s="79"/>
      <c r="AH184" s="79"/>
      <c r="AI184" s="79"/>
      <c r="AJ184" s="79"/>
      <c r="AK184" s="79"/>
      <c r="AL184" s="79"/>
      <c r="AM184" s="79"/>
      <c r="AN184" s="79"/>
      <c r="AO184" s="79"/>
      <c r="AP184" s="79"/>
      <c r="AQ184" s="79"/>
      <c r="AR184" s="79"/>
      <c r="AS184" s="79"/>
      <c r="AT184" s="79"/>
      <c r="AU184" s="79"/>
      <c r="AV184" s="79"/>
      <c r="AW184" s="79"/>
      <c r="AX184" s="79"/>
      <c r="AY184" s="79"/>
      <c r="AZ184" s="79"/>
      <c r="BA184" s="79"/>
      <c r="BB184" s="79"/>
      <c r="BC184" s="79"/>
      <c r="BD184" s="79"/>
      <c r="BE184" s="80"/>
      <c r="BF184" s="107"/>
      <c r="BG184" s="268" t="str">
        <f t="shared" si="145"/>
        <v>-</v>
      </c>
      <c r="BH184" s="269"/>
      <c r="BI184" s="270">
        <f t="shared" si="146"/>
        <v>0</v>
      </c>
      <c r="BJ184" s="270"/>
      <c r="BK184" s="270">
        <f t="shared" si="147"/>
        <v>0</v>
      </c>
      <c r="BL184" s="284"/>
      <c r="BO184" s="96"/>
      <c r="BP184" s="96"/>
      <c r="BQ184" s="97"/>
    </row>
    <row r="185" spans="1:71" ht="21.75" customHeight="1">
      <c r="A185" s="151">
        <v>19</v>
      </c>
      <c r="B185" s="273" t="str" cm="1">
        <f t="array" ref="B185">_xlfn.IFS(基本情報入力!$C$13=0,"",EDATE(基本情報入力!$C$13,$BT$167)&gt;基本情報入力!$C$14,"",TRUE,B146)</f>
        <v/>
      </c>
      <c r="C185" s="274"/>
      <c r="D185" s="274"/>
      <c r="E185" s="274"/>
      <c r="F185" s="274"/>
      <c r="G185" s="275"/>
      <c r="H185" s="273" t="str" cm="1">
        <f t="array" ref="H185">_xlfn.IFS(基本情報入力!$C$13=0,"",EDATE(基本情報入力!$C$13,$BT$167)&gt;基本情報入力!$C$14,"",TRUE,H146)</f>
        <v/>
      </c>
      <c r="I185" s="274"/>
      <c r="J185" s="274"/>
      <c r="K185" s="274"/>
      <c r="L185" s="276" t="str" cm="1">
        <f t="array" ref="L185">_xlfn.IFS(基本情報入力!$C$13=0,"",EDATE(基本情報入力!$C$13,$BT$167)&gt;基本情報入力!$C$14,"",TRUE,L146)</f>
        <v/>
      </c>
      <c r="M185" s="276"/>
      <c r="N185" s="275"/>
      <c r="O185" s="277" t="str">
        <f t="shared" si="142"/>
        <v/>
      </c>
      <c r="P185" s="278"/>
      <c r="Q185" s="278"/>
      <c r="R185" s="279" t="str">
        <f t="shared" ref="R185:R191" si="148">IF(O185="","",COUNTIF(AA185:BE185,"○"))</f>
        <v/>
      </c>
      <c r="S185" s="278"/>
      <c r="T185" s="280"/>
      <c r="U185" s="281" t="str">
        <f>IF(O185="","",IFERROR(ROUNDDOWN(R185/O185,3),"-"))</f>
        <v/>
      </c>
      <c r="V185" s="282"/>
      <c r="W185" s="283"/>
      <c r="X185" s="295"/>
      <c r="Y185" s="296"/>
      <c r="Z185" s="297"/>
      <c r="AA185" s="78"/>
      <c r="AB185" s="79"/>
      <c r="AC185" s="79"/>
      <c r="AD185" s="79"/>
      <c r="AE185" s="79"/>
      <c r="AF185" s="79"/>
      <c r="AG185" s="79"/>
      <c r="AH185" s="79"/>
      <c r="AI185" s="79"/>
      <c r="AJ185" s="79"/>
      <c r="AK185" s="79"/>
      <c r="AL185" s="79"/>
      <c r="AM185" s="79"/>
      <c r="AN185" s="79"/>
      <c r="AO185" s="79"/>
      <c r="AP185" s="79"/>
      <c r="AQ185" s="79"/>
      <c r="AR185" s="79"/>
      <c r="AS185" s="79"/>
      <c r="AT185" s="79"/>
      <c r="AU185" s="79"/>
      <c r="AV185" s="79"/>
      <c r="AW185" s="79"/>
      <c r="AX185" s="79"/>
      <c r="AY185" s="79"/>
      <c r="AZ185" s="79"/>
      <c r="BA185" s="79"/>
      <c r="BB185" s="79"/>
      <c r="BC185" s="79"/>
      <c r="BD185" s="79"/>
      <c r="BE185" s="80"/>
      <c r="BF185" s="107"/>
      <c r="BG185" s="268" t="str">
        <f t="shared" si="145"/>
        <v>-</v>
      </c>
      <c r="BH185" s="269"/>
      <c r="BI185" s="270">
        <f t="shared" si="146"/>
        <v>0</v>
      </c>
      <c r="BJ185" s="270"/>
      <c r="BK185" s="270">
        <f t="shared" si="147"/>
        <v>0</v>
      </c>
      <c r="BL185" s="284"/>
      <c r="BO185" s="96"/>
      <c r="BP185" s="96"/>
      <c r="BQ185" s="97"/>
    </row>
    <row r="186" spans="1:71" ht="21.75" customHeight="1">
      <c r="A186" s="151">
        <v>20</v>
      </c>
      <c r="B186" s="273" t="str" cm="1">
        <f t="array" ref="B186">_xlfn.IFS(基本情報入力!$C$13=0,"",EDATE(基本情報入力!$C$13,$BT$167)&gt;基本情報入力!$C$14,"",TRUE,B147)</f>
        <v/>
      </c>
      <c r="C186" s="274"/>
      <c r="D186" s="274"/>
      <c r="E186" s="274"/>
      <c r="F186" s="274"/>
      <c r="G186" s="275"/>
      <c r="H186" s="273" t="str" cm="1">
        <f t="array" ref="H186">_xlfn.IFS(基本情報入力!$C$13=0,"",EDATE(基本情報入力!$C$13,$BT$167)&gt;基本情報入力!$C$14,"",TRUE,H147)</f>
        <v/>
      </c>
      <c r="I186" s="274"/>
      <c r="J186" s="274"/>
      <c r="K186" s="274"/>
      <c r="L186" s="276" t="str" cm="1">
        <f t="array" ref="L186">_xlfn.IFS(基本情報入力!$C$13=0,"",EDATE(基本情報入力!$C$13,$BT$167)&gt;基本情報入力!$C$14,"",TRUE,L147)</f>
        <v/>
      </c>
      <c r="M186" s="276"/>
      <c r="N186" s="275"/>
      <c r="O186" s="277" t="str">
        <f t="shared" si="142"/>
        <v/>
      </c>
      <c r="P186" s="278"/>
      <c r="Q186" s="278"/>
      <c r="R186" s="279" t="str">
        <f t="shared" si="148"/>
        <v/>
      </c>
      <c r="S186" s="278"/>
      <c r="T186" s="280"/>
      <c r="U186" s="281" t="str">
        <f t="shared" si="144"/>
        <v/>
      </c>
      <c r="V186" s="282"/>
      <c r="W186" s="283"/>
      <c r="X186" s="295"/>
      <c r="Y186" s="296"/>
      <c r="Z186" s="297"/>
      <c r="AA186" s="81"/>
      <c r="AB186" s="82"/>
      <c r="AC186" s="82"/>
      <c r="AD186" s="82"/>
      <c r="AE186" s="82"/>
      <c r="AF186" s="79"/>
      <c r="AG186" s="79"/>
      <c r="AH186" s="79"/>
      <c r="AI186" s="79"/>
      <c r="AJ186" s="79"/>
      <c r="AK186" s="79"/>
      <c r="AL186" s="79"/>
      <c r="AM186" s="79"/>
      <c r="AN186" s="79"/>
      <c r="AO186" s="79"/>
      <c r="AP186" s="79"/>
      <c r="AQ186" s="79"/>
      <c r="AR186" s="79"/>
      <c r="AS186" s="82"/>
      <c r="AT186" s="82"/>
      <c r="AU186" s="82"/>
      <c r="AV186" s="82"/>
      <c r="AW186" s="82"/>
      <c r="AX186" s="82"/>
      <c r="AY186" s="82"/>
      <c r="AZ186" s="82"/>
      <c r="BA186" s="82"/>
      <c r="BB186" s="79"/>
      <c r="BC186" s="79"/>
      <c r="BD186" s="79"/>
      <c r="BE186" s="80"/>
      <c r="BF186" s="107"/>
      <c r="BG186" s="268" t="str">
        <f t="shared" si="145"/>
        <v>-</v>
      </c>
      <c r="BH186" s="269"/>
      <c r="BI186" s="270">
        <f t="shared" si="146"/>
        <v>0</v>
      </c>
      <c r="BJ186" s="270"/>
      <c r="BK186" s="270">
        <f t="shared" si="147"/>
        <v>0</v>
      </c>
      <c r="BL186" s="284"/>
      <c r="BO186" s="96"/>
      <c r="BP186" s="96"/>
      <c r="BQ186" s="97"/>
    </row>
    <row r="187" spans="1:71" ht="21.75" customHeight="1">
      <c r="A187" s="151">
        <v>21</v>
      </c>
      <c r="B187" s="273" t="str" cm="1">
        <f t="array" ref="B187">_xlfn.IFS(基本情報入力!$C$13=0,"",EDATE(基本情報入力!$C$13,$BT$167)&gt;基本情報入力!$C$14,"",TRUE,B148)</f>
        <v/>
      </c>
      <c r="C187" s="274"/>
      <c r="D187" s="274"/>
      <c r="E187" s="274"/>
      <c r="F187" s="274"/>
      <c r="G187" s="275"/>
      <c r="H187" s="273" t="str" cm="1">
        <f t="array" ref="H187">_xlfn.IFS(基本情報入力!$C$13=0,"",EDATE(基本情報入力!$C$13,$BT$167)&gt;基本情報入力!$C$14,"",TRUE,H148)</f>
        <v/>
      </c>
      <c r="I187" s="274"/>
      <c r="J187" s="274"/>
      <c r="K187" s="274"/>
      <c r="L187" s="276" t="str" cm="1">
        <f t="array" ref="L187">_xlfn.IFS(基本情報入力!$C$13=0,"",EDATE(基本情報入力!$C$13,$BT$167)&gt;基本情報入力!$C$14,"",TRUE,L148)</f>
        <v/>
      </c>
      <c r="M187" s="276"/>
      <c r="N187" s="275"/>
      <c r="O187" s="277" t="str">
        <f t="shared" si="142"/>
        <v/>
      </c>
      <c r="P187" s="278"/>
      <c r="Q187" s="278"/>
      <c r="R187" s="279" t="str">
        <f t="shared" si="148"/>
        <v/>
      </c>
      <c r="S187" s="278"/>
      <c r="T187" s="280"/>
      <c r="U187" s="281" t="str">
        <f t="shared" si="144"/>
        <v/>
      </c>
      <c r="V187" s="282"/>
      <c r="W187" s="283"/>
      <c r="X187" s="295"/>
      <c r="Y187" s="296"/>
      <c r="Z187" s="297"/>
      <c r="AA187" s="78"/>
      <c r="AB187" s="79"/>
      <c r="AC187" s="79"/>
      <c r="AD187" s="79"/>
      <c r="AE187" s="79"/>
      <c r="AF187" s="79"/>
      <c r="AG187" s="79"/>
      <c r="AH187" s="79"/>
      <c r="AI187" s="79"/>
      <c r="AJ187" s="79"/>
      <c r="AK187" s="79"/>
      <c r="AL187" s="79"/>
      <c r="AM187" s="79"/>
      <c r="AN187" s="79"/>
      <c r="AO187" s="79"/>
      <c r="AP187" s="79"/>
      <c r="AQ187" s="79"/>
      <c r="AR187" s="79"/>
      <c r="AS187" s="79"/>
      <c r="AT187" s="79"/>
      <c r="AU187" s="79"/>
      <c r="AV187" s="79"/>
      <c r="AW187" s="79"/>
      <c r="AX187" s="79"/>
      <c r="AY187" s="79"/>
      <c r="AZ187" s="79"/>
      <c r="BA187" s="79"/>
      <c r="BB187" s="79"/>
      <c r="BC187" s="79"/>
      <c r="BD187" s="79"/>
      <c r="BE187" s="80"/>
      <c r="BF187" s="107"/>
      <c r="BG187" s="268" t="str">
        <f t="shared" si="145"/>
        <v>-</v>
      </c>
      <c r="BH187" s="269"/>
      <c r="BI187" s="270">
        <f t="shared" si="146"/>
        <v>0</v>
      </c>
      <c r="BJ187" s="270"/>
      <c r="BK187" s="270">
        <f t="shared" si="147"/>
        <v>0</v>
      </c>
      <c r="BL187" s="284"/>
      <c r="BO187" s="96"/>
      <c r="BP187" s="96"/>
      <c r="BQ187" s="97"/>
    </row>
    <row r="188" spans="1:71" ht="21.75" customHeight="1">
      <c r="A188" s="151">
        <v>22</v>
      </c>
      <c r="B188" s="273" t="str" cm="1">
        <f t="array" ref="B188">_xlfn.IFS(基本情報入力!$C$13=0,"",EDATE(基本情報入力!$C$13,$BT$167)&gt;基本情報入力!$C$14,"",TRUE,B149)</f>
        <v/>
      </c>
      <c r="C188" s="274"/>
      <c r="D188" s="274"/>
      <c r="E188" s="274"/>
      <c r="F188" s="274"/>
      <c r="G188" s="275"/>
      <c r="H188" s="273" t="str" cm="1">
        <f t="array" ref="H188">_xlfn.IFS(基本情報入力!$C$13=0,"",EDATE(基本情報入力!$C$13,$BT$167)&gt;基本情報入力!$C$14,"",TRUE,H149)</f>
        <v/>
      </c>
      <c r="I188" s="274"/>
      <c r="J188" s="274"/>
      <c r="K188" s="274"/>
      <c r="L188" s="276" t="str" cm="1">
        <f t="array" ref="L188">_xlfn.IFS(基本情報入力!$C$13=0,"",EDATE(基本情報入力!$C$13,$BT$167)&gt;基本情報入力!$C$14,"",TRUE,L149)</f>
        <v/>
      </c>
      <c r="M188" s="276"/>
      <c r="N188" s="275"/>
      <c r="O188" s="277" t="str">
        <f t="shared" si="142"/>
        <v/>
      </c>
      <c r="P188" s="278"/>
      <c r="Q188" s="278"/>
      <c r="R188" s="279" t="str">
        <f t="shared" si="148"/>
        <v/>
      </c>
      <c r="S188" s="278"/>
      <c r="T188" s="280"/>
      <c r="U188" s="281" t="str">
        <f t="shared" si="144"/>
        <v/>
      </c>
      <c r="V188" s="282"/>
      <c r="W188" s="283"/>
      <c r="X188" s="295"/>
      <c r="Y188" s="296"/>
      <c r="Z188" s="297"/>
      <c r="AA188" s="78"/>
      <c r="AB188" s="79"/>
      <c r="AC188" s="79"/>
      <c r="AD188" s="79"/>
      <c r="AE188" s="79"/>
      <c r="AF188" s="79"/>
      <c r="AG188" s="79"/>
      <c r="AH188" s="79"/>
      <c r="AI188" s="79"/>
      <c r="AJ188" s="79"/>
      <c r="AK188" s="79"/>
      <c r="AL188" s="79"/>
      <c r="AM188" s="79"/>
      <c r="AN188" s="79"/>
      <c r="AO188" s="79"/>
      <c r="AP188" s="79"/>
      <c r="AQ188" s="79"/>
      <c r="AR188" s="79"/>
      <c r="AS188" s="79"/>
      <c r="AT188" s="79"/>
      <c r="AU188" s="79"/>
      <c r="AV188" s="79"/>
      <c r="AW188" s="79"/>
      <c r="AX188" s="79"/>
      <c r="AY188" s="79"/>
      <c r="AZ188" s="79"/>
      <c r="BA188" s="79"/>
      <c r="BB188" s="79"/>
      <c r="BC188" s="79"/>
      <c r="BD188" s="79"/>
      <c r="BE188" s="80"/>
      <c r="BF188" s="107"/>
      <c r="BG188" s="268" t="str">
        <f t="shared" si="145"/>
        <v>-</v>
      </c>
      <c r="BH188" s="269"/>
      <c r="BI188" s="270">
        <f t="shared" si="146"/>
        <v>0</v>
      </c>
      <c r="BJ188" s="270"/>
      <c r="BK188" s="270">
        <f t="shared" si="147"/>
        <v>0</v>
      </c>
      <c r="BL188" s="284"/>
      <c r="BO188" s="96"/>
      <c r="BP188" s="96"/>
      <c r="BQ188" s="97"/>
    </row>
    <row r="189" spans="1:71" ht="21.75" customHeight="1">
      <c r="A189" s="151">
        <v>23</v>
      </c>
      <c r="B189" s="273" t="str" cm="1">
        <f t="array" ref="B189">_xlfn.IFS(基本情報入力!$C$13=0,"",EDATE(基本情報入力!$C$13,$BT$167)&gt;基本情報入力!$C$14,"",TRUE,B150)</f>
        <v/>
      </c>
      <c r="C189" s="274"/>
      <c r="D189" s="274"/>
      <c r="E189" s="274"/>
      <c r="F189" s="274"/>
      <c r="G189" s="275"/>
      <c r="H189" s="273" t="str" cm="1">
        <f t="array" ref="H189">_xlfn.IFS(基本情報入力!$C$13=0,"",EDATE(基本情報入力!$C$13,$BT$167)&gt;基本情報入力!$C$14,"",TRUE,H150)</f>
        <v/>
      </c>
      <c r="I189" s="274"/>
      <c r="J189" s="274"/>
      <c r="K189" s="274"/>
      <c r="L189" s="276" t="str" cm="1">
        <f t="array" ref="L189">_xlfn.IFS(基本情報入力!$C$13=0,"",EDATE(基本情報入力!$C$13,$BT$167)&gt;基本情報入力!$C$14,"",TRUE,L150)</f>
        <v/>
      </c>
      <c r="M189" s="276"/>
      <c r="N189" s="275"/>
      <c r="O189" s="277" t="str">
        <f t="shared" si="142"/>
        <v/>
      </c>
      <c r="P189" s="278"/>
      <c r="Q189" s="278"/>
      <c r="R189" s="279" t="str">
        <f t="shared" si="148"/>
        <v/>
      </c>
      <c r="S189" s="278"/>
      <c r="T189" s="280"/>
      <c r="U189" s="281" t="str">
        <f t="shared" si="144"/>
        <v/>
      </c>
      <c r="V189" s="282"/>
      <c r="W189" s="283"/>
      <c r="X189" s="295"/>
      <c r="Y189" s="296"/>
      <c r="Z189" s="297"/>
      <c r="AA189" s="78"/>
      <c r="AB189" s="79"/>
      <c r="AC189" s="79"/>
      <c r="AD189" s="79"/>
      <c r="AE189" s="79"/>
      <c r="AF189" s="79"/>
      <c r="AG189" s="79"/>
      <c r="AH189" s="79"/>
      <c r="AI189" s="79"/>
      <c r="AJ189" s="79"/>
      <c r="AK189" s="79"/>
      <c r="AL189" s="79"/>
      <c r="AM189" s="79"/>
      <c r="AN189" s="79"/>
      <c r="AO189" s="79"/>
      <c r="AP189" s="79"/>
      <c r="AQ189" s="79"/>
      <c r="AR189" s="79"/>
      <c r="AS189" s="79"/>
      <c r="AT189" s="79"/>
      <c r="AU189" s="79"/>
      <c r="AV189" s="79"/>
      <c r="AW189" s="79"/>
      <c r="AX189" s="79"/>
      <c r="AY189" s="79"/>
      <c r="AZ189" s="79"/>
      <c r="BA189" s="79"/>
      <c r="BB189" s="79"/>
      <c r="BC189" s="79"/>
      <c r="BD189" s="79"/>
      <c r="BE189" s="80"/>
      <c r="BF189" s="107"/>
      <c r="BG189" s="268" t="str">
        <f t="shared" si="145"/>
        <v>-</v>
      </c>
      <c r="BH189" s="269"/>
      <c r="BI189" s="270">
        <f t="shared" si="146"/>
        <v>0</v>
      </c>
      <c r="BJ189" s="270"/>
      <c r="BK189" s="270">
        <f t="shared" si="147"/>
        <v>0</v>
      </c>
      <c r="BL189" s="284"/>
      <c r="BO189" s="96"/>
      <c r="BP189" s="96"/>
      <c r="BQ189" s="97"/>
    </row>
    <row r="190" spans="1:71" ht="21.75" customHeight="1">
      <c r="A190" s="151">
        <v>24</v>
      </c>
      <c r="B190" s="273" t="str" cm="1">
        <f t="array" ref="B190">_xlfn.IFS(基本情報入力!$C$13=0,"",EDATE(基本情報入力!$C$13,$BT$167)&gt;基本情報入力!$C$14,"",TRUE,B151)</f>
        <v/>
      </c>
      <c r="C190" s="274"/>
      <c r="D190" s="274"/>
      <c r="E190" s="274"/>
      <c r="F190" s="274"/>
      <c r="G190" s="275"/>
      <c r="H190" s="273" t="str" cm="1">
        <f t="array" ref="H190">_xlfn.IFS(基本情報入力!$C$13=0,"",EDATE(基本情報入力!$C$13,$BT$167)&gt;基本情報入力!$C$14,"",TRUE,H151)</f>
        <v/>
      </c>
      <c r="I190" s="274"/>
      <c r="J190" s="274"/>
      <c r="K190" s="274"/>
      <c r="L190" s="276" t="str" cm="1">
        <f t="array" ref="L190">_xlfn.IFS(基本情報入力!$C$13=0,"",EDATE(基本情報入力!$C$13,$BT$167)&gt;基本情報入力!$C$14,"",TRUE,L151)</f>
        <v/>
      </c>
      <c r="M190" s="276"/>
      <c r="N190" s="275"/>
      <c r="O190" s="277" t="str">
        <f t="shared" si="142"/>
        <v/>
      </c>
      <c r="P190" s="278"/>
      <c r="Q190" s="278"/>
      <c r="R190" s="279" t="str">
        <f t="shared" si="148"/>
        <v/>
      </c>
      <c r="S190" s="278"/>
      <c r="T190" s="280"/>
      <c r="U190" s="281" t="str">
        <f t="shared" si="144"/>
        <v/>
      </c>
      <c r="V190" s="282"/>
      <c r="W190" s="283"/>
      <c r="X190" s="295"/>
      <c r="Y190" s="296"/>
      <c r="Z190" s="297"/>
      <c r="AA190" s="78"/>
      <c r="AB190" s="79"/>
      <c r="AC190" s="79"/>
      <c r="AD190" s="79"/>
      <c r="AE190" s="79"/>
      <c r="AF190" s="79"/>
      <c r="AG190" s="79"/>
      <c r="AH190" s="79"/>
      <c r="AI190" s="79"/>
      <c r="AJ190" s="79"/>
      <c r="AK190" s="79"/>
      <c r="AL190" s="79"/>
      <c r="AM190" s="79"/>
      <c r="AN190" s="79"/>
      <c r="AO190" s="79"/>
      <c r="AP190" s="79"/>
      <c r="AQ190" s="79"/>
      <c r="AR190" s="79"/>
      <c r="AS190" s="79"/>
      <c r="AT190" s="79"/>
      <c r="AU190" s="79"/>
      <c r="AV190" s="79"/>
      <c r="AW190" s="79"/>
      <c r="AX190" s="79"/>
      <c r="AY190" s="79"/>
      <c r="AZ190" s="79"/>
      <c r="BA190" s="79"/>
      <c r="BB190" s="79"/>
      <c r="BC190" s="79"/>
      <c r="BD190" s="79"/>
      <c r="BE190" s="80"/>
      <c r="BF190" s="107"/>
      <c r="BG190" s="268" t="str">
        <f t="shared" si="145"/>
        <v>-</v>
      </c>
      <c r="BH190" s="269"/>
      <c r="BI190" s="270">
        <f t="shared" si="146"/>
        <v>0</v>
      </c>
      <c r="BJ190" s="270"/>
      <c r="BK190" s="270">
        <f t="shared" si="147"/>
        <v>0</v>
      </c>
      <c r="BL190" s="284"/>
      <c r="BO190" s="96"/>
      <c r="BP190" s="96"/>
      <c r="BQ190" s="97"/>
    </row>
    <row r="191" spans="1:71" ht="21.75" customHeight="1">
      <c r="A191" s="151">
        <v>25</v>
      </c>
      <c r="B191" s="273" t="str" cm="1">
        <f t="array" ref="B191">_xlfn.IFS(基本情報入力!$C$13=0,"",EDATE(基本情報入力!$C$13,$BT$167)&gt;基本情報入力!$C$14,"",TRUE,B152)</f>
        <v/>
      </c>
      <c r="C191" s="274"/>
      <c r="D191" s="274"/>
      <c r="E191" s="274"/>
      <c r="F191" s="274"/>
      <c r="G191" s="275"/>
      <c r="H191" s="273" t="str" cm="1">
        <f t="array" ref="H191">_xlfn.IFS(基本情報入力!$C$13=0,"",EDATE(基本情報入力!$C$13,$BT$167)&gt;基本情報入力!$C$14,"",TRUE,H152)</f>
        <v/>
      </c>
      <c r="I191" s="274"/>
      <c r="J191" s="274"/>
      <c r="K191" s="274"/>
      <c r="L191" s="276" t="str" cm="1">
        <f t="array" ref="L191">_xlfn.IFS(基本情報入力!$C$13=0,"",EDATE(基本情報入力!$C$13,$BT$167)&gt;基本情報入力!$C$14,"",TRUE,L152)</f>
        <v/>
      </c>
      <c r="M191" s="276"/>
      <c r="N191" s="275"/>
      <c r="O191" s="277" t="str">
        <f t="shared" si="142"/>
        <v/>
      </c>
      <c r="P191" s="278"/>
      <c r="Q191" s="278"/>
      <c r="R191" s="279" t="str">
        <f t="shared" si="148"/>
        <v/>
      </c>
      <c r="S191" s="278"/>
      <c r="T191" s="280"/>
      <c r="U191" s="281" t="str">
        <f t="shared" si="144"/>
        <v/>
      </c>
      <c r="V191" s="282"/>
      <c r="W191" s="283"/>
      <c r="X191" s="298"/>
      <c r="Y191" s="299"/>
      <c r="Z191" s="300"/>
      <c r="AA191" s="81"/>
      <c r="AB191" s="82"/>
      <c r="AC191" s="82"/>
      <c r="AD191" s="82"/>
      <c r="AE191" s="82"/>
      <c r="AF191" s="79"/>
      <c r="AG191" s="79"/>
      <c r="AH191" s="79"/>
      <c r="AI191" s="79"/>
      <c r="AJ191" s="79"/>
      <c r="AK191" s="79"/>
      <c r="AL191" s="79"/>
      <c r="AM191" s="79"/>
      <c r="AN191" s="79"/>
      <c r="AO191" s="79"/>
      <c r="AP191" s="79"/>
      <c r="AQ191" s="79"/>
      <c r="AR191" s="79"/>
      <c r="AS191" s="82"/>
      <c r="AT191" s="82"/>
      <c r="AU191" s="82"/>
      <c r="AV191" s="82"/>
      <c r="AW191" s="82"/>
      <c r="AX191" s="82"/>
      <c r="AY191" s="82"/>
      <c r="AZ191" s="82"/>
      <c r="BA191" s="82"/>
      <c r="BB191" s="79"/>
      <c r="BC191" s="79"/>
      <c r="BD191" s="79"/>
      <c r="BE191" s="80"/>
      <c r="BF191" s="107"/>
      <c r="BG191" s="268" t="str">
        <f t="shared" si="145"/>
        <v>-</v>
      </c>
      <c r="BH191" s="269"/>
      <c r="BI191" s="270">
        <f t="shared" si="146"/>
        <v>0</v>
      </c>
      <c r="BJ191" s="270"/>
      <c r="BK191" s="270">
        <f t="shared" si="147"/>
        <v>0</v>
      </c>
      <c r="BL191" s="284"/>
      <c r="BO191" s="96"/>
      <c r="BP191" s="96"/>
      <c r="BQ191" s="97"/>
    </row>
    <row r="192" spans="1:71" ht="21.75" customHeight="1">
      <c r="A192" s="244" t="s">
        <v>143</v>
      </c>
      <c r="B192" s="245"/>
      <c r="C192" s="245"/>
      <c r="D192" s="245"/>
      <c r="E192" s="245"/>
      <c r="F192" s="245"/>
      <c r="G192" s="245"/>
      <c r="H192" s="245"/>
      <c r="I192" s="245"/>
      <c r="J192" s="245"/>
      <c r="K192" s="245"/>
      <c r="L192" s="245"/>
      <c r="M192" s="245"/>
      <c r="N192" s="245"/>
      <c r="O192" s="245"/>
      <c r="P192" s="245"/>
      <c r="Q192" s="245"/>
      <c r="R192" s="245"/>
      <c r="S192" s="245"/>
      <c r="T192" s="245"/>
      <c r="U192" s="245"/>
      <c r="V192" s="245"/>
      <c r="W192" s="245"/>
      <c r="X192" s="245"/>
      <c r="Y192" s="245"/>
      <c r="Z192" s="246"/>
      <c r="AA192" s="252"/>
      <c r="AB192" s="255"/>
      <c r="AC192" s="255"/>
      <c r="AD192" s="255"/>
      <c r="AE192" s="255"/>
      <c r="AF192" s="255"/>
      <c r="AG192" s="255"/>
      <c r="AH192" s="255"/>
      <c r="AI192" s="255"/>
      <c r="AJ192" s="255"/>
      <c r="AK192" s="255" t="s">
        <v>168</v>
      </c>
      <c r="AL192" s="255"/>
      <c r="AM192" s="255"/>
      <c r="AN192" s="255"/>
      <c r="AO192" s="255" t="s">
        <v>167</v>
      </c>
      <c r="AP192" s="255"/>
      <c r="AQ192" s="255"/>
      <c r="AR192" s="255"/>
      <c r="AS192" s="255"/>
      <c r="AT192" s="255"/>
      <c r="AU192" s="255"/>
      <c r="AV192" s="255"/>
      <c r="AW192" s="255"/>
      <c r="AX192" s="255"/>
      <c r="AY192" s="255"/>
      <c r="AZ192" s="255"/>
      <c r="BA192" s="255"/>
      <c r="BB192" s="255"/>
      <c r="BC192" s="255"/>
      <c r="BD192" s="255"/>
      <c r="BE192" s="265"/>
      <c r="BG192" s="268" t="str">
        <f t="shared" si="145"/>
        <v>-</v>
      </c>
      <c r="BH192" s="269"/>
      <c r="BI192" s="270">
        <f>SUM(BI167:BJ191)</f>
        <v>0</v>
      </c>
      <c r="BJ192" s="271"/>
      <c r="BK192" s="270">
        <f>SUM(BK167:BL191)</f>
        <v>0</v>
      </c>
      <c r="BL192" s="272"/>
      <c r="BO192" s="99"/>
      <c r="BP192" s="99"/>
      <c r="BQ192" s="99"/>
    </row>
    <row r="193" spans="1:74" ht="21.75" customHeight="1">
      <c r="A193" s="247"/>
      <c r="B193" s="247"/>
      <c r="C193" s="247"/>
      <c r="D193" s="247"/>
      <c r="E193" s="247"/>
      <c r="F193" s="247"/>
      <c r="G193" s="247"/>
      <c r="H193" s="247"/>
      <c r="I193" s="247"/>
      <c r="J193" s="247"/>
      <c r="K193" s="247"/>
      <c r="L193" s="247"/>
      <c r="M193" s="247"/>
      <c r="N193" s="247"/>
      <c r="O193" s="247"/>
      <c r="P193" s="247"/>
      <c r="Q193" s="247"/>
      <c r="R193" s="247"/>
      <c r="S193" s="247"/>
      <c r="T193" s="247"/>
      <c r="U193" s="247"/>
      <c r="V193" s="247"/>
      <c r="W193" s="247"/>
      <c r="X193" s="247"/>
      <c r="Y193" s="247"/>
      <c r="Z193" s="248"/>
      <c r="AA193" s="253"/>
      <c r="AB193" s="256"/>
      <c r="AC193" s="256"/>
      <c r="AD193" s="256"/>
      <c r="AE193" s="256"/>
      <c r="AF193" s="256"/>
      <c r="AG193" s="256"/>
      <c r="AH193" s="256"/>
      <c r="AI193" s="256"/>
      <c r="AJ193" s="256"/>
      <c r="AK193" s="256"/>
      <c r="AL193" s="256"/>
      <c r="AM193" s="256"/>
      <c r="AN193" s="256"/>
      <c r="AO193" s="256"/>
      <c r="AP193" s="256"/>
      <c r="AQ193" s="256"/>
      <c r="AR193" s="256"/>
      <c r="AS193" s="256"/>
      <c r="AT193" s="256"/>
      <c r="AU193" s="256"/>
      <c r="AV193" s="256"/>
      <c r="AW193" s="256"/>
      <c r="AX193" s="256"/>
      <c r="AY193" s="256"/>
      <c r="AZ193" s="256"/>
      <c r="BA193" s="256"/>
      <c r="BB193" s="256"/>
      <c r="BC193" s="256"/>
      <c r="BD193" s="256"/>
      <c r="BE193" s="266"/>
      <c r="BG193" s="65"/>
      <c r="BH193" s="65"/>
      <c r="BI193" s="64"/>
      <c r="BJ193" s="50"/>
      <c r="BK193" s="64"/>
      <c r="BL193" s="50"/>
      <c r="BO193" s="100"/>
      <c r="BP193" s="100"/>
      <c r="BQ193" s="100"/>
    </row>
    <row r="194" spans="1:74" ht="21.75" customHeight="1">
      <c r="A194" s="247"/>
      <c r="B194" s="247"/>
      <c r="C194" s="247"/>
      <c r="D194" s="247"/>
      <c r="E194" s="247"/>
      <c r="F194" s="247"/>
      <c r="G194" s="247"/>
      <c r="H194" s="247"/>
      <c r="I194" s="247"/>
      <c r="J194" s="247"/>
      <c r="K194" s="247"/>
      <c r="L194" s="247"/>
      <c r="M194" s="247"/>
      <c r="N194" s="247"/>
      <c r="O194" s="247"/>
      <c r="P194" s="247"/>
      <c r="Q194" s="247"/>
      <c r="R194" s="247"/>
      <c r="S194" s="247"/>
      <c r="T194" s="247"/>
      <c r="U194" s="247"/>
      <c r="V194" s="247"/>
      <c r="W194" s="247"/>
      <c r="X194" s="247"/>
      <c r="Y194" s="247"/>
      <c r="Z194" s="248"/>
      <c r="AA194" s="253"/>
      <c r="AB194" s="256"/>
      <c r="AC194" s="256"/>
      <c r="AD194" s="256"/>
      <c r="AE194" s="256"/>
      <c r="AF194" s="256"/>
      <c r="AG194" s="256"/>
      <c r="AH194" s="256"/>
      <c r="AI194" s="256"/>
      <c r="AJ194" s="256"/>
      <c r="AK194" s="256"/>
      <c r="AL194" s="256"/>
      <c r="AM194" s="256"/>
      <c r="AN194" s="256"/>
      <c r="AO194" s="256"/>
      <c r="AP194" s="256"/>
      <c r="AQ194" s="256"/>
      <c r="AR194" s="256"/>
      <c r="AS194" s="256"/>
      <c r="AT194" s="256"/>
      <c r="AU194" s="256"/>
      <c r="AV194" s="256"/>
      <c r="AW194" s="256"/>
      <c r="AX194" s="256"/>
      <c r="AY194" s="256"/>
      <c r="AZ194" s="256"/>
      <c r="BA194" s="256"/>
      <c r="BB194" s="256"/>
      <c r="BC194" s="256"/>
      <c r="BD194" s="256"/>
      <c r="BE194" s="266"/>
      <c r="BG194" s="65"/>
      <c r="BH194" s="65"/>
      <c r="BI194" s="64"/>
      <c r="BJ194" s="50"/>
      <c r="BK194" s="64"/>
      <c r="BL194" s="50"/>
      <c r="BO194" s="100"/>
      <c r="BP194" s="100"/>
      <c r="BQ194" s="100"/>
    </row>
    <row r="195" spans="1:74" ht="21.75" customHeight="1">
      <c r="A195" s="247"/>
      <c r="B195" s="247"/>
      <c r="C195" s="247"/>
      <c r="D195" s="247"/>
      <c r="E195" s="247"/>
      <c r="F195" s="247"/>
      <c r="G195" s="247"/>
      <c r="H195" s="247"/>
      <c r="I195" s="247"/>
      <c r="J195" s="247"/>
      <c r="K195" s="247"/>
      <c r="L195" s="247"/>
      <c r="M195" s="247"/>
      <c r="N195" s="247"/>
      <c r="O195" s="247"/>
      <c r="P195" s="247"/>
      <c r="Q195" s="247"/>
      <c r="R195" s="247"/>
      <c r="S195" s="247"/>
      <c r="T195" s="247"/>
      <c r="U195" s="247"/>
      <c r="V195" s="247"/>
      <c r="W195" s="247"/>
      <c r="X195" s="247"/>
      <c r="Y195" s="247"/>
      <c r="Z195" s="248"/>
      <c r="AA195" s="254"/>
      <c r="AB195" s="257"/>
      <c r="AC195" s="257"/>
      <c r="AD195" s="257"/>
      <c r="AE195" s="257"/>
      <c r="AF195" s="257"/>
      <c r="AG195" s="257"/>
      <c r="AH195" s="257"/>
      <c r="AI195" s="257"/>
      <c r="AJ195" s="257"/>
      <c r="AK195" s="257"/>
      <c r="AL195" s="257"/>
      <c r="AM195" s="257"/>
      <c r="AN195" s="257"/>
      <c r="AO195" s="257"/>
      <c r="AP195" s="257"/>
      <c r="AQ195" s="257"/>
      <c r="AR195" s="257"/>
      <c r="AS195" s="257"/>
      <c r="AT195" s="257"/>
      <c r="AU195" s="257"/>
      <c r="AV195" s="257"/>
      <c r="AW195" s="257"/>
      <c r="AX195" s="257"/>
      <c r="AY195" s="257"/>
      <c r="AZ195" s="257"/>
      <c r="BA195" s="257"/>
      <c r="BB195" s="257"/>
      <c r="BC195" s="257"/>
      <c r="BD195" s="257"/>
      <c r="BE195" s="267"/>
      <c r="BG195" s="65"/>
      <c r="BH195" s="65"/>
      <c r="BI195" s="64"/>
      <c r="BJ195" s="50"/>
      <c r="BK195" s="64"/>
      <c r="BL195" s="50"/>
      <c r="BO195" s="100"/>
      <c r="BP195" s="100"/>
      <c r="BQ195" s="100"/>
    </row>
    <row r="196" spans="1:74" ht="21.75" customHeight="1">
      <c r="A196" s="117" t="s">
        <v>64</v>
      </c>
      <c r="B196" s="118"/>
      <c r="C196" s="118"/>
      <c r="D196" s="118"/>
      <c r="E196" s="118"/>
      <c r="F196" s="118"/>
      <c r="G196" s="118"/>
      <c r="H196" s="118"/>
      <c r="I196" s="118"/>
      <c r="J196" s="118"/>
      <c r="K196" s="118"/>
      <c r="L196" s="118"/>
      <c r="M196" s="118"/>
      <c r="N196" s="118"/>
      <c r="O196" s="118"/>
      <c r="P196" s="118"/>
      <c r="Q196" s="118"/>
      <c r="R196" s="118"/>
      <c r="S196" s="118"/>
      <c r="T196" s="118"/>
      <c r="U196" s="118"/>
      <c r="V196" s="118"/>
      <c r="W196" s="118"/>
      <c r="X196" s="118"/>
      <c r="Y196" s="118"/>
      <c r="Z196" s="118"/>
      <c r="AA196" s="118"/>
      <c r="AB196" s="118"/>
      <c r="AC196" s="118"/>
      <c r="AD196" s="118"/>
      <c r="AE196" s="118"/>
      <c r="AF196" s="118"/>
      <c r="AG196" s="118"/>
      <c r="AH196" s="118"/>
      <c r="AI196" s="118"/>
      <c r="AJ196" s="118"/>
      <c r="AK196" s="118"/>
      <c r="AL196" s="118"/>
      <c r="AM196" s="118"/>
      <c r="AN196" s="118"/>
      <c r="AO196" s="118"/>
      <c r="AP196" s="118"/>
      <c r="AQ196" s="118"/>
      <c r="AR196" s="118"/>
      <c r="AS196" s="118"/>
      <c r="AT196" s="118"/>
      <c r="AU196" s="118"/>
      <c r="AV196" s="118"/>
      <c r="AW196" s="118"/>
      <c r="AX196" s="118"/>
      <c r="AY196" s="118"/>
      <c r="AZ196" s="118"/>
      <c r="BA196" s="118"/>
      <c r="BB196" s="118"/>
      <c r="BC196" s="118"/>
      <c r="BD196" s="118"/>
      <c r="BE196" s="118"/>
      <c r="BF196" s="69"/>
      <c r="BO196" s="70"/>
      <c r="BP196" s="70"/>
      <c r="BQ196" s="70"/>
    </row>
    <row r="197" spans="1:74" s="67" customFormat="1" ht="21.75" customHeight="1">
      <c r="A197" s="301" t="s">
        <v>142</v>
      </c>
      <c r="B197" s="301"/>
      <c r="C197" s="301"/>
      <c r="D197" s="301"/>
      <c r="E197" s="301"/>
      <c r="F197" s="301"/>
      <c r="G197" s="301"/>
      <c r="H197" s="301"/>
      <c r="I197" s="301"/>
      <c r="J197" s="301"/>
      <c r="K197" s="301"/>
      <c r="L197" s="301"/>
      <c r="M197" s="301"/>
      <c r="N197" s="301"/>
      <c r="O197" s="301"/>
      <c r="P197" s="301"/>
      <c r="Q197" s="301"/>
      <c r="R197" s="301"/>
      <c r="S197" s="301"/>
      <c r="T197" s="301"/>
      <c r="U197" s="301"/>
      <c r="V197" s="301"/>
      <c r="W197" s="301"/>
      <c r="X197" s="301"/>
      <c r="Y197" s="301"/>
      <c r="Z197" s="301"/>
      <c r="AA197" s="119"/>
      <c r="AB197" s="120"/>
      <c r="AC197" s="120"/>
      <c r="AD197" s="120"/>
      <c r="AE197" s="120"/>
      <c r="AF197" s="120"/>
      <c r="AG197" s="120"/>
      <c r="AH197" s="120"/>
      <c r="AI197" s="119"/>
      <c r="AJ197" s="119"/>
      <c r="AK197" s="119"/>
      <c r="AL197" s="119"/>
      <c r="AM197" s="119"/>
      <c r="AN197" s="119"/>
      <c r="AO197" s="119"/>
      <c r="AP197" s="119"/>
      <c r="AQ197" s="119"/>
      <c r="AR197" s="119"/>
      <c r="AS197" s="119"/>
      <c r="AT197" s="119"/>
      <c r="AU197" s="119"/>
      <c r="AV197" s="119"/>
      <c r="AW197" s="119"/>
      <c r="AX197" s="119"/>
      <c r="AY197" s="121"/>
      <c r="AZ197" s="120"/>
      <c r="BA197" s="120"/>
      <c r="BB197" s="120"/>
      <c r="BC197" s="120"/>
      <c r="BD197" s="120"/>
      <c r="BE197" s="120"/>
      <c r="BF197" s="61"/>
      <c r="BO197" s="66"/>
      <c r="BP197" s="66"/>
      <c r="BQ197" s="66"/>
    </row>
    <row r="198" spans="1:74" s="67" customFormat="1" ht="21.75" customHeight="1">
      <c r="A198" s="122"/>
      <c r="B198" s="122"/>
      <c r="C198" s="122"/>
      <c r="D198" s="122"/>
      <c r="E198" s="122"/>
      <c r="F198" s="122"/>
      <c r="G198" s="122"/>
      <c r="H198" s="122"/>
      <c r="I198" s="122"/>
      <c r="J198" s="122"/>
      <c r="K198" s="122"/>
      <c r="L198" s="122"/>
      <c r="M198" s="122"/>
      <c r="N198" s="122"/>
      <c r="O198" s="122"/>
      <c r="P198" s="122"/>
      <c r="Q198" s="122"/>
      <c r="R198" s="122"/>
      <c r="S198" s="122"/>
      <c r="T198" s="122"/>
      <c r="U198" s="122"/>
      <c r="V198" s="122"/>
      <c r="W198" s="122"/>
      <c r="X198" s="122"/>
      <c r="Y198" s="122"/>
      <c r="Z198" s="122"/>
      <c r="AA198" s="119"/>
      <c r="AB198" s="120"/>
      <c r="AC198" s="120"/>
      <c r="AD198" s="120"/>
      <c r="AE198" s="120"/>
      <c r="AF198" s="120"/>
      <c r="AG198" s="120"/>
      <c r="AH198" s="120"/>
      <c r="AI198" s="119"/>
      <c r="AJ198" s="119"/>
      <c r="AK198" s="119"/>
      <c r="AL198" s="119"/>
      <c r="AM198" s="119"/>
      <c r="AN198" s="119"/>
      <c r="AO198" s="119"/>
      <c r="AP198" s="119"/>
      <c r="AQ198" s="119"/>
      <c r="AR198" s="119"/>
      <c r="AS198" s="119"/>
      <c r="AT198" s="119"/>
      <c r="AU198" s="119"/>
      <c r="AV198" s="119"/>
      <c r="AW198" s="119"/>
      <c r="AX198" s="119"/>
      <c r="AY198" s="121"/>
      <c r="AZ198" s="120"/>
      <c r="BA198" s="120"/>
      <c r="BB198" s="120"/>
      <c r="BC198" s="120"/>
      <c r="BD198" s="120"/>
      <c r="BE198" s="120"/>
      <c r="BF198" s="61"/>
      <c r="BO198" s="66"/>
      <c r="BP198" s="66"/>
      <c r="BQ198" s="66"/>
    </row>
    <row r="199" spans="1:74" s="67" customFormat="1" ht="17.25" customHeight="1">
      <c r="A199" s="302" t="s">
        <v>67</v>
      </c>
      <c r="B199" s="302"/>
      <c r="C199" s="302"/>
      <c r="D199" s="123" t="s">
        <v>115</v>
      </c>
      <c r="E199" s="303" cm="1">
        <f t="array" ref="E199">_xlfn.IFS(基本情報入力!$C$13=0,"",EDATE(基本情報入力!$C$13,BT206)&gt;基本情報入力!$C$14,"",TRUE,E160)</f>
        <v>1234</v>
      </c>
      <c r="F199" s="303"/>
      <c r="G199" s="124" t="s">
        <v>66</v>
      </c>
      <c r="H199" s="125"/>
      <c r="I199" s="125"/>
      <c r="J199" s="125"/>
      <c r="K199" s="125"/>
      <c r="L199" s="125"/>
      <c r="M199" s="125"/>
      <c r="N199" s="125"/>
      <c r="O199" s="125"/>
      <c r="P199" s="125"/>
      <c r="Q199" s="125"/>
      <c r="R199" s="125"/>
      <c r="S199" s="125"/>
      <c r="T199" s="125"/>
      <c r="U199" s="125"/>
      <c r="V199" s="125"/>
      <c r="W199" s="125"/>
      <c r="X199" s="125"/>
      <c r="Y199" s="125"/>
      <c r="Z199" s="125"/>
      <c r="AA199" s="119"/>
      <c r="AB199" s="126"/>
      <c r="AC199" s="126"/>
      <c r="AD199" s="126"/>
      <c r="AE199" s="127"/>
      <c r="AF199" s="128"/>
      <c r="AG199" s="128"/>
      <c r="AH199" s="119"/>
      <c r="AI199" s="119"/>
      <c r="AJ199" s="119"/>
      <c r="AK199" s="119"/>
      <c r="AL199" s="119"/>
      <c r="AM199" s="119"/>
      <c r="AN199" s="119"/>
      <c r="AO199" s="119"/>
      <c r="AP199" s="119"/>
      <c r="AQ199" s="119"/>
      <c r="AR199" s="119"/>
      <c r="AS199" s="119"/>
      <c r="AT199" s="119"/>
      <c r="AU199" s="119"/>
      <c r="AV199" s="119"/>
      <c r="AW199" s="119"/>
      <c r="AX199" s="119"/>
      <c r="AY199" s="121"/>
      <c r="AZ199" s="120"/>
      <c r="BA199" s="120"/>
      <c r="BB199" s="120"/>
      <c r="BC199" s="120"/>
      <c r="BD199" s="120"/>
      <c r="BE199" s="120"/>
      <c r="BF199" s="61"/>
      <c r="BO199" s="66"/>
      <c r="BP199" s="66"/>
      <c r="BQ199" s="66"/>
    </row>
    <row r="200" spans="1:74" s="67" customFormat="1" ht="17.25" customHeight="1">
      <c r="A200" s="304" t="s">
        <v>68</v>
      </c>
      <c r="B200" s="304"/>
      <c r="C200" s="304"/>
      <c r="D200" s="127" t="str" cm="1">
        <f t="array" ref="D200">_xlfn.IFS(基本情報入力!$C$13=0,"",EDATE(基本情報入力!$C$13,BT206)&gt;基本情報入力!$C$14,"",TRUE,D161)</f>
        <v>○　○　工事</v>
      </c>
      <c r="E200" s="120"/>
      <c r="F200" s="127"/>
      <c r="G200" s="127"/>
      <c r="H200" s="119"/>
      <c r="I200" s="119"/>
      <c r="J200" s="119"/>
      <c r="K200" s="119"/>
      <c r="L200" s="119"/>
      <c r="M200" s="119"/>
      <c r="N200" s="119"/>
      <c r="O200" s="127"/>
      <c r="P200" s="127"/>
      <c r="Q200" s="119"/>
      <c r="R200" s="119"/>
      <c r="S200" s="119"/>
      <c r="T200" s="119"/>
      <c r="U200" s="127"/>
      <c r="V200" s="127"/>
      <c r="W200" s="127"/>
      <c r="X200" s="127"/>
      <c r="Y200" s="127"/>
      <c r="Z200" s="127"/>
      <c r="AA200" s="119"/>
      <c r="AB200" s="120"/>
      <c r="AC200" s="120"/>
      <c r="AD200" s="120"/>
      <c r="AE200" s="120"/>
      <c r="AF200" s="120"/>
      <c r="AG200" s="120"/>
      <c r="AH200" s="120"/>
      <c r="AI200" s="120"/>
      <c r="AJ200" s="120"/>
      <c r="AK200" s="305" t="s">
        <v>72</v>
      </c>
      <c r="AL200" s="305"/>
      <c r="AM200" s="305"/>
      <c r="AN200" s="305"/>
      <c r="AO200" s="306" cm="1">
        <f t="array" ref="AO200">_xlfn.IFS(基本情報入力!$C$13=0,"",EOMONTH(基本情報入力!$C$13,BT206-1)&gt;基本情報入力!$C$14,"",TRUE,AO161)</f>
        <v>45393</v>
      </c>
      <c r="AP200" s="306"/>
      <c r="AQ200" s="306"/>
      <c r="AR200" s="306"/>
      <c r="AS200" s="306"/>
      <c r="AT200" s="307" t="s">
        <v>70</v>
      </c>
      <c r="AU200" s="307"/>
      <c r="AV200" s="307"/>
      <c r="AW200" s="307"/>
      <c r="AX200" s="307"/>
      <c r="AY200" s="307"/>
      <c r="AZ200" s="307"/>
      <c r="BA200" s="308" cm="1">
        <f t="array" ref="BA200">_xlfn.IFS(基本情報入力!$C$13=0,"",EOMONTH(基本情報入力!$C$13,BT206-1)&gt;基本情報入力!$C$14,"",TRUE,BA161)</f>
        <v>45397</v>
      </c>
      <c r="BB200" s="308"/>
      <c r="BC200" s="308"/>
      <c r="BD200" s="308"/>
      <c r="BE200" s="308"/>
      <c r="BF200" s="61"/>
      <c r="BO200" s="66"/>
      <c r="BP200" s="66"/>
      <c r="BQ200" s="66"/>
    </row>
    <row r="201" spans="1:74" s="67" customFormat="1" ht="17.25" customHeight="1">
      <c r="A201" s="309" t="s">
        <v>69</v>
      </c>
      <c r="B201" s="309"/>
      <c r="C201" s="309"/>
      <c r="D201" s="129" t="str" cm="1">
        <f t="array" ref="D201">_xlfn.IFS(基本情報入力!$C$13=0,"",EDATE(基本情報入力!$C$13,BT206)&gt;基本情報入力!$C$14,"",TRUE,D162)</f>
        <v>○　○　建設　株式会社</v>
      </c>
      <c r="E201" s="130"/>
      <c r="F201" s="129"/>
      <c r="G201" s="129"/>
      <c r="H201" s="129"/>
      <c r="I201" s="129"/>
      <c r="J201" s="129"/>
      <c r="K201" s="129"/>
      <c r="L201" s="129"/>
      <c r="M201" s="129"/>
      <c r="N201" s="129"/>
      <c r="O201" s="131"/>
      <c r="P201" s="131"/>
      <c r="Q201" s="131"/>
      <c r="R201" s="131"/>
      <c r="S201" s="131"/>
      <c r="T201" s="129"/>
      <c r="U201" s="129"/>
      <c r="V201" s="129"/>
      <c r="W201" s="131"/>
      <c r="X201" s="129"/>
      <c r="Y201" s="129"/>
      <c r="Z201" s="131"/>
      <c r="AA201" s="127"/>
      <c r="AB201" s="120"/>
      <c r="AC201" s="120"/>
      <c r="AD201" s="120"/>
      <c r="AE201" s="120"/>
      <c r="AF201" s="120"/>
      <c r="AG201" s="120"/>
      <c r="AH201" s="120"/>
      <c r="AI201" s="120"/>
      <c r="AJ201" s="120"/>
      <c r="AK201" s="307" t="s">
        <v>73</v>
      </c>
      <c r="AL201" s="307"/>
      <c r="AM201" s="307"/>
      <c r="AN201" s="307"/>
      <c r="AO201" s="306" cm="1">
        <f t="array" ref="AO201">_xlfn.IFS(基本情報入力!$C$13=0,"",EOMONTH(基本情報入力!$C$13,BT206-1)&gt;基本情報入力!$C$14,"",TRUE,AO162)</f>
        <v>45661</v>
      </c>
      <c r="AP201" s="306"/>
      <c r="AQ201" s="306"/>
      <c r="AR201" s="306"/>
      <c r="AS201" s="306"/>
      <c r="AT201" s="307" t="s">
        <v>183</v>
      </c>
      <c r="AU201" s="307"/>
      <c r="AV201" s="307"/>
      <c r="AW201" s="307"/>
      <c r="AX201" s="307"/>
      <c r="AY201" s="307"/>
      <c r="AZ201" s="307"/>
      <c r="BA201" s="308" cm="1">
        <f t="array" ref="BA201">_xlfn.IFS(基本情報入力!$C$13=0,"",EOMONTH(基本情報入力!$C$13,BT206-1)&gt;基本情報入力!$C$14,"",TRUE,BA162)</f>
        <v>45661</v>
      </c>
      <c r="BB201" s="308"/>
      <c r="BC201" s="308"/>
      <c r="BD201" s="308"/>
      <c r="BE201" s="308"/>
      <c r="BF201" s="66"/>
      <c r="BO201" s="66"/>
      <c r="BP201" s="66"/>
      <c r="BQ201" s="66"/>
    </row>
    <row r="202" spans="1:74" ht="19.5" customHeight="1">
      <c r="A202" s="310" cm="1">
        <f t="array" ref="A202">_xlfn.IFS(基本情報入力!$C$13=0,"令和　年　月",EOMONTH(基本情報入力!$C$13,BT206-1)&gt;基本情報入力!$C$14,"令和　年　月",TRUE,EOMONTH(基本情報入力!$C$13,BT206))</f>
        <v>45565</v>
      </c>
      <c r="B202" s="310"/>
      <c r="C202" s="310"/>
      <c r="D202" s="310"/>
      <c r="E202" s="132"/>
      <c r="F202" s="132"/>
      <c r="G202" s="132"/>
      <c r="H202" s="133"/>
      <c r="I202" s="133"/>
      <c r="J202" s="133"/>
      <c r="K202" s="133"/>
      <c r="L202" s="133"/>
      <c r="M202" s="133"/>
      <c r="N202" s="133"/>
      <c r="O202" s="134"/>
      <c r="P202" s="134"/>
      <c r="Q202" s="134"/>
      <c r="R202" s="134"/>
      <c r="S202" s="134"/>
      <c r="T202" s="134"/>
      <c r="U202" s="135"/>
      <c r="V202" s="135"/>
      <c r="W202" s="135"/>
      <c r="X202" s="135"/>
      <c r="Y202" s="135"/>
      <c r="Z202" s="135"/>
      <c r="AA202" s="135"/>
      <c r="AB202" s="135"/>
      <c r="AC202" s="135"/>
      <c r="AD202" s="135"/>
      <c r="AE202" s="135"/>
      <c r="AF202" s="135"/>
      <c r="AG202" s="135"/>
      <c r="AH202" s="135"/>
      <c r="AI202" s="133"/>
      <c r="AJ202" s="133"/>
      <c r="AK202" s="133"/>
      <c r="AL202" s="133"/>
      <c r="AM202" s="133"/>
      <c r="AN202" s="133"/>
      <c r="AO202" s="133"/>
      <c r="AP202" s="133"/>
      <c r="AQ202" s="133"/>
      <c r="AR202" s="133"/>
      <c r="AS202" s="133"/>
      <c r="AT202" s="133"/>
      <c r="AU202" s="133"/>
      <c r="AV202" s="133"/>
      <c r="AW202" s="133"/>
      <c r="AX202" s="133"/>
      <c r="AY202" s="133"/>
      <c r="AZ202" s="133"/>
      <c r="BA202" s="133"/>
      <c r="BB202" s="136"/>
      <c r="BC202" s="136"/>
      <c r="BD202" s="136"/>
      <c r="BE202" s="136"/>
      <c r="BF202" s="73"/>
      <c r="BG202" s="102"/>
      <c r="BH202" s="102"/>
      <c r="BI202" s="102"/>
      <c r="BJ202" s="102"/>
      <c r="BK202" s="102"/>
      <c r="BL202" s="102"/>
      <c r="BO202" s="94"/>
      <c r="BP202" s="94"/>
      <c r="BQ202" s="95"/>
      <c r="BS202" s="60" t="s">
        <v>74</v>
      </c>
      <c r="BT202" s="60">
        <f>BT163+1</f>
        <v>6</v>
      </c>
      <c r="BU202" s="70"/>
      <c r="BV202" s="70"/>
    </row>
    <row r="203" spans="1:74" ht="21.75" customHeight="1">
      <c r="A203" s="311" t="s">
        <v>74</v>
      </c>
      <c r="B203" s="314" t="s">
        <v>87</v>
      </c>
      <c r="C203" s="315"/>
      <c r="D203" s="315"/>
      <c r="E203" s="315"/>
      <c r="F203" s="315"/>
      <c r="G203" s="316"/>
      <c r="H203" s="314" t="s">
        <v>88</v>
      </c>
      <c r="I203" s="315"/>
      <c r="J203" s="315"/>
      <c r="K203" s="315"/>
      <c r="L203" s="315"/>
      <c r="M203" s="315"/>
      <c r="N203" s="316"/>
      <c r="O203" s="323" t="s">
        <v>133</v>
      </c>
      <c r="P203" s="324"/>
      <c r="Q203" s="325"/>
      <c r="R203" s="330" t="s">
        <v>134</v>
      </c>
      <c r="S203" s="325"/>
      <c r="T203" s="331"/>
      <c r="U203" s="334" t="s">
        <v>135</v>
      </c>
      <c r="V203" s="335"/>
      <c r="W203" s="336"/>
      <c r="X203" s="334" t="s">
        <v>136</v>
      </c>
      <c r="Y203" s="335"/>
      <c r="Z203" s="336"/>
      <c r="AA203" s="138">
        <f>IFERROR(DATE(BT203,BT204,1),1)</f>
        <v>45536</v>
      </c>
      <c r="AB203" s="139">
        <f>IFERROR(AA203+1,"")</f>
        <v>45537</v>
      </c>
      <c r="AC203" s="139">
        <f t="shared" ref="AC203" si="149">IFERROR(AB203+1,"")</f>
        <v>45538</v>
      </c>
      <c r="AD203" s="139">
        <f t="shared" ref="AD203" si="150">IFERROR(AC203+1,"")</f>
        <v>45539</v>
      </c>
      <c r="AE203" s="139">
        <f t="shared" ref="AE203" si="151">IFERROR(AD203+1,"")</f>
        <v>45540</v>
      </c>
      <c r="AF203" s="139">
        <f t="shared" ref="AF203" si="152">IFERROR(AE203+1,"")</f>
        <v>45541</v>
      </c>
      <c r="AG203" s="139">
        <f t="shared" ref="AG203" si="153">IFERROR(AF203+1,"")</f>
        <v>45542</v>
      </c>
      <c r="AH203" s="139">
        <f t="shared" ref="AH203" si="154">IFERROR(AG203+1,"")</f>
        <v>45543</v>
      </c>
      <c r="AI203" s="139">
        <f t="shared" ref="AI203" si="155">IFERROR(AH203+1,"")</f>
        <v>45544</v>
      </c>
      <c r="AJ203" s="139">
        <f t="shared" ref="AJ203" si="156">IFERROR(AI203+1,"")</f>
        <v>45545</v>
      </c>
      <c r="AK203" s="139">
        <f t="shared" ref="AK203" si="157">IFERROR(AJ203+1,"")</f>
        <v>45546</v>
      </c>
      <c r="AL203" s="139">
        <f t="shared" ref="AL203" si="158">IFERROR(AK203+1,"")</f>
        <v>45547</v>
      </c>
      <c r="AM203" s="139">
        <f t="shared" ref="AM203" si="159">IFERROR(AL203+1,"")</f>
        <v>45548</v>
      </c>
      <c r="AN203" s="139">
        <f t="shared" ref="AN203" si="160">IFERROR(AM203+1,"")</f>
        <v>45549</v>
      </c>
      <c r="AO203" s="139">
        <f t="shared" ref="AO203" si="161">IFERROR(AN203+1,"")</f>
        <v>45550</v>
      </c>
      <c r="AP203" s="139">
        <f t="shared" ref="AP203" si="162">IFERROR(AO203+1,"")</f>
        <v>45551</v>
      </c>
      <c r="AQ203" s="139">
        <f t="shared" ref="AQ203" si="163">IFERROR(AP203+1,"")</f>
        <v>45552</v>
      </c>
      <c r="AR203" s="139">
        <f t="shared" ref="AR203" si="164">IFERROR(AQ203+1,"")</f>
        <v>45553</v>
      </c>
      <c r="AS203" s="139">
        <f t="shared" ref="AS203" si="165">IFERROR(AR203+1,"")</f>
        <v>45554</v>
      </c>
      <c r="AT203" s="139">
        <f t="shared" ref="AT203" si="166">IFERROR(AS203+1,"")</f>
        <v>45555</v>
      </c>
      <c r="AU203" s="139">
        <f t="shared" ref="AU203" si="167">IFERROR(AT203+1,"")</f>
        <v>45556</v>
      </c>
      <c r="AV203" s="139">
        <f t="shared" ref="AV203" si="168">IFERROR(AU203+1,"")</f>
        <v>45557</v>
      </c>
      <c r="AW203" s="139">
        <f t="shared" ref="AW203" si="169">IFERROR(AV203+1,"")</f>
        <v>45558</v>
      </c>
      <c r="AX203" s="139">
        <f t="shared" ref="AX203" si="170">IFERROR(AW203+1,"")</f>
        <v>45559</v>
      </c>
      <c r="AY203" s="139">
        <f t="shared" ref="AY203" si="171">IFERROR(AX203+1,"")</f>
        <v>45560</v>
      </c>
      <c r="AZ203" s="139">
        <f t="shared" ref="AZ203" si="172">IFERROR(AY203+1,"")</f>
        <v>45561</v>
      </c>
      <c r="BA203" s="139">
        <f t="shared" ref="BA203" si="173">IFERROR(AZ203+1,"")</f>
        <v>45562</v>
      </c>
      <c r="BB203" s="139">
        <f t="shared" ref="BB203" si="174">IFERROR(BA203+1,"")</f>
        <v>45563</v>
      </c>
      <c r="BC203" s="139" cm="1">
        <f t="array" ref="BC203">_xlfn.IFS(BB203="","",MONTH(BB203+1)=BT204,BB203+1,TRUE,"")</f>
        <v>45564</v>
      </c>
      <c r="BD203" s="139" cm="1">
        <f t="array" ref="BD203">_xlfn.IFS(BC203="","",MONTH(BC203+1)=BT204,BC203+1,TRUE,"")</f>
        <v>45565</v>
      </c>
      <c r="BE203" s="140" t="str" cm="1">
        <f t="array" ref="BE203">_xlfn.IFS(BD203="","",MONTH(BD203+1)=BT204,BD203+1,TRUE,"")</f>
        <v/>
      </c>
      <c r="BF203" s="114"/>
      <c r="BG203" s="285" t="s">
        <v>86</v>
      </c>
      <c r="BH203" s="286" t="s">
        <v>85</v>
      </c>
      <c r="BI203" s="287"/>
      <c r="BJ203" s="287"/>
      <c r="BK203" s="287"/>
      <c r="BL203" s="288"/>
      <c r="BO203" s="94"/>
      <c r="BP203" s="94"/>
      <c r="BQ203" s="94"/>
      <c r="BS203" s="60" t="s">
        <v>75</v>
      </c>
      <c r="BT203" s="60">
        <f>IFERROR(YEAR(A202),"****")</f>
        <v>2024</v>
      </c>
      <c r="BU203" s="60" t="s">
        <v>31</v>
      </c>
    </row>
    <row r="204" spans="1:74" ht="21" customHeight="1">
      <c r="A204" s="312"/>
      <c r="B204" s="317"/>
      <c r="C204" s="318"/>
      <c r="D204" s="318"/>
      <c r="E204" s="318"/>
      <c r="F204" s="318"/>
      <c r="G204" s="319"/>
      <c r="H204" s="317"/>
      <c r="I204" s="318"/>
      <c r="J204" s="318"/>
      <c r="K204" s="318"/>
      <c r="L204" s="318"/>
      <c r="M204" s="318"/>
      <c r="N204" s="319"/>
      <c r="O204" s="326"/>
      <c r="P204" s="327"/>
      <c r="Q204" s="327"/>
      <c r="R204" s="326"/>
      <c r="S204" s="327"/>
      <c r="T204" s="332"/>
      <c r="U204" s="337"/>
      <c r="V204" s="338"/>
      <c r="W204" s="339"/>
      <c r="X204" s="337"/>
      <c r="Y204" s="338"/>
      <c r="Z204" s="339"/>
      <c r="AA204" s="141" t="str">
        <f>IF(AO200="","",TEXT(WEEKDAY(+AA203),"aaa"))</f>
        <v>日</v>
      </c>
      <c r="AB204" s="142" t="str">
        <f>IF(AO200="","",TEXT(WEEKDAY(+AB203),"aaa"))</f>
        <v>月</v>
      </c>
      <c r="AC204" s="142" t="str">
        <f>IF(AO200="","",TEXT(WEEKDAY(+AC203),"aaa"))</f>
        <v>火</v>
      </c>
      <c r="AD204" s="142" t="str">
        <f>IF(AO200="","",TEXT(WEEKDAY(+AD203),"aaa"))</f>
        <v>水</v>
      </c>
      <c r="AE204" s="142" t="str">
        <f>IF(AO200="","",TEXT(WEEKDAY(+AE203),"aaa"))</f>
        <v>木</v>
      </c>
      <c r="AF204" s="142" t="str">
        <f>IF(AO200="","",TEXT(WEEKDAY(+AF203),"aaa"))</f>
        <v>金</v>
      </c>
      <c r="AG204" s="142" t="str">
        <f>IF(AO200="","",TEXT(WEEKDAY(+AG203),"aaa"))</f>
        <v>土</v>
      </c>
      <c r="AH204" s="142" t="str">
        <f>IF(AO200="","",TEXT(WEEKDAY(+AH203),"aaa"))</f>
        <v>日</v>
      </c>
      <c r="AI204" s="142" t="str">
        <f>IF(AO200="","",TEXT(WEEKDAY(+AI203),"aaa"))</f>
        <v>月</v>
      </c>
      <c r="AJ204" s="142" t="str">
        <f>IF(AO200="","",TEXT(WEEKDAY(+AJ203),"aaa"))</f>
        <v>火</v>
      </c>
      <c r="AK204" s="142" t="str">
        <f>IF(AO200="","",TEXT(WEEKDAY(+AK203),"aaa"))</f>
        <v>水</v>
      </c>
      <c r="AL204" s="142" t="str">
        <f>IF(AO200="","",TEXT(WEEKDAY(+AL203),"aaa"))</f>
        <v>木</v>
      </c>
      <c r="AM204" s="142" t="str">
        <f>IF(AO200="","",TEXT(WEEKDAY(+AM203),"aaa"))</f>
        <v>金</v>
      </c>
      <c r="AN204" s="142" t="str">
        <f>IF(AO200="","",TEXT(WEEKDAY(+AN203),"aaa"))</f>
        <v>土</v>
      </c>
      <c r="AO204" s="142" t="str">
        <f>IF(AO200="","",TEXT(WEEKDAY(+AO203),"aaa"))</f>
        <v>日</v>
      </c>
      <c r="AP204" s="142" t="str">
        <f>IF(AO200="","",TEXT(WEEKDAY(+AP203),"aaa"))</f>
        <v>月</v>
      </c>
      <c r="AQ204" s="142" t="str">
        <f>IF(AO200="","",TEXT(WEEKDAY(+AQ203),"aaa"))</f>
        <v>火</v>
      </c>
      <c r="AR204" s="142" t="str">
        <f>IF(AO200="","",TEXT(WEEKDAY(+AR203),"aaa"))</f>
        <v>水</v>
      </c>
      <c r="AS204" s="142" t="str">
        <f>IF(AO200="","",TEXT(WEEKDAY(+AS203),"aaa"))</f>
        <v>木</v>
      </c>
      <c r="AT204" s="142" t="str">
        <f>IF(AO200="","",TEXT(WEEKDAY(+AT203),"aaa"))</f>
        <v>金</v>
      </c>
      <c r="AU204" s="142" t="str">
        <f>IF(AO200="","",TEXT(WEEKDAY(+AU203),"aaa"))</f>
        <v>土</v>
      </c>
      <c r="AV204" s="142" t="str">
        <f>IF(AO200="","",TEXT(WEEKDAY(+AV203),"aaa"))</f>
        <v>日</v>
      </c>
      <c r="AW204" s="142" t="str">
        <f>IF(AO200="","",TEXT(WEEKDAY(+AW203),"aaa"))</f>
        <v>月</v>
      </c>
      <c r="AX204" s="142" t="str">
        <f>IF(AO200="","",TEXT(WEEKDAY(+AX203),"aaa"))</f>
        <v>火</v>
      </c>
      <c r="AY204" s="142" t="str">
        <f>IF(AO200="","",TEXT(WEEKDAY(+AY203),"aaa"))</f>
        <v>水</v>
      </c>
      <c r="AZ204" s="142" t="str">
        <f>IF(AO200="","",TEXT(WEEKDAY(+AZ203),"aaa"))</f>
        <v>木</v>
      </c>
      <c r="BA204" s="142" t="str">
        <f>IF(AO200="","",TEXT(WEEKDAY(+BA203),"aaa"))</f>
        <v>金</v>
      </c>
      <c r="BB204" s="142" t="str">
        <f>IF(AO200="","",TEXT(WEEKDAY(+BB203),"aaa"))</f>
        <v>土</v>
      </c>
      <c r="BC204" s="142" t="str" cm="1">
        <f t="array" ref="BC204">_xlfn.IFS(AO200="","",BC203="","",TRUE,TEXT(WEEKDAY(+BC203),"aaa"))</f>
        <v>日</v>
      </c>
      <c r="BD204" s="142" t="str" cm="1">
        <f t="array" ref="BD204">_xlfn.IFS(AO200="","",BD203="","",TRUE,TEXT(WEEKDAY(+BD203),"aaa"))</f>
        <v>月</v>
      </c>
      <c r="BE204" s="143" t="str" cm="1">
        <f t="array" ref="BE204">_xlfn.IFS(AO200="","",BE203="","",TRUE,TEXT(WEEKDAY(+BE203),"aaa"))</f>
        <v/>
      </c>
      <c r="BF204" s="116"/>
      <c r="BG204" s="285" t="s">
        <v>84</v>
      </c>
      <c r="BH204" s="286"/>
      <c r="BI204" s="286" t="s">
        <v>37</v>
      </c>
      <c r="BJ204" s="286"/>
      <c r="BK204" s="286" t="s">
        <v>36</v>
      </c>
      <c r="BL204" s="289"/>
      <c r="BO204" s="94"/>
      <c r="BP204" s="94"/>
      <c r="BQ204" s="94"/>
      <c r="BS204" s="60" t="s">
        <v>76</v>
      </c>
      <c r="BT204" s="60">
        <f>IF(EOMONTH(基本情報入力!$C$13,BT206-1)&gt;=基本情報入力!$C$14,"",MONTH(EOMONTH(基本情報入力!$C$13,BT206)))</f>
        <v>9</v>
      </c>
      <c r="BU204" s="60" t="s">
        <v>32</v>
      </c>
    </row>
    <row r="205" spans="1:74" ht="21" customHeight="1">
      <c r="A205" s="313"/>
      <c r="B205" s="320"/>
      <c r="C205" s="321"/>
      <c r="D205" s="321"/>
      <c r="E205" s="321"/>
      <c r="F205" s="321"/>
      <c r="G205" s="322"/>
      <c r="H205" s="320"/>
      <c r="I205" s="321"/>
      <c r="J205" s="321"/>
      <c r="K205" s="321"/>
      <c r="L205" s="321"/>
      <c r="M205" s="321"/>
      <c r="N205" s="322"/>
      <c r="O205" s="328"/>
      <c r="P205" s="329"/>
      <c r="Q205" s="329"/>
      <c r="R205" s="328"/>
      <c r="S205" s="329"/>
      <c r="T205" s="333"/>
      <c r="U205" s="340"/>
      <c r="V205" s="341"/>
      <c r="W205" s="342"/>
      <c r="X205" s="340"/>
      <c r="Y205" s="341"/>
      <c r="Z205" s="342"/>
      <c r="AA205" s="78"/>
      <c r="AB205" s="79"/>
      <c r="AC205" s="79"/>
      <c r="AD205" s="79"/>
      <c r="AE205" s="79"/>
      <c r="AF205" s="79"/>
      <c r="AG205" s="79"/>
      <c r="AH205" s="79"/>
      <c r="AI205" s="79"/>
      <c r="AJ205" s="79"/>
      <c r="AK205" s="79"/>
      <c r="AL205" s="79"/>
      <c r="AM205" s="79"/>
      <c r="AN205" s="79"/>
      <c r="AO205" s="79"/>
      <c r="AP205" s="79"/>
      <c r="AQ205" s="79"/>
      <c r="AR205" s="79"/>
      <c r="AS205" s="79"/>
      <c r="AT205" s="79"/>
      <c r="AU205" s="79"/>
      <c r="AV205" s="79"/>
      <c r="AW205" s="79"/>
      <c r="AX205" s="79"/>
      <c r="AY205" s="79"/>
      <c r="AZ205" s="79"/>
      <c r="BA205" s="79"/>
      <c r="BB205" s="79"/>
      <c r="BC205" s="79"/>
      <c r="BD205" s="79"/>
      <c r="BE205" s="80"/>
      <c r="BF205" s="116"/>
      <c r="BG205" s="111"/>
      <c r="BH205" s="112"/>
      <c r="BI205" s="112"/>
      <c r="BJ205" s="112"/>
      <c r="BK205" s="112"/>
      <c r="BL205" s="113"/>
      <c r="BO205" s="94"/>
      <c r="BP205" s="94"/>
      <c r="BQ205" s="94"/>
    </row>
    <row r="206" spans="1:74" ht="21.75" customHeight="1">
      <c r="A206" s="151">
        <v>1</v>
      </c>
      <c r="B206" s="273" t="str" cm="1">
        <f t="array" ref="B206">_xlfn.IFS(基本情報入力!$C$13=0,"",EDATE(基本情報入力!$C$13,$BT$206)&gt;基本情報入力!$C$14,"",TRUE,B167)</f>
        <v/>
      </c>
      <c r="C206" s="274"/>
      <c r="D206" s="274"/>
      <c r="E206" s="274"/>
      <c r="F206" s="274"/>
      <c r="G206" s="275"/>
      <c r="H206" s="273" t="str" cm="1">
        <f t="array" ref="H206">_xlfn.IFS(基本情報入力!$C$13=0,"",EDATE(基本情報入力!$C$13,$BT$206)&gt;基本情報入力!$C$14,"",TRUE,H167)</f>
        <v/>
      </c>
      <c r="I206" s="274"/>
      <c r="J206" s="274"/>
      <c r="K206" s="274"/>
      <c r="L206" s="276" t="str" cm="1">
        <f t="array" ref="L206">_xlfn.IFS(基本情報入力!$C$13=0,"",EDATE(基本情報入力!$C$13,$BT$206)&gt;基本情報入力!$C$14,"",TRUE,L167)</f>
        <v/>
      </c>
      <c r="M206" s="276"/>
      <c r="N206" s="275"/>
      <c r="O206" s="290" t="str">
        <f>IF(H206="","",IFERROR(IF($BT$206="",0,DAY(EOMONTH($AA$203,0))-COUNTIF(AA206:BE206,"―")),0))</f>
        <v/>
      </c>
      <c r="P206" s="291"/>
      <c r="Q206" s="291"/>
      <c r="R206" s="279" t="str">
        <f>IF(O206="","",COUNTIF(AA206:BE206,"○"))</f>
        <v/>
      </c>
      <c r="S206" s="278"/>
      <c r="T206" s="280"/>
      <c r="U206" s="281" t="str">
        <f>IF(O206="","",IFERROR(ROUNDDOWN(R206/O206,3),"-"))</f>
        <v/>
      </c>
      <c r="V206" s="282"/>
      <c r="W206" s="283"/>
      <c r="X206" s="292" t="str">
        <f>IFERROR(ROUNDDOWN(AVERAGE(U206:W230),3),"-")</f>
        <v>-</v>
      </c>
      <c r="Y206" s="293"/>
      <c r="Z206" s="294"/>
      <c r="AA206" s="78"/>
      <c r="AB206" s="79"/>
      <c r="AC206" s="79"/>
      <c r="AD206" s="79"/>
      <c r="AE206" s="79"/>
      <c r="AF206" s="79"/>
      <c r="AG206" s="79"/>
      <c r="AH206" s="79"/>
      <c r="AI206" s="79"/>
      <c r="AJ206" s="79"/>
      <c r="AK206" s="79"/>
      <c r="AL206" s="79"/>
      <c r="AM206" s="79"/>
      <c r="AN206" s="79"/>
      <c r="AO206" s="79"/>
      <c r="AP206" s="79"/>
      <c r="AQ206" s="79"/>
      <c r="AR206" s="79"/>
      <c r="AS206" s="79"/>
      <c r="AT206" s="79"/>
      <c r="AU206" s="79"/>
      <c r="AV206" s="79"/>
      <c r="AW206" s="79"/>
      <c r="AX206" s="79"/>
      <c r="AY206" s="79"/>
      <c r="AZ206" s="79"/>
      <c r="BA206" s="79"/>
      <c r="BB206" s="79"/>
      <c r="BC206" s="79"/>
      <c r="BD206" s="79"/>
      <c r="BE206" s="80"/>
      <c r="BF206" s="107"/>
      <c r="BG206" s="268" t="str">
        <f>IFERROR(ROUNDDOWN(BK206/BI206,3),"-")</f>
        <v>-</v>
      </c>
      <c r="BH206" s="269"/>
      <c r="BI206" s="270">
        <f>IFERROR(BI167+IF(O206="",0,O206),0)</f>
        <v>0</v>
      </c>
      <c r="BJ206" s="270"/>
      <c r="BK206" s="270">
        <f>IFERROR(BK167+IF(R206="",0,R206),0)</f>
        <v>0</v>
      </c>
      <c r="BL206" s="284"/>
      <c r="BO206" s="96"/>
      <c r="BP206" s="96"/>
      <c r="BQ206" s="97"/>
      <c r="BT206" s="60">
        <f>BT202-1</f>
        <v>5</v>
      </c>
      <c r="BU206" s="60" t="s">
        <v>77</v>
      </c>
    </row>
    <row r="207" spans="1:74" ht="21.75" customHeight="1">
      <c r="A207" s="151">
        <v>2</v>
      </c>
      <c r="B207" s="273" t="str" cm="1">
        <f t="array" ref="B207">_xlfn.IFS(基本情報入力!$C$13=0,"",EDATE(基本情報入力!$C$13,$BT$206)&gt;基本情報入力!$C$14,"",TRUE,B168)</f>
        <v/>
      </c>
      <c r="C207" s="274"/>
      <c r="D207" s="274"/>
      <c r="E207" s="274"/>
      <c r="F207" s="274"/>
      <c r="G207" s="275"/>
      <c r="H207" s="273" t="str" cm="1">
        <f t="array" ref="H207">_xlfn.IFS(基本情報入力!$C$13=0,"",EDATE(基本情報入力!$C$13,$BT$206)&gt;基本情報入力!$C$14,"",TRUE,H168)</f>
        <v/>
      </c>
      <c r="I207" s="274"/>
      <c r="J207" s="274"/>
      <c r="K207" s="274"/>
      <c r="L207" s="276" t="str" cm="1">
        <f t="array" ref="L207">_xlfn.IFS(基本情報入力!$C$13=0,"",EDATE(基本情報入力!$C$13,$BT$206)&gt;基本情報入力!$C$14,"",TRUE,L168)</f>
        <v/>
      </c>
      <c r="M207" s="276"/>
      <c r="N207" s="275"/>
      <c r="O207" s="277" t="str">
        <f t="shared" ref="O207:O230" si="175">IF(H207="","",IFERROR(IF($BT$206="",0,DAY(EOMONTH($AA$164,0))-COUNTIF(AA207:BE207,"―")),0))</f>
        <v/>
      </c>
      <c r="P207" s="278"/>
      <c r="Q207" s="278"/>
      <c r="R207" s="279" t="str">
        <f t="shared" ref="R207:R222" si="176">IF(O207="","",COUNTIF(AA207:BE207,"○"))</f>
        <v/>
      </c>
      <c r="S207" s="278"/>
      <c r="T207" s="280"/>
      <c r="U207" s="281" t="str">
        <f t="shared" ref="U207:U230" si="177">IF(O207="","",IFERROR(ROUNDDOWN(R207/O207,3),"-"))</f>
        <v/>
      </c>
      <c r="V207" s="282"/>
      <c r="W207" s="283"/>
      <c r="X207" s="295"/>
      <c r="Y207" s="296"/>
      <c r="Z207" s="297"/>
      <c r="AA207" s="78"/>
      <c r="AB207" s="79"/>
      <c r="AC207" s="79"/>
      <c r="AD207" s="79"/>
      <c r="AE207" s="79"/>
      <c r="AF207" s="79"/>
      <c r="AG207" s="79"/>
      <c r="AH207" s="79"/>
      <c r="AI207" s="79"/>
      <c r="AJ207" s="79"/>
      <c r="AK207" s="79"/>
      <c r="AL207" s="79"/>
      <c r="AM207" s="79"/>
      <c r="AN207" s="79"/>
      <c r="AO207" s="79"/>
      <c r="AP207" s="79"/>
      <c r="AQ207" s="79"/>
      <c r="AR207" s="79"/>
      <c r="AS207" s="79"/>
      <c r="AT207" s="79"/>
      <c r="AU207" s="79"/>
      <c r="AV207" s="79"/>
      <c r="AW207" s="79"/>
      <c r="AX207" s="79"/>
      <c r="AY207" s="79"/>
      <c r="AZ207" s="79"/>
      <c r="BA207" s="79"/>
      <c r="BB207" s="79"/>
      <c r="BC207" s="79"/>
      <c r="BD207" s="79"/>
      <c r="BE207" s="80"/>
      <c r="BF207" s="107"/>
      <c r="BG207" s="268" t="str">
        <f t="shared" ref="BG207:BG231" si="178">IFERROR(ROUNDDOWN(BK207/BI207,3),"-")</f>
        <v>-</v>
      </c>
      <c r="BH207" s="269"/>
      <c r="BI207" s="270">
        <f t="shared" ref="BI207:BI230" si="179">IFERROR(BI168+IF(O207="",0,O207),0)</f>
        <v>0</v>
      </c>
      <c r="BJ207" s="270"/>
      <c r="BK207" s="270">
        <f t="shared" ref="BK207:BK230" si="180">IFERROR(BK168+IF(R207="",0,R207),0)</f>
        <v>0</v>
      </c>
      <c r="BL207" s="284"/>
      <c r="BO207" s="96"/>
      <c r="BP207" s="96"/>
      <c r="BQ207" s="97"/>
    </row>
    <row r="208" spans="1:74" ht="21.75" customHeight="1">
      <c r="A208" s="151">
        <v>3</v>
      </c>
      <c r="B208" s="273" t="str" cm="1">
        <f t="array" ref="B208">_xlfn.IFS(基本情報入力!$C$13=0,"",EDATE(基本情報入力!$C$13,$BT$206)&gt;基本情報入力!$C$14,"",TRUE,B169)</f>
        <v/>
      </c>
      <c r="C208" s="274"/>
      <c r="D208" s="274"/>
      <c r="E208" s="274"/>
      <c r="F208" s="274"/>
      <c r="G208" s="275"/>
      <c r="H208" s="273" t="str" cm="1">
        <f t="array" ref="H208">_xlfn.IFS(基本情報入力!$C$13=0,"",EDATE(基本情報入力!$C$13,$BT$206)&gt;基本情報入力!$C$14,"",TRUE,H169)</f>
        <v/>
      </c>
      <c r="I208" s="274"/>
      <c r="J208" s="274"/>
      <c r="K208" s="274"/>
      <c r="L208" s="276" t="str" cm="1">
        <f t="array" ref="L208">_xlfn.IFS(基本情報入力!$C$13=0,"",EDATE(基本情報入力!$C$13,$BT$206)&gt;基本情報入力!$C$14,"",TRUE,L169)</f>
        <v/>
      </c>
      <c r="M208" s="276"/>
      <c r="N208" s="275"/>
      <c r="O208" s="277" t="str">
        <f t="shared" si="175"/>
        <v/>
      </c>
      <c r="P208" s="278"/>
      <c r="Q208" s="278"/>
      <c r="R208" s="279" t="str">
        <f t="shared" si="176"/>
        <v/>
      </c>
      <c r="S208" s="278"/>
      <c r="T208" s="280"/>
      <c r="U208" s="281" t="str">
        <f t="shared" si="177"/>
        <v/>
      </c>
      <c r="V208" s="282"/>
      <c r="W208" s="283"/>
      <c r="X208" s="295"/>
      <c r="Y208" s="296"/>
      <c r="Z208" s="297"/>
      <c r="AA208" s="78"/>
      <c r="AB208" s="79"/>
      <c r="AC208" s="79"/>
      <c r="AD208" s="79"/>
      <c r="AE208" s="79"/>
      <c r="AF208" s="79"/>
      <c r="AG208" s="79"/>
      <c r="AH208" s="79"/>
      <c r="AI208" s="79"/>
      <c r="AJ208" s="79"/>
      <c r="AK208" s="79"/>
      <c r="AL208" s="79"/>
      <c r="AM208" s="79"/>
      <c r="AN208" s="79"/>
      <c r="AO208" s="79"/>
      <c r="AP208" s="79"/>
      <c r="AQ208" s="79"/>
      <c r="AR208" s="79"/>
      <c r="AS208" s="79"/>
      <c r="AT208" s="79"/>
      <c r="AU208" s="79"/>
      <c r="AV208" s="79"/>
      <c r="AW208" s="79"/>
      <c r="AX208" s="79"/>
      <c r="AY208" s="79"/>
      <c r="AZ208" s="79"/>
      <c r="BA208" s="79"/>
      <c r="BB208" s="79"/>
      <c r="BC208" s="79"/>
      <c r="BD208" s="79"/>
      <c r="BE208" s="80"/>
      <c r="BF208" s="107"/>
      <c r="BG208" s="268" t="str">
        <f t="shared" si="178"/>
        <v>-</v>
      </c>
      <c r="BH208" s="269"/>
      <c r="BI208" s="270">
        <f t="shared" si="179"/>
        <v>0</v>
      </c>
      <c r="BJ208" s="270"/>
      <c r="BK208" s="270">
        <f t="shared" si="180"/>
        <v>0</v>
      </c>
      <c r="BL208" s="284"/>
      <c r="BO208" s="96"/>
      <c r="BP208" s="96"/>
      <c r="BQ208" s="97"/>
    </row>
    <row r="209" spans="1:71" ht="21.75" customHeight="1">
      <c r="A209" s="151">
        <v>4</v>
      </c>
      <c r="B209" s="273" t="str" cm="1">
        <f t="array" ref="B209">_xlfn.IFS(基本情報入力!$C$13=0,"",EDATE(基本情報入力!$C$13,$BT$206)&gt;基本情報入力!$C$14,"",TRUE,B170)</f>
        <v/>
      </c>
      <c r="C209" s="274"/>
      <c r="D209" s="274"/>
      <c r="E209" s="274"/>
      <c r="F209" s="274"/>
      <c r="G209" s="275"/>
      <c r="H209" s="273" t="str" cm="1">
        <f t="array" ref="H209">_xlfn.IFS(基本情報入力!$C$13=0,"",EDATE(基本情報入力!$C$13,$BT$206)&gt;基本情報入力!$C$14,"",TRUE,H170)</f>
        <v/>
      </c>
      <c r="I209" s="274"/>
      <c r="J209" s="274"/>
      <c r="K209" s="274"/>
      <c r="L209" s="276" t="str" cm="1">
        <f t="array" ref="L209">_xlfn.IFS(基本情報入力!$C$13=0,"",EDATE(基本情報入力!$C$13,$BT$206)&gt;基本情報入力!$C$14,"",TRUE,L170)</f>
        <v/>
      </c>
      <c r="M209" s="276"/>
      <c r="N209" s="275"/>
      <c r="O209" s="277" t="str">
        <f t="shared" si="175"/>
        <v/>
      </c>
      <c r="P209" s="278"/>
      <c r="Q209" s="278"/>
      <c r="R209" s="279" t="str">
        <f t="shared" si="176"/>
        <v/>
      </c>
      <c r="S209" s="278"/>
      <c r="T209" s="280"/>
      <c r="U209" s="281" t="str">
        <f t="shared" si="177"/>
        <v/>
      </c>
      <c r="V209" s="282"/>
      <c r="W209" s="283"/>
      <c r="X209" s="295"/>
      <c r="Y209" s="296"/>
      <c r="Z209" s="297"/>
      <c r="AA209" s="78"/>
      <c r="AB209" s="79"/>
      <c r="AC209" s="79"/>
      <c r="AD209" s="79"/>
      <c r="AE209" s="79"/>
      <c r="AF209" s="79"/>
      <c r="AG209" s="79"/>
      <c r="AH209" s="79"/>
      <c r="AI209" s="79"/>
      <c r="AJ209" s="79"/>
      <c r="AK209" s="79"/>
      <c r="AL209" s="79"/>
      <c r="AM209" s="79"/>
      <c r="AN209" s="79"/>
      <c r="AO209" s="79"/>
      <c r="AP209" s="79"/>
      <c r="AQ209" s="79"/>
      <c r="AR209" s="79"/>
      <c r="AS209" s="79"/>
      <c r="AT209" s="79"/>
      <c r="AU209" s="79"/>
      <c r="AV209" s="79"/>
      <c r="AW209" s="79"/>
      <c r="AX209" s="79"/>
      <c r="AY209" s="79"/>
      <c r="AZ209" s="79"/>
      <c r="BA209" s="79"/>
      <c r="BB209" s="79"/>
      <c r="BC209" s="79"/>
      <c r="BD209" s="79"/>
      <c r="BE209" s="80"/>
      <c r="BF209" s="107"/>
      <c r="BG209" s="268" t="str">
        <f t="shared" si="178"/>
        <v>-</v>
      </c>
      <c r="BH209" s="269"/>
      <c r="BI209" s="270">
        <f t="shared" si="179"/>
        <v>0</v>
      </c>
      <c r="BJ209" s="270"/>
      <c r="BK209" s="270">
        <f t="shared" si="180"/>
        <v>0</v>
      </c>
      <c r="BL209" s="284"/>
      <c r="BO209" s="96"/>
      <c r="BP209" s="96"/>
      <c r="BQ209" s="97"/>
    </row>
    <row r="210" spans="1:71" ht="21.75" customHeight="1">
      <c r="A210" s="151">
        <v>5</v>
      </c>
      <c r="B210" s="273" t="str" cm="1">
        <f t="array" ref="B210">_xlfn.IFS(基本情報入力!$C$13=0,"",EDATE(基本情報入力!$C$13,$BT$206)&gt;基本情報入力!$C$14,"",TRUE,B171)</f>
        <v/>
      </c>
      <c r="C210" s="274"/>
      <c r="D210" s="274"/>
      <c r="E210" s="274"/>
      <c r="F210" s="274"/>
      <c r="G210" s="275"/>
      <c r="H210" s="273" t="str" cm="1">
        <f t="array" ref="H210">_xlfn.IFS(基本情報入力!$C$13=0,"",EDATE(基本情報入力!$C$13,$BT$206)&gt;基本情報入力!$C$14,"",TRUE,H171)</f>
        <v/>
      </c>
      <c r="I210" s="274"/>
      <c r="J210" s="274"/>
      <c r="K210" s="274"/>
      <c r="L210" s="276" t="str" cm="1">
        <f t="array" ref="L210">_xlfn.IFS(基本情報入力!$C$13=0,"",EDATE(基本情報入力!$C$13,$BT$206)&gt;基本情報入力!$C$14,"",TRUE,L171)</f>
        <v/>
      </c>
      <c r="M210" s="276"/>
      <c r="N210" s="275"/>
      <c r="O210" s="277" t="str">
        <f t="shared" si="175"/>
        <v/>
      </c>
      <c r="P210" s="278"/>
      <c r="Q210" s="278"/>
      <c r="R210" s="279" t="str">
        <f t="shared" si="176"/>
        <v/>
      </c>
      <c r="S210" s="278"/>
      <c r="T210" s="280"/>
      <c r="U210" s="281" t="str">
        <f t="shared" si="177"/>
        <v/>
      </c>
      <c r="V210" s="282"/>
      <c r="W210" s="283"/>
      <c r="X210" s="295"/>
      <c r="Y210" s="296"/>
      <c r="Z210" s="297"/>
      <c r="AA210" s="78"/>
      <c r="AB210" s="79"/>
      <c r="AC210" s="79"/>
      <c r="AD210" s="79"/>
      <c r="AE210" s="79"/>
      <c r="AF210" s="79"/>
      <c r="AG210" s="79"/>
      <c r="AH210" s="79"/>
      <c r="AI210" s="79"/>
      <c r="AJ210" s="79"/>
      <c r="AK210" s="79"/>
      <c r="AL210" s="79"/>
      <c r="AM210" s="79"/>
      <c r="AN210" s="79"/>
      <c r="AO210" s="79"/>
      <c r="AP210" s="79"/>
      <c r="AQ210" s="79"/>
      <c r="AR210" s="79"/>
      <c r="AS210" s="79"/>
      <c r="AT210" s="79"/>
      <c r="AU210" s="79"/>
      <c r="AV210" s="79"/>
      <c r="AW210" s="79"/>
      <c r="AX210" s="79"/>
      <c r="AY210" s="79"/>
      <c r="AZ210" s="79"/>
      <c r="BA210" s="79"/>
      <c r="BB210" s="79"/>
      <c r="BC210" s="79"/>
      <c r="BD210" s="79"/>
      <c r="BE210" s="80"/>
      <c r="BF210" s="107"/>
      <c r="BG210" s="268" t="str">
        <f t="shared" si="178"/>
        <v>-</v>
      </c>
      <c r="BH210" s="269"/>
      <c r="BI210" s="270">
        <f t="shared" si="179"/>
        <v>0</v>
      </c>
      <c r="BJ210" s="270"/>
      <c r="BK210" s="270">
        <f t="shared" si="180"/>
        <v>0</v>
      </c>
      <c r="BL210" s="284"/>
      <c r="BO210" s="96"/>
      <c r="BP210" s="96"/>
      <c r="BQ210" s="97"/>
    </row>
    <row r="211" spans="1:71" ht="21.75" customHeight="1">
      <c r="A211" s="151">
        <v>6</v>
      </c>
      <c r="B211" s="273" t="str" cm="1">
        <f t="array" ref="B211">_xlfn.IFS(基本情報入力!$C$13=0,"",EDATE(基本情報入力!$C$13,$BT$206)&gt;基本情報入力!$C$14,"",TRUE,B172)</f>
        <v/>
      </c>
      <c r="C211" s="274"/>
      <c r="D211" s="274"/>
      <c r="E211" s="274"/>
      <c r="F211" s="274"/>
      <c r="G211" s="275"/>
      <c r="H211" s="273" t="str" cm="1">
        <f t="array" ref="H211">_xlfn.IFS(基本情報入力!$C$13=0,"",EDATE(基本情報入力!$C$13,$BT$206)&gt;基本情報入力!$C$14,"",TRUE,H172)</f>
        <v/>
      </c>
      <c r="I211" s="274"/>
      <c r="J211" s="274"/>
      <c r="K211" s="274"/>
      <c r="L211" s="276" t="str" cm="1">
        <f t="array" ref="L211">_xlfn.IFS(基本情報入力!$C$13=0,"",EDATE(基本情報入力!$C$13,$BT$206)&gt;基本情報入力!$C$14,"",TRUE,L172)</f>
        <v/>
      </c>
      <c r="M211" s="276"/>
      <c r="N211" s="275"/>
      <c r="O211" s="277" t="str">
        <f t="shared" si="175"/>
        <v/>
      </c>
      <c r="P211" s="278"/>
      <c r="Q211" s="278"/>
      <c r="R211" s="279" t="str">
        <f t="shared" si="176"/>
        <v/>
      </c>
      <c r="S211" s="278"/>
      <c r="T211" s="280"/>
      <c r="U211" s="281" t="str">
        <f t="shared" si="177"/>
        <v/>
      </c>
      <c r="V211" s="282"/>
      <c r="W211" s="283"/>
      <c r="X211" s="295"/>
      <c r="Y211" s="296"/>
      <c r="Z211" s="297"/>
      <c r="AA211" s="78"/>
      <c r="AB211" s="79"/>
      <c r="AC211" s="79"/>
      <c r="AD211" s="79"/>
      <c r="AE211" s="79"/>
      <c r="AF211" s="79"/>
      <c r="AG211" s="79"/>
      <c r="AH211" s="79"/>
      <c r="AI211" s="79"/>
      <c r="AJ211" s="79"/>
      <c r="AK211" s="79"/>
      <c r="AL211" s="79"/>
      <c r="AM211" s="79"/>
      <c r="AN211" s="79"/>
      <c r="AO211" s="79"/>
      <c r="AP211" s="79"/>
      <c r="AQ211" s="79"/>
      <c r="AR211" s="79"/>
      <c r="AS211" s="79"/>
      <c r="AT211" s="79"/>
      <c r="AU211" s="79"/>
      <c r="AV211" s="79"/>
      <c r="AW211" s="79"/>
      <c r="AX211" s="79"/>
      <c r="AY211" s="79"/>
      <c r="AZ211" s="79"/>
      <c r="BA211" s="79"/>
      <c r="BB211" s="79"/>
      <c r="BC211" s="79"/>
      <c r="BD211" s="79"/>
      <c r="BE211" s="80"/>
      <c r="BF211" s="107"/>
      <c r="BG211" s="268" t="str">
        <f t="shared" si="178"/>
        <v>-</v>
      </c>
      <c r="BH211" s="269"/>
      <c r="BI211" s="270">
        <f t="shared" si="179"/>
        <v>0</v>
      </c>
      <c r="BJ211" s="270"/>
      <c r="BK211" s="270">
        <f t="shared" si="180"/>
        <v>0</v>
      </c>
      <c r="BL211" s="284"/>
      <c r="BO211" s="96"/>
      <c r="BP211" s="96"/>
      <c r="BQ211" s="97"/>
    </row>
    <row r="212" spans="1:71" ht="21.75" customHeight="1">
      <c r="A212" s="151">
        <v>7</v>
      </c>
      <c r="B212" s="273" t="str" cm="1">
        <f t="array" ref="B212">_xlfn.IFS(基本情報入力!$C$13=0,"",EDATE(基本情報入力!$C$13,$BT$206)&gt;基本情報入力!$C$14,"",TRUE,B173)</f>
        <v/>
      </c>
      <c r="C212" s="274"/>
      <c r="D212" s="274"/>
      <c r="E212" s="274"/>
      <c r="F212" s="274"/>
      <c r="G212" s="275"/>
      <c r="H212" s="273" t="str" cm="1">
        <f t="array" ref="H212">_xlfn.IFS(基本情報入力!$C$13=0,"",EDATE(基本情報入力!$C$13,$BT$206)&gt;基本情報入力!$C$14,"",TRUE,H173)</f>
        <v/>
      </c>
      <c r="I212" s="274"/>
      <c r="J212" s="274"/>
      <c r="K212" s="274"/>
      <c r="L212" s="276" t="str" cm="1">
        <f t="array" ref="L212">_xlfn.IFS(基本情報入力!$C$13=0,"",EDATE(基本情報入力!$C$13,$BT$206)&gt;基本情報入力!$C$14,"",TRUE,L173)</f>
        <v/>
      </c>
      <c r="M212" s="276"/>
      <c r="N212" s="275"/>
      <c r="O212" s="277" t="str">
        <f t="shared" si="175"/>
        <v/>
      </c>
      <c r="P212" s="278"/>
      <c r="Q212" s="278"/>
      <c r="R212" s="279" t="str">
        <f t="shared" si="176"/>
        <v/>
      </c>
      <c r="S212" s="278"/>
      <c r="T212" s="280"/>
      <c r="U212" s="281" t="str">
        <f t="shared" si="177"/>
        <v/>
      </c>
      <c r="V212" s="282"/>
      <c r="W212" s="283"/>
      <c r="X212" s="295"/>
      <c r="Y212" s="296"/>
      <c r="Z212" s="297"/>
      <c r="AA212" s="78"/>
      <c r="AB212" s="79"/>
      <c r="AC212" s="79"/>
      <c r="AD212" s="79"/>
      <c r="AE212" s="79"/>
      <c r="AF212" s="79"/>
      <c r="AG212" s="79"/>
      <c r="AH212" s="79"/>
      <c r="AI212" s="79"/>
      <c r="AJ212" s="79"/>
      <c r="AK212" s="79"/>
      <c r="AL212" s="79"/>
      <c r="AM212" s="79"/>
      <c r="AN212" s="79"/>
      <c r="AO212" s="79"/>
      <c r="AP212" s="79"/>
      <c r="AQ212" s="79"/>
      <c r="AR212" s="79"/>
      <c r="AS212" s="79"/>
      <c r="AT212" s="79"/>
      <c r="AU212" s="79"/>
      <c r="AV212" s="79"/>
      <c r="AW212" s="79"/>
      <c r="AX212" s="79"/>
      <c r="AY212" s="79"/>
      <c r="AZ212" s="79"/>
      <c r="BA212" s="79"/>
      <c r="BB212" s="79"/>
      <c r="BC212" s="79"/>
      <c r="BD212" s="79"/>
      <c r="BE212" s="80"/>
      <c r="BF212" s="107"/>
      <c r="BG212" s="268" t="str">
        <f t="shared" si="178"/>
        <v>-</v>
      </c>
      <c r="BH212" s="269"/>
      <c r="BI212" s="270">
        <f t="shared" si="179"/>
        <v>0</v>
      </c>
      <c r="BJ212" s="270"/>
      <c r="BK212" s="270">
        <f t="shared" si="180"/>
        <v>0</v>
      </c>
      <c r="BL212" s="284"/>
      <c r="BO212" s="96"/>
      <c r="BP212" s="96"/>
      <c r="BQ212" s="97"/>
    </row>
    <row r="213" spans="1:71" ht="21.75" customHeight="1">
      <c r="A213" s="151">
        <v>8</v>
      </c>
      <c r="B213" s="273" t="str" cm="1">
        <f t="array" ref="B213">_xlfn.IFS(基本情報入力!$C$13=0,"",EDATE(基本情報入力!$C$13,$BT$206)&gt;基本情報入力!$C$14,"",TRUE,B174)</f>
        <v/>
      </c>
      <c r="C213" s="274"/>
      <c r="D213" s="274"/>
      <c r="E213" s="274"/>
      <c r="F213" s="274"/>
      <c r="G213" s="275"/>
      <c r="H213" s="273" t="str" cm="1">
        <f t="array" ref="H213">_xlfn.IFS(基本情報入力!$C$13=0,"",EDATE(基本情報入力!$C$13,$BT$206)&gt;基本情報入力!$C$14,"",TRUE,H174)</f>
        <v/>
      </c>
      <c r="I213" s="274"/>
      <c r="J213" s="274"/>
      <c r="K213" s="274"/>
      <c r="L213" s="276" t="str" cm="1">
        <f t="array" ref="L213">_xlfn.IFS(基本情報入力!$C$13=0,"",EDATE(基本情報入力!$C$13,$BT$206)&gt;基本情報入力!$C$14,"",TRUE,L174)</f>
        <v/>
      </c>
      <c r="M213" s="276"/>
      <c r="N213" s="275"/>
      <c r="O213" s="277" t="str">
        <f t="shared" si="175"/>
        <v/>
      </c>
      <c r="P213" s="278"/>
      <c r="Q213" s="278"/>
      <c r="R213" s="279" t="str">
        <f t="shared" si="176"/>
        <v/>
      </c>
      <c r="S213" s="278"/>
      <c r="T213" s="280"/>
      <c r="U213" s="281" t="str">
        <f t="shared" si="177"/>
        <v/>
      </c>
      <c r="V213" s="282"/>
      <c r="W213" s="283"/>
      <c r="X213" s="295"/>
      <c r="Y213" s="296"/>
      <c r="Z213" s="297"/>
      <c r="AA213" s="78"/>
      <c r="AB213" s="79"/>
      <c r="AC213" s="79"/>
      <c r="AD213" s="79"/>
      <c r="AE213" s="79"/>
      <c r="AF213" s="79"/>
      <c r="AG213" s="79"/>
      <c r="AH213" s="79"/>
      <c r="AI213" s="79"/>
      <c r="AJ213" s="79"/>
      <c r="AK213" s="79"/>
      <c r="AL213" s="79"/>
      <c r="AM213" s="79"/>
      <c r="AN213" s="79"/>
      <c r="AO213" s="79"/>
      <c r="AP213" s="79"/>
      <c r="AQ213" s="79"/>
      <c r="AR213" s="79"/>
      <c r="AS213" s="79"/>
      <c r="AT213" s="79"/>
      <c r="AU213" s="79"/>
      <c r="AV213" s="79"/>
      <c r="AW213" s="79"/>
      <c r="AX213" s="79"/>
      <c r="AY213" s="79"/>
      <c r="AZ213" s="79"/>
      <c r="BA213" s="79"/>
      <c r="BB213" s="79"/>
      <c r="BC213" s="79"/>
      <c r="BD213" s="79"/>
      <c r="BE213" s="80"/>
      <c r="BF213" s="107"/>
      <c r="BG213" s="268" t="str">
        <f t="shared" si="178"/>
        <v>-</v>
      </c>
      <c r="BH213" s="269"/>
      <c r="BI213" s="270">
        <f t="shared" si="179"/>
        <v>0</v>
      </c>
      <c r="BJ213" s="270"/>
      <c r="BK213" s="270">
        <f t="shared" si="180"/>
        <v>0</v>
      </c>
      <c r="BL213" s="284"/>
      <c r="BO213" s="96"/>
      <c r="BP213" s="96"/>
      <c r="BQ213" s="97"/>
    </row>
    <row r="214" spans="1:71" ht="21.75" customHeight="1">
      <c r="A214" s="151">
        <v>9</v>
      </c>
      <c r="B214" s="273" t="str" cm="1">
        <f t="array" ref="B214">_xlfn.IFS(基本情報入力!$C$13=0,"",EDATE(基本情報入力!$C$13,$BT$206)&gt;基本情報入力!$C$14,"",TRUE,B175)</f>
        <v/>
      </c>
      <c r="C214" s="274"/>
      <c r="D214" s="274"/>
      <c r="E214" s="274"/>
      <c r="F214" s="274"/>
      <c r="G214" s="275"/>
      <c r="H214" s="273" t="str" cm="1">
        <f t="array" ref="H214">_xlfn.IFS(基本情報入力!$C$13=0,"",EDATE(基本情報入力!$C$13,$BT$206)&gt;基本情報入力!$C$14,"",TRUE,H175)</f>
        <v/>
      </c>
      <c r="I214" s="274"/>
      <c r="J214" s="274"/>
      <c r="K214" s="274"/>
      <c r="L214" s="276" t="str" cm="1">
        <f t="array" ref="L214">_xlfn.IFS(基本情報入力!$C$13=0,"",EDATE(基本情報入力!$C$13,$BT$206)&gt;基本情報入力!$C$14,"",TRUE,L175)</f>
        <v/>
      </c>
      <c r="M214" s="276"/>
      <c r="N214" s="275"/>
      <c r="O214" s="277" t="str">
        <f t="shared" si="175"/>
        <v/>
      </c>
      <c r="P214" s="278"/>
      <c r="Q214" s="278"/>
      <c r="R214" s="279" t="str">
        <f t="shared" si="176"/>
        <v/>
      </c>
      <c r="S214" s="278"/>
      <c r="T214" s="280"/>
      <c r="U214" s="281" t="str">
        <f t="shared" si="177"/>
        <v/>
      </c>
      <c r="V214" s="282"/>
      <c r="W214" s="283"/>
      <c r="X214" s="295"/>
      <c r="Y214" s="296"/>
      <c r="Z214" s="297"/>
      <c r="AA214" s="78"/>
      <c r="AB214" s="79"/>
      <c r="AC214" s="79"/>
      <c r="AD214" s="79"/>
      <c r="AE214" s="79"/>
      <c r="AF214" s="79"/>
      <c r="AG214" s="79"/>
      <c r="AH214" s="79"/>
      <c r="AI214" s="79"/>
      <c r="AJ214" s="79"/>
      <c r="AK214" s="79"/>
      <c r="AL214" s="79"/>
      <c r="AM214" s="79"/>
      <c r="AN214" s="79"/>
      <c r="AO214" s="79"/>
      <c r="AP214" s="79"/>
      <c r="AQ214" s="79"/>
      <c r="AR214" s="79"/>
      <c r="AS214" s="79"/>
      <c r="AT214" s="79"/>
      <c r="AU214" s="79"/>
      <c r="AV214" s="79"/>
      <c r="AW214" s="79"/>
      <c r="AX214" s="79"/>
      <c r="AY214" s="79"/>
      <c r="AZ214" s="79"/>
      <c r="BA214" s="79"/>
      <c r="BB214" s="79"/>
      <c r="BC214" s="79"/>
      <c r="BD214" s="79"/>
      <c r="BE214" s="80"/>
      <c r="BF214" s="107"/>
      <c r="BG214" s="268" t="str">
        <f t="shared" si="178"/>
        <v>-</v>
      </c>
      <c r="BH214" s="269"/>
      <c r="BI214" s="270">
        <f t="shared" si="179"/>
        <v>0</v>
      </c>
      <c r="BJ214" s="270"/>
      <c r="BK214" s="270">
        <f t="shared" si="180"/>
        <v>0</v>
      </c>
      <c r="BL214" s="284"/>
      <c r="BO214" s="96"/>
      <c r="BP214" s="96"/>
      <c r="BQ214" s="97"/>
    </row>
    <row r="215" spans="1:71" ht="21.75" customHeight="1">
      <c r="A215" s="151">
        <v>10</v>
      </c>
      <c r="B215" s="273" t="str" cm="1">
        <f t="array" ref="B215">_xlfn.IFS(基本情報入力!$C$13=0,"",EDATE(基本情報入力!$C$13,$BT$206)&gt;基本情報入力!$C$14,"",TRUE,B176)</f>
        <v/>
      </c>
      <c r="C215" s="274"/>
      <c r="D215" s="274"/>
      <c r="E215" s="274"/>
      <c r="F215" s="274"/>
      <c r="G215" s="275"/>
      <c r="H215" s="273" t="str" cm="1">
        <f t="array" ref="H215">_xlfn.IFS(基本情報入力!$C$13=0,"",EDATE(基本情報入力!$C$13,$BT$206)&gt;基本情報入力!$C$14,"",TRUE,H176)</f>
        <v/>
      </c>
      <c r="I215" s="274"/>
      <c r="J215" s="274"/>
      <c r="K215" s="274"/>
      <c r="L215" s="276" t="str" cm="1">
        <f t="array" ref="L215">_xlfn.IFS(基本情報入力!$C$13=0,"",EDATE(基本情報入力!$C$13,$BT$206)&gt;基本情報入力!$C$14,"",TRUE,L176)</f>
        <v/>
      </c>
      <c r="M215" s="276"/>
      <c r="N215" s="275"/>
      <c r="O215" s="277" t="str">
        <f t="shared" si="175"/>
        <v/>
      </c>
      <c r="P215" s="278"/>
      <c r="Q215" s="278"/>
      <c r="R215" s="279" t="str">
        <f t="shared" si="176"/>
        <v/>
      </c>
      <c r="S215" s="278"/>
      <c r="T215" s="280"/>
      <c r="U215" s="281" t="str">
        <f t="shared" si="177"/>
        <v/>
      </c>
      <c r="V215" s="282"/>
      <c r="W215" s="283"/>
      <c r="X215" s="295"/>
      <c r="Y215" s="296"/>
      <c r="Z215" s="297"/>
      <c r="AA215" s="78"/>
      <c r="AB215" s="79"/>
      <c r="AC215" s="79"/>
      <c r="AD215" s="79"/>
      <c r="AE215" s="79"/>
      <c r="AF215" s="79"/>
      <c r="AG215" s="79"/>
      <c r="AH215" s="79"/>
      <c r="AI215" s="79"/>
      <c r="AJ215" s="79"/>
      <c r="AK215" s="79"/>
      <c r="AL215" s="79"/>
      <c r="AM215" s="79"/>
      <c r="AN215" s="79"/>
      <c r="AO215" s="79"/>
      <c r="AP215" s="79"/>
      <c r="AQ215" s="79"/>
      <c r="AR215" s="79"/>
      <c r="AS215" s="79"/>
      <c r="AT215" s="79"/>
      <c r="AU215" s="79"/>
      <c r="AV215" s="79"/>
      <c r="AW215" s="79"/>
      <c r="AX215" s="79"/>
      <c r="AY215" s="79"/>
      <c r="AZ215" s="79"/>
      <c r="BA215" s="79"/>
      <c r="BB215" s="79"/>
      <c r="BC215" s="79"/>
      <c r="BD215" s="79"/>
      <c r="BE215" s="80"/>
      <c r="BF215" s="107"/>
      <c r="BG215" s="268" t="str">
        <f t="shared" si="178"/>
        <v>-</v>
      </c>
      <c r="BH215" s="269"/>
      <c r="BI215" s="270">
        <f t="shared" si="179"/>
        <v>0</v>
      </c>
      <c r="BJ215" s="270"/>
      <c r="BK215" s="270">
        <f t="shared" si="180"/>
        <v>0</v>
      </c>
      <c r="BL215" s="284"/>
      <c r="BO215" s="96"/>
      <c r="BP215" s="96"/>
      <c r="BQ215" s="97"/>
    </row>
    <row r="216" spans="1:71" ht="21.75" customHeight="1">
      <c r="A216" s="151">
        <v>11</v>
      </c>
      <c r="B216" s="273" t="str" cm="1">
        <f t="array" ref="B216">_xlfn.IFS(基本情報入力!$C$13=0,"",EDATE(基本情報入力!$C$13,$BT$206)&gt;基本情報入力!$C$14,"",TRUE,B177)</f>
        <v/>
      </c>
      <c r="C216" s="274"/>
      <c r="D216" s="274"/>
      <c r="E216" s="274"/>
      <c r="F216" s="274"/>
      <c r="G216" s="275"/>
      <c r="H216" s="273" t="str" cm="1">
        <f t="array" ref="H216">_xlfn.IFS(基本情報入力!$C$13=0,"",EDATE(基本情報入力!$C$13,$BT$206)&gt;基本情報入力!$C$14,"",TRUE,H177)</f>
        <v/>
      </c>
      <c r="I216" s="274"/>
      <c r="J216" s="274"/>
      <c r="K216" s="274"/>
      <c r="L216" s="276" t="str" cm="1">
        <f t="array" ref="L216">_xlfn.IFS(基本情報入力!$C$13=0,"",EDATE(基本情報入力!$C$13,$BT$206)&gt;基本情報入力!$C$14,"",TRUE,L177)</f>
        <v/>
      </c>
      <c r="M216" s="276"/>
      <c r="N216" s="275"/>
      <c r="O216" s="277" t="str">
        <f t="shared" si="175"/>
        <v/>
      </c>
      <c r="P216" s="278"/>
      <c r="Q216" s="278"/>
      <c r="R216" s="279" t="str">
        <f t="shared" si="176"/>
        <v/>
      </c>
      <c r="S216" s="278"/>
      <c r="T216" s="280"/>
      <c r="U216" s="281" t="str">
        <f t="shared" si="177"/>
        <v/>
      </c>
      <c r="V216" s="282"/>
      <c r="W216" s="283"/>
      <c r="X216" s="295"/>
      <c r="Y216" s="296"/>
      <c r="Z216" s="297"/>
      <c r="AA216" s="78"/>
      <c r="AB216" s="79"/>
      <c r="AC216" s="79"/>
      <c r="AD216" s="79"/>
      <c r="AE216" s="79"/>
      <c r="AF216" s="79"/>
      <c r="AG216" s="79"/>
      <c r="AH216" s="79"/>
      <c r="AI216" s="79"/>
      <c r="AJ216" s="79"/>
      <c r="AK216" s="79"/>
      <c r="AL216" s="79"/>
      <c r="AM216" s="79"/>
      <c r="AN216" s="79"/>
      <c r="AO216" s="79"/>
      <c r="AP216" s="79"/>
      <c r="AQ216" s="79"/>
      <c r="AR216" s="79"/>
      <c r="AS216" s="79"/>
      <c r="AT216" s="79"/>
      <c r="AU216" s="79"/>
      <c r="AV216" s="79"/>
      <c r="AW216" s="79"/>
      <c r="AX216" s="79"/>
      <c r="AY216" s="79"/>
      <c r="AZ216" s="79"/>
      <c r="BA216" s="79"/>
      <c r="BB216" s="79"/>
      <c r="BC216" s="79"/>
      <c r="BD216" s="79"/>
      <c r="BE216" s="80"/>
      <c r="BF216" s="107"/>
      <c r="BG216" s="268" t="str">
        <f t="shared" si="178"/>
        <v>-</v>
      </c>
      <c r="BH216" s="269"/>
      <c r="BI216" s="270">
        <f t="shared" si="179"/>
        <v>0</v>
      </c>
      <c r="BJ216" s="270"/>
      <c r="BK216" s="270">
        <f t="shared" si="180"/>
        <v>0</v>
      </c>
      <c r="BL216" s="284"/>
      <c r="BO216" s="96"/>
      <c r="BP216" s="96"/>
      <c r="BQ216" s="97"/>
      <c r="BS216" s="90"/>
    </row>
    <row r="217" spans="1:71" ht="21.75" customHeight="1">
      <c r="A217" s="151">
        <v>12</v>
      </c>
      <c r="B217" s="273" t="str" cm="1">
        <f t="array" ref="B217">_xlfn.IFS(基本情報入力!$C$13=0,"",EDATE(基本情報入力!$C$13,$BT$206)&gt;基本情報入力!$C$14,"",TRUE,B178)</f>
        <v/>
      </c>
      <c r="C217" s="274"/>
      <c r="D217" s="274"/>
      <c r="E217" s="274"/>
      <c r="F217" s="274"/>
      <c r="G217" s="275"/>
      <c r="H217" s="273" t="str" cm="1">
        <f t="array" ref="H217">_xlfn.IFS(基本情報入力!$C$13=0,"",EDATE(基本情報入力!$C$13,$BT$206)&gt;基本情報入力!$C$14,"",TRUE,H178)</f>
        <v/>
      </c>
      <c r="I217" s="274"/>
      <c r="J217" s="274"/>
      <c r="K217" s="274"/>
      <c r="L217" s="276" t="str" cm="1">
        <f t="array" ref="L217">_xlfn.IFS(基本情報入力!$C$13=0,"",EDATE(基本情報入力!$C$13,$BT$206)&gt;基本情報入力!$C$14,"",TRUE,L178)</f>
        <v/>
      </c>
      <c r="M217" s="276"/>
      <c r="N217" s="275"/>
      <c r="O217" s="277" t="str">
        <f t="shared" si="175"/>
        <v/>
      </c>
      <c r="P217" s="278"/>
      <c r="Q217" s="278"/>
      <c r="R217" s="279" t="str">
        <f t="shared" si="176"/>
        <v/>
      </c>
      <c r="S217" s="278"/>
      <c r="T217" s="280"/>
      <c r="U217" s="281" t="str">
        <f t="shared" si="177"/>
        <v/>
      </c>
      <c r="V217" s="282"/>
      <c r="W217" s="283"/>
      <c r="X217" s="295"/>
      <c r="Y217" s="296"/>
      <c r="Z217" s="297"/>
      <c r="AA217" s="78"/>
      <c r="AB217" s="79"/>
      <c r="AC217" s="79"/>
      <c r="AD217" s="79"/>
      <c r="AE217" s="79"/>
      <c r="AF217" s="79"/>
      <c r="AG217" s="79"/>
      <c r="AH217" s="79"/>
      <c r="AI217" s="79"/>
      <c r="AJ217" s="79"/>
      <c r="AK217" s="79"/>
      <c r="AL217" s="79"/>
      <c r="AM217" s="79"/>
      <c r="AN217" s="79"/>
      <c r="AO217" s="79"/>
      <c r="AP217" s="79"/>
      <c r="AQ217" s="79"/>
      <c r="AR217" s="79"/>
      <c r="AS217" s="79"/>
      <c r="AT217" s="79"/>
      <c r="AU217" s="79"/>
      <c r="AV217" s="79"/>
      <c r="AW217" s="79"/>
      <c r="AX217" s="79"/>
      <c r="AY217" s="79"/>
      <c r="AZ217" s="79"/>
      <c r="BA217" s="79"/>
      <c r="BB217" s="79"/>
      <c r="BC217" s="79"/>
      <c r="BD217" s="79"/>
      <c r="BE217" s="80"/>
      <c r="BF217" s="107"/>
      <c r="BG217" s="268" t="str">
        <f t="shared" si="178"/>
        <v>-</v>
      </c>
      <c r="BH217" s="269"/>
      <c r="BI217" s="270">
        <f t="shared" si="179"/>
        <v>0</v>
      </c>
      <c r="BJ217" s="270"/>
      <c r="BK217" s="270">
        <f t="shared" si="180"/>
        <v>0</v>
      </c>
      <c r="BL217" s="284"/>
      <c r="BO217" s="96"/>
      <c r="BP217" s="96"/>
      <c r="BQ217" s="97"/>
    </row>
    <row r="218" spans="1:71" ht="21.75" customHeight="1">
      <c r="A218" s="151">
        <v>13</v>
      </c>
      <c r="B218" s="273" t="str" cm="1">
        <f t="array" ref="B218">_xlfn.IFS(基本情報入力!$C$13=0,"",EDATE(基本情報入力!$C$13,$BT$206)&gt;基本情報入力!$C$14,"",TRUE,B179)</f>
        <v/>
      </c>
      <c r="C218" s="274"/>
      <c r="D218" s="274"/>
      <c r="E218" s="274"/>
      <c r="F218" s="274"/>
      <c r="G218" s="275"/>
      <c r="H218" s="273" t="str" cm="1">
        <f t="array" ref="H218">_xlfn.IFS(基本情報入力!$C$13=0,"",EDATE(基本情報入力!$C$13,$BT$206)&gt;基本情報入力!$C$14,"",TRUE,H179)</f>
        <v/>
      </c>
      <c r="I218" s="274"/>
      <c r="J218" s="274"/>
      <c r="K218" s="274"/>
      <c r="L218" s="276" t="str" cm="1">
        <f t="array" ref="L218">_xlfn.IFS(基本情報入力!$C$13=0,"",EDATE(基本情報入力!$C$13,$BT$206)&gt;基本情報入力!$C$14,"",TRUE,L179)</f>
        <v/>
      </c>
      <c r="M218" s="276"/>
      <c r="N218" s="275"/>
      <c r="O218" s="277" t="str">
        <f t="shared" si="175"/>
        <v/>
      </c>
      <c r="P218" s="278"/>
      <c r="Q218" s="278"/>
      <c r="R218" s="279" t="str">
        <f t="shared" si="176"/>
        <v/>
      </c>
      <c r="S218" s="278"/>
      <c r="T218" s="280"/>
      <c r="U218" s="281" t="str">
        <f t="shared" si="177"/>
        <v/>
      </c>
      <c r="V218" s="282"/>
      <c r="W218" s="283"/>
      <c r="X218" s="295"/>
      <c r="Y218" s="296"/>
      <c r="Z218" s="297"/>
      <c r="AA218" s="78"/>
      <c r="AB218" s="79"/>
      <c r="AC218" s="79"/>
      <c r="AD218" s="79"/>
      <c r="AE218" s="79"/>
      <c r="AF218" s="79"/>
      <c r="AG218" s="79"/>
      <c r="AH218" s="79"/>
      <c r="AI218" s="79"/>
      <c r="AJ218" s="79"/>
      <c r="AK218" s="79"/>
      <c r="AL218" s="79"/>
      <c r="AM218" s="79"/>
      <c r="AN218" s="79"/>
      <c r="AO218" s="79"/>
      <c r="AP218" s="79"/>
      <c r="AQ218" s="79"/>
      <c r="AR218" s="79"/>
      <c r="AS218" s="79"/>
      <c r="AT218" s="79"/>
      <c r="AU218" s="79"/>
      <c r="AV218" s="79"/>
      <c r="AW218" s="79"/>
      <c r="AX218" s="79"/>
      <c r="AY218" s="79"/>
      <c r="AZ218" s="79"/>
      <c r="BA218" s="79"/>
      <c r="BB218" s="79"/>
      <c r="BC218" s="79"/>
      <c r="BD218" s="79"/>
      <c r="BE218" s="80"/>
      <c r="BF218" s="107"/>
      <c r="BG218" s="268" t="str">
        <f t="shared" si="178"/>
        <v>-</v>
      </c>
      <c r="BH218" s="269"/>
      <c r="BI218" s="270">
        <f t="shared" si="179"/>
        <v>0</v>
      </c>
      <c r="BJ218" s="270"/>
      <c r="BK218" s="270">
        <f t="shared" si="180"/>
        <v>0</v>
      </c>
      <c r="BL218" s="284"/>
      <c r="BO218" s="96"/>
      <c r="BP218" s="96"/>
      <c r="BQ218" s="97"/>
    </row>
    <row r="219" spans="1:71" ht="21.75" customHeight="1">
      <c r="A219" s="151">
        <v>14</v>
      </c>
      <c r="B219" s="273" t="str" cm="1">
        <f t="array" ref="B219">_xlfn.IFS(基本情報入力!$C$13=0,"",EDATE(基本情報入力!$C$13,$BT$206)&gt;基本情報入力!$C$14,"",TRUE,B180)</f>
        <v/>
      </c>
      <c r="C219" s="274"/>
      <c r="D219" s="274"/>
      <c r="E219" s="274"/>
      <c r="F219" s="274"/>
      <c r="G219" s="275"/>
      <c r="H219" s="273" t="str" cm="1">
        <f t="array" ref="H219">_xlfn.IFS(基本情報入力!$C$13=0,"",EDATE(基本情報入力!$C$13,$BT$206)&gt;基本情報入力!$C$14,"",TRUE,H180)</f>
        <v/>
      </c>
      <c r="I219" s="274"/>
      <c r="J219" s="274"/>
      <c r="K219" s="274"/>
      <c r="L219" s="276" t="str" cm="1">
        <f t="array" ref="L219">_xlfn.IFS(基本情報入力!$C$13=0,"",EDATE(基本情報入力!$C$13,$BT$206)&gt;基本情報入力!$C$14,"",TRUE,L180)</f>
        <v/>
      </c>
      <c r="M219" s="276"/>
      <c r="N219" s="275"/>
      <c r="O219" s="277" t="str">
        <f t="shared" si="175"/>
        <v/>
      </c>
      <c r="P219" s="278"/>
      <c r="Q219" s="278"/>
      <c r="R219" s="279" t="str">
        <f t="shared" si="176"/>
        <v/>
      </c>
      <c r="S219" s="278"/>
      <c r="T219" s="280"/>
      <c r="U219" s="281" t="str">
        <f t="shared" si="177"/>
        <v/>
      </c>
      <c r="V219" s="282"/>
      <c r="W219" s="283"/>
      <c r="X219" s="295"/>
      <c r="Y219" s="296"/>
      <c r="Z219" s="297"/>
      <c r="AA219" s="78"/>
      <c r="AB219" s="79"/>
      <c r="AC219" s="79"/>
      <c r="AD219" s="79"/>
      <c r="AE219" s="79"/>
      <c r="AF219" s="79"/>
      <c r="AG219" s="79"/>
      <c r="AH219" s="79"/>
      <c r="AI219" s="79"/>
      <c r="AJ219" s="79"/>
      <c r="AK219" s="79"/>
      <c r="AL219" s="79"/>
      <c r="AM219" s="79"/>
      <c r="AN219" s="79"/>
      <c r="AO219" s="79"/>
      <c r="AP219" s="79"/>
      <c r="AQ219" s="79"/>
      <c r="AR219" s="79"/>
      <c r="AS219" s="79"/>
      <c r="AT219" s="79"/>
      <c r="AU219" s="79"/>
      <c r="AV219" s="79"/>
      <c r="AW219" s="79"/>
      <c r="AX219" s="79"/>
      <c r="AY219" s="79"/>
      <c r="AZ219" s="79"/>
      <c r="BA219" s="79"/>
      <c r="BB219" s="79"/>
      <c r="BC219" s="79"/>
      <c r="BD219" s="79"/>
      <c r="BE219" s="80"/>
      <c r="BF219" s="107"/>
      <c r="BG219" s="268" t="str">
        <f t="shared" si="178"/>
        <v>-</v>
      </c>
      <c r="BH219" s="269"/>
      <c r="BI219" s="270">
        <f t="shared" si="179"/>
        <v>0</v>
      </c>
      <c r="BJ219" s="270"/>
      <c r="BK219" s="270">
        <f t="shared" si="180"/>
        <v>0</v>
      </c>
      <c r="BL219" s="284"/>
      <c r="BO219" s="96"/>
      <c r="BP219" s="96"/>
      <c r="BQ219" s="97"/>
    </row>
    <row r="220" spans="1:71" ht="21.75" customHeight="1">
      <c r="A220" s="151">
        <v>15</v>
      </c>
      <c r="B220" s="273" t="str" cm="1">
        <f t="array" ref="B220">_xlfn.IFS(基本情報入力!$C$13=0,"",EDATE(基本情報入力!$C$13,$BT$206)&gt;基本情報入力!$C$14,"",TRUE,B181)</f>
        <v/>
      </c>
      <c r="C220" s="274"/>
      <c r="D220" s="274"/>
      <c r="E220" s="274"/>
      <c r="F220" s="274"/>
      <c r="G220" s="275"/>
      <c r="H220" s="273" t="str" cm="1">
        <f t="array" ref="H220">_xlfn.IFS(基本情報入力!$C$13=0,"",EDATE(基本情報入力!$C$13,$BT$206)&gt;基本情報入力!$C$14,"",TRUE,H181)</f>
        <v/>
      </c>
      <c r="I220" s="274"/>
      <c r="J220" s="274"/>
      <c r="K220" s="274"/>
      <c r="L220" s="276" t="str" cm="1">
        <f t="array" ref="L220">_xlfn.IFS(基本情報入力!$C$13=0,"",EDATE(基本情報入力!$C$13,$BT$206)&gt;基本情報入力!$C$14,"",TRUE,L181)</f>
        <v/>
      </c>
      <c r="M220" s="276"/>
      <c r="N220" s="275"/>
      <c r="O220" s="277" t="str">
        <f t="shared" si="175"/>
        <v/>
      </c>
      <c r="P220" s="278"/>
      <c r="Q220" s="278"/>
      <c r="R220" s="279" t="str">
        <f t="shared" si="176"/>
        <v/>
      </c>
      <c r="S220" s="278"/>
      <c r="T220" s="280"/>
      <c r="U220" s="281" t="str">
        <f t="shared" si="177"/>
        <v/>
      </c>
      <c r="V220" s="282"/>
      <c r="W220" s="283"/>
      <c r="X220" s="295"/>
      <c r="Y220" s="296"/>
      <c r="Z220" s="297"/>
      <c r="AA220" s="78"/>
      <c r="AB220" s="79"/>
      <c r="AC220" s="79"/>
      <c r="AD220" s="79"/>
      <c r="AE220" s="79"/>
      <c r="AF220" s="79"/>
      <c r="AG220" s="79"/>
      <c r="AH220" s="79"/>
      <c r="AI220" s="79"/>
      <c r="AJ220" s="79"/>
      <c r="AK220" s="79"/>
      <c r="AL220" s="79"/>
      <c r="AM220" s="79"/>
      <c r="AN220" s="79"/>
      <c r="AO220" s="79"/>
      <c r="AP220" s="79"/>
      <c r="AQ220" s="79"/>
      <c r="AR220" s="79"/>
      <c r="AS220" s="79"/>
      <c r="AT220" s="79"/>
      <c r="AU220" s="79"/>
      <c r="AV220" s="79"/>
      <c r="AW220" s="79"/>
      <c r="AX220" s="79"/>
      <c r="AY220" s="79"/>
      <c r="AZ220" s="79"/>
      <c r="BA220" s="79"/>
      <c r="BB220" s="79"/>
      <c r="BC220" s="79"/>
      <c r="BD220" s="79"/>
      <c r="BE220" s="80"/>
      <c r="BF220" s="107"/>
      <c r="BG220" s="268" t="str">
        <f t="shared" si="178"/>
        <v>-</v>
      </c>
      <c r="BH220" s="269"/>
      <c r="BI220" s="270">
        <f t="shared" si="179"/>
        <v>0</v>
      </c>
      <c r="BJ220" s="270"/>
      <c r="BK220" s="270">
        <f t="shared" si="180"/>
        <v>0</v>
      </c>
      <c r="BL220" s="284"/>
      <c r="BO220" s="96"/>
      <c r="BP220" s="96"/>
      <c r="BQ220" s="97"/>
    </row>
    <row r="221" spans="1:71" ht="21.75" customHeight="1">
      <c r="A221" s="151">
        <v>16</v>
      </c>
      <c r="B221" s="273" t="str" cm="1">
        <f t="array" ref="B221">_xlfn.IFS(基本情報入力!$C$13=0,"",EDATE(基本情報入力!$C$13,$BT$206)&gt;基本情報入力!$C$14,"",TRUE,B182)</f>
        <v/>
      </c>
      <c r="C221" s="274"/>
      <c r="D221" s="274"/>
      <c r="E221" s="274"/>
      <c r="F221" s="274"/>
      <c r="G221" s="275"/>
      <c r="H221" s="273" t="str" cm="1">
        <f t="array" ref="H221">_xlfn.IFS(基本情報入力!$C$13=0,"",EDATE(基本情報入力!$C$13,$BT$206)&gt;基本情報入力!$C$14,"",TRUE,H182)</f>
        <v/>
      </c>
      <c r="I221" s="274"/>
      <c r="J221" s="274"/>
      <c r="K221" s="274"/>
      <c r="L221" s="276" t="str" cm="1">
        <f t="array" ref="L221">_xlfn.IFS(基本情報入力!$C$13=0,"",EDATE(基本情報入力!$C$13,$BT$206)&gt;基本情報入力!$C$14,"",TRUE,L182)</f>
        <v/>
      </c>
      <c r="M221" s="276"/>
      <c r="N221" s="275"/>
      <c r="O221" s="277" t="str">
        <f t="shared" si="175"/>
        <v/>
      </c>
      <c r="P221" s="278"/>
      <c r="Q221" s="278"/>
      <c r="R221" s="279" t="str">
        <f t="shared" si="176"/>
        <v/>
      </c>
      <c r="S221" s="278"/>
      <c r="T221" s="280"/>
      <c r="U221" s="281" t="str">
        <f t="shared" si="177"/>
        <v/>
      </c>
      <c r="V221" s="282"/>
      <c r="W221" s="283"/>
      <c r="X221" s="295"/>
      <c r="Y221" s="296"/>
      <c r="Z221" s="297"/>
      <c r="AA221" s="78"/>
      <c r="AB221" s="79"/>
      <c r="AC221" s="79"/>
      <c r="AD221" s="79"/>
      <c r="AE221" s="79"/>
      <c r="AF221" s="79"/>
      <c r="AG221" s="79"/>
      <c r="AH221" s="79"/>
      <c r="AI221" s="79"/>
      <c r="AJ221" s="79"/>
      <c r="AK221" s="79"/>
      <c r="AL221" s="79"/>
      <c r="AM221" s="79"/>
      <c r="AN221" s="79"/>
      <c r="AO221" s="79"/>
      <c r="AP221" s="79"/>
      <c r="AQ221" s="79"/>
      <c r="AR221" s="79"/>
      <c r="AS221" s="79"/>
      <c r="AT221" s="79"/>
      <c r="AU221" s="79"/>
      <c r="AV221" s="79"/>
      <c r="AW221" s="79"/>
      <c r="AX221" s="79"/>
      <c r="AY221" s="79"/>
      <c r="AZ221" s="79"/>
      <c r="BA221" s="79"/>
      <c r="BB221" s="79"/>
      <c r="BC221" s="79"/>
      <c r="BD221" s="79"/>
      <c r="BE221" s="80"/>
      <c r="BF221" s="107"/>
      <c r="BG221" s="268" t="str">
        <f t="shared" si="178"/>
        <v>-</v>
      </c>
      <c r="BH221" s="269"/>
      <c r="BI221" s="270">
        <f t="shared" si="179"/>
        <v>0</v>
      </c>
      <c r="BJ221" s="270"/>
      <c r="BK221" s="270">
        <f t="shared" si="180"/>
        <v>0</v>
      </c>
      <c r="BL221" s="284"/>
      <c r="BO221" s="96"/>
      <c r="BP221" s="96"/>
      <c r="BQ221" s="97"/>
    </row>
    <row r="222" spans="1:71" ht="21.75" customHeight="1">
      <c r="A222" s="151">
        <v>17</v>
      </c>
      <c r="B222" s="273" t="str" cm="1">
        <f t="array" ref="B222">_xlfn.IFS(基本情報入力!$C$13=0,"",EDATE(基本情報入力!$C$13,$BT$206)&gt;基本情報入力!$C$14,"",TRUE,B183)</f>
        <v/>
      </c>
      <c r="C222" s="274"/>
      <c r="D222" s="274"/>
      <c r="E222" s="274"/>
      <c r="F222" s="274"/>
      <c r="G222" s="275"/>
      <c r="H222" s="273" t="str" cm="1">
        <f t="array" ref="H222">_xlfn.IFS(基本情報入力!$C$13=0,"",EDATE(基本情報入力!$C$13,$BT$206)&gt;基本情報入力!$C$14,"",TRUE,H183)</f>
        <v/>
      </c>
      <c r="I222" s="274"/>
      <c r="J222" s="274"/>
      <c r="K222" s="274"/>
      <c r="L222" s="276" t="str" cm="1">
        <f t="array" ref="L222">_xlfn.IFS(基本情報入力!$C$13=0,"",EDATE(基本情報入力!$C$13,$BT$206)&gt;基本情報入力!$C$14,"",TRUE,L183)</f>
        <v/>
      </c>
      <c r="M222" s="276"/>
      <c r="N222" s="275"/>
      <c r="O222" s="277" t="str">
        <f t="shared" si="175"/>
        <v/>
      </c>
      <c r="P222" s="278"/>
      <c r="Q222" s="278"/>
      <c r="R222" s="279" t="str">
        <f t="shared" si="176"/>
        <v/>
      </c>
      <c r="S222" s="278"/>
      <c r="T222" s="280"/>
      <c r="U222" s="281" t="str">
        <f t="shared" si="177"/>
        <v/>
      </c>
      <c r="V222" s="282"/>
      <c r="W222" s="283"/>
      <c r="X222" s="295"/>
      <c r="Y222" s="296"/>
      <c r="Z222" s="297"/>
      <c r="AA222" s="78"/>
      <c r="AB222" s="79"/>
      <c r="AC222" s="79"/>
      <c r="AD222" s="79"/>
      <c r="AE222" s="79"/>
      <c r="AF222" s="79"/>
      <c r="AG222" s="79"/>
      <c r="AH222" s="79"/>
      <c r="AI222" s="79"/>
      <c r="AJ222" s="79"/>
      <c r="AK222" s="79"/>
      <c r="AL222" s="79"/>
      <c r="AM222" s="79"/>
      <c r="AN222" s="79"/>
      <c r="AO222" s="79"/>
      <c r="AP222" s="79"/>
      <c r="AQ222" s="79"/>
      <c r="AR222" s="79"/>
      <c r="AS222" s="79"/>
      <c r="AT222" s="79"/>
      <c r="AU222" s="79"/>
      <c r="AV222" s="79"/>
      <c r="AW222" s="79"/>
      <c r="AX222" s="79"/>
      <c r="AY222" s="79"/>
      <c r="AZ222" s="79"/>
      <c r="BA222" s="79"/>
      <c r="BB222" s="79"/>
      <c r="BC222" s="79"/>
      <c r="BD222" s="79"/>
      <c r="BE222" s="80"/>
      <c r="BF222" s="107"/>
      <c r="BG222" s="268" t="str">
        <f t="shared" si="178"/>
        <v>-</v>
      </c>
      <c r="BH222" s="269"/>
      <c r="BI222" s="270">
        <f t="shared" si="179"/>
        <v>0</v>
      </c>
      <c r="BJ222" s="270"/>
      <c r="BK222" s="270">
        <f t="shared" si="180"/>
        <v>0</v>
      </c>
      <c r="BL222" s="284"/>
      <c r="BO222" s="96"/>
      <c r="BP222" s="96"/>
      <c r="BQ222" s="97"/>
    </row>
    <row r="223" spans="1:71" ht="21.75" customHeight="1">
      <c r="A223" s="151">
        <v>18</v>
      </c>
      <c r="B223" s="273" t="str" cm="1">
        <f t="array" ref="B223">_xlfn.IFS(基本情報入力!$C$13=0,"",EDATE(基本情報入力!$C$13,$BT$206)&gt;基本情報入力!$C$14,"",TRUE,B184)</f>
        <v/>
      </c>
      <c r="C223" s="274"/>
      <c r="D223" s="274"/>
      <c r="E223" s="274"/>
      <c r="F223" s="274"/>
      <c r="G223" s="275"/>
      <c r="H223" s="273" t="str" cm="1">
        <f t="array" ref="H223">_xlfn.IFS(基本情報入力!$C$13=0,"",EDATE(基本情報入力!$C$13,$BT$206)&gt;基本情報入力!$C$14,"",TRUE,H184)</f>
        <v/>
      </c>
      <c r="I223" s="274"/>
      <c r="J223" s="274"/>
      <c r="K223" s="274"/>
      <c r="L223" s="276" t="str" cm="1">
        <f t="array" ref="L223">_xlfn.IFS(基本情報入力!$C$13=0,"",EDATE(基本情報入力!$C$13,$BT$206)&gt;基本情報入力!$C$14,"",TRUE,L184)</f>
        <v/>
      </c>
      <c r="M223" s="276"/>
      <c r="N223" s="275"/>
      <c r="O223" s="277" t="str">
        <f t="shared" si="175"/>
        <v/>
      </c>
      <c r="P223" s="278"/>
      <c r="Q223" s="278"/>
      <c r="R223" s="279" t="str">
        <f>IF(O223="","",COUNTIF(AA223:BE223,"○"))</f>
        <v/>
      </c>
      <c r="S223" s="278"/>
      <c r="T223" s="280"/>
      <c r="U223" s="281" t="str">
        <f t="shared" si="177"/>
        <v/>
      </c>
      <c r="V223" s="282"/>
      <c r="W223" s="283"/>
      <c r="X223" s="295"/>
      <c r="Y223" s="296"/>
      <c r="Z223" s="297"/>
      <c r="AA223" s="78"/>
      <c r="AB223" s="79"/>
      <c r="AC223" s="79"/>
      <c r="AD223" s="79"/>
      <c r="AE223" s="79"/>
      <c r="AF223" s="79"/>
      <c r="AG223" s="79"/>
      <c r="AH223" s="79"/>
      <c r="AI223" s="79"/>
      <c r="AJ223" s="79"/>
      <c r="AK223" s="79"/>
      <c r="AL223" s="79"/>
      <c r="AM223" s="79"/>
      <c r="AN223" s="79"/>
      <c r="AO223" s="79"/>
      <c r="AP223" s="79"/>
      <c r="AQ223" s="79"/>
      <c r="AR223" s="79"/>
      <c r="AS223" s="79"/>
      <c r="AT223" s="79"/>
      <c r="AU223" s="79"/>
      <c r="AV223" s="79"/>
      <c r="AW223" s="79"/>
      <c r="AX223" s="79"/>
      <c r="AY223" s="79"/>
      <c r="AZ223" s="79"/>
      <c r="BA223" s="79"/>
      <c r="BB223" s="79"/>
      <c r="BC223" s="79"/>
      <c r="BD223" s="79"/>
      <c r="BE223" s="80"/>
      <c r="BF223" s="107"/>
      <c r="BG223" s="268" t="str">
        <f t="shared" si="178"/>
        <v>-</v>
      </c>
      <c r="BH223" s="269"/>
      <c r="BI223" s="270">
        <f t="shared" si="179"/>
        <v>0</v>
      </c>
      <c r="BJ223" s="270"/>
      <c r="BK223" s="270">
        <f t="shared" si="180"/>
        <v>0</v>
      </c>
      <c r="BL223" s="284"/>
      <c r="BO223" s="96"/>
      <c r="BP223" s="96"/>
      <c r="BQ223" s="97"/>
    </row>
    <row r="224" spans="1:71" ht="21.75" customHeight="1">
      <c r="A224" s="151">
        <v>19</v>
      </c>
      <c r="B224" s="273" t="str" cm="1">
        <f t="array" ref="B224">_xlfn.IFS(基本情報入力!$C$13=0,"",EDATE(基本情報入力!$C$13,$BT$206)&gt;基本情報入力!$C$14,"",TRUE,B185)</f>
        <v/>
      </c>
      <c r="C224" s="274"/>
      <c r="D224" s="274"/>
      <c r="E224" s="274"/>
      <c r="F224" s="274"/>
      <c r="G224" s="275"/>
      <c r="H224" s="273" t="str" cm="1">
        <f t="array" ref="H224">_xlfn.IFS(基本情報入力!$C$13=0,"",EDATE(基本情報入力!$C$13,$BT$206)&gt;基本情報入力!$C$14,"",TRUE,H185)</f>
        <v/>
      </c>
      <c r="I224" s="274"/>
      <c r="J224" s="274"/>
      <c r="K224" s="274"/>
      <c r="L224" s="276" t="str" cm="1">
        <f t="array" ref="L224">_xlfn.IFS(基本情報入力!$C$13=0,"",EDATE(基本情報入力!$C$13,$BT$206)&gt;基本情報入力!$C$14,"",TRUE,L185)</f>
        <v/>
      </c>
      <c r="M224" s="276"/>
      <c r="N224" s="275"/>
      <c r="O224" s="277" t="str">
        <f t="shared" si="175"/>
        <v/>
      </c>
      <c r="P224" s="278"/>
      <c r="Q224" s="278"/>
      <c r="R224" s="279" t="str">
        <f t="shared" ref="R224:R230" si="181">IF(O224="","",COUNTIF(AA224:BE224,"○"))</f>
        <v/>
      </c>
      <c r="S224" s="278"/>
      <c r="T224" s="280"/>
      <c r="U224" s="281" t="str">
        <f t="shared" si="177"/>
        <v/>
      </c>
      <c r="V224" s="282"/>
      <c r="W224" s="283"/>
      <c r="X224" s="295"/>
      <c r="Y224" s="296"/>
      <c r="Z224" s="297"/>
      <c r="AA224" s="78"/>
      <c r="AB224" s="79"/>
      <c r="AC224" s="79"/>
      <c r="AD224" s="79"/>
      <c r="AE224" s="79"/>
      <c r="AF224" s="79"/>
      <c r="AG224" s="79"/>
      <c r="AH224" s="79"/>
      <c r="AI224" s="79"/>
      <c r="AJ224" s="79"/>
      <c r="AK224" s="79"/>
      <c r="AL224" s="79"/>
      <c r="AM224" s="79"/>
      <c r="AN224" s="79"/>
      <c r="AO224" s="79"/>
      <c r="AP224" s="79"/>
      <c r="AQ224" s="79"/>
      <c r="AR224" s="79"/>
      <c r="AS224" s="79"/>
      <c r="AT224" s="79"/>
      <c r="AU224" s="79"/>
      <c r="AV224" s="79"/>
      <c r="AW224" s="79"/>
      <c r="AX224" s="79"/>
      <c r="AY224" s="79"/>
      <c r="AZ224" s="79"/>
      <c r="BA224" s="79"/>
      <c r="BB224" s="79"/>
      <c r="BC224" s="79"/>
      <c r="BD224" s="79"/>
      <c r="BE224" s="80"/>
      <c r="BF224" s="107"/>
      <c r="BG224" s="268" t="str">
        <f t="shared" si="178"/>
        <v>-</v>
      </c>
      <c r="BH224" s="269"/>
      <c r="BI224" s="270">
        <f t="shared" si="179"/>
        <v>0</v>
      </c>
      <c r="BJ224" s="270"/>
      <c r="BK224" s="270">
        <f t="shared" si="180"/>
        <v>0</v>
      </c>
      <c r="BL224" s="284"/>
      <c r="BO224" s="96"/>
      <c r="BP224" s="96"/>
      <c r="BQ224" s="97"/>
    </row>
    <row r="225" spans="1:69" ht="21.75" customHeight="1">
      <c r="A225" s="151">
        <v>20</v>
      </c>
      <c r="B225" s="273" t="str" cm="1">
        <f t="array" ref="B225">_xlfn.IFS(基本情報入力!$C$13=0,"",EDATE(基本情報入力!$C$13,$BT$206)&gt;基本情報入力!$C$14,"",TRUE,B186)</f>
        <v/>
      </c>
      <c r="C225" s="274"/>
      <c r="D225" s="274"/>
      <c r="E225" s="274"/>
      <c r="F225" s="274"/>
      <c r="G225" s="275"/>
      <c r="H225" s="273" t="str" cm="1">
        <f t="array" ref="H225">_xlfn.IFS(基本情報入力!$C$13=0,"",EDATE(基本情報入力!$C$13,$BT$206)&gt;基本情報入力!$C$14,"",TRUE,H186)</f>
        <v/>
      </c>
      <c r="I225" s="274"/>
      <c r="J225" s="274"/>
      <c r="K225" s="274"/>
      <c r="L225" s="276" t="str" cm="1">
        <f t="array" ref="L225">_xlfn.IFS(基本情報入力!$C$13=0,"",EDATE(基本情報入力!$C$13,$BT$206)&gt;基本情報入力!$C$14,"",TRUE,L186)</f>
        <v/>
      </c>
      <c r="M225" s="276"/>
      <c r="N225" s="275"/>
      <c r="O225" s="277" t="str">
        <f t="shared" si="175"/>
        <v/>
      </c>
      <c r="P225" s="278"/>
      <c r="Q225" s="278"/>
      <c r="R225" s="279" t="str">
        <f t="shared" si="181"/>
        <v/>
      </c>
      <c r="S225" s="278"/>
      <c r="T225" s="280"/>
      <c r="U225" s="281" t="str">
        <f t="shared" si="177"/>
        <v/>
      </c>
      <c r="V225" s="282"/>
      <c r="W225" s="283"/>
      <c r="X225" s="295"/>
      <c r="Y225" s="296"/>
      <c r="Z225" s="297"/>
      <c r="AA225" s="81"/>
      <c r="AB225" s="82"/>
      <c r="AC225" s="82"/>
      <c r="AD225" s="82"/>
      <c r="AE225" s="82"/>
      <c r="AF225" s="79"/>
      <c r="AG225" s="79"/>
      <c r="AH225" s="79"/>
      <c r="AI225" s="79"/>
      <c r="AJ225" s="79"/>
      <c r="AK225" s="79"/>
      <c r="AL225" s="79"/>
      <c r="AM225" s="79"/>
      <c r="AN225" s="79"/>
      <c r="AO225" s="79"/>
      <c r="AP225" s="79"/>
      <c r="AQ225" s="79"/>
      <c r="AR225" s="79"/>
      <c r="AS225" s="82"/>
      <c r="AT225" s="82"/>
      <c r="AU225" s="82"/>
      <c r="AV225" s="82"/>
      <c r="AW225" s="82"/>
      <c r="AX225" s="82"/>
      <c r="AY225" s="82"/>
      <c r="AZ225" s="82"/>
      <c r="BA225" s="82"/>
      <c r="BB225" s="79"/>
      <c r="BC225" s="79"/>
      <c r="BD225" s="79"/>
      <c r="BE225" s="80"/>
      <c r="BF225" s="107"/>
      <c r="BG225" s="268" t="str">
        <f t="shared" si="178"/>
        <v>-</v>
      </c>
      <c r="BH225" s="269"/>
      <c r="BI225" s="270">
        <f t="shared" si="179"/>
        <v>0</v>
      </c>
      <c r="BJ225" s="270"/>
      <c r="BK225" s="270">
        <f t="shared" si="180"/>
        <v>0</v>
      </c>
      <c r="BL225" s="284"/>
      <c r="BO225" s="96"/>
      <c r="BP225" s="96"/>
      <c r="BQ225" s="97"/>
    </row>
    <row r="226" spans="1:69" ht="21.75" customHeight="1">
      <c r="A226" s="151">
        <v>21</v>
      </c>
      <c r="B226" s="273" t="str" cm="1">
        <f t="array" ref="B226">_xlfn.IFS(基本情報入力!$C$13=0,"",EDATE(基本情報入力!$C$13,$BT$206)&gt;基本情報入力!$C$14,"",TRUE,B187)</f>
        <v/>
      </c>
      <c r="C226" s="274"/>
      <c r="D226" s="274"/>
      <c r="E226" s="274"/>
      <c r="F226" s="274"/>
      <c r="G226" s="275"/>
      <c r="H226" s="273" t="str" cm="1">
        <f t="array" ref="H226">_xlfn.IFS(基本情報入力!$C$13=0,"",EDATE(基本情報入力!$C$13,$BT$206)&gt;基本情報入力!$C$14,"",TRUE,H187)</f>
        <v/>
      </c>
      <c r="I226" s="274"/>
      <c r="J226" s="274"/>
      <c r="K226" s="274"/>
      <c r="L226" s="276" t="str" cm="1">
        <f t="array" ref="L226">_xlfn.IFS(基本情報入力!$C$13=0,"",EDATE(基本情報入力!$C$13,$BT$206)&gt;基本情報入力!$C$14,"",TRUE,L187)</f>
        <v/>
      </c>
      <c r="M226" s="276"/>
      <c r="N226" s="275"/>
      <c r="O226" s="277" t="str">
        <f t="shared" si="175"/>
        <v/>
      </c>
      <c r="P226" s="278"/>
      <c r="Q226" s="278"/>
      <c r="R226" s="279" t="str">
        <f t="shared" si="181"/>
        <v/>
      </c>
      <c r="S226" s="278"/>
      <c r="T226" s="280"/>
      <c r="U226" s="281" t="str">
        <f t="shared" si="177"/>
        <v/>
      </c>
      <c r="V226" s="282"/>
      <c r="W226" s="283"/>
      <c r="X226" s="295"/>
      <c r="Y226" s="296"/>
      <c r="Z226" s="297"/>
      <c r="AA226" s="78"/>
      <c r="AB226" s="79"/>
      <c r="AC226" s="79"/>
      <c r="AD226" s="79"/>
      <c r="AE226" s="79"/>
      <c r="AF226" s="79"/>
      <c r="AG226" s="79"/>
      <c r="AH226" s="79"/>
      <c r="AI226" s="79"/>
      <c r="AJ226" s="79"/>
      <c r="AK226" s="79"/>
      <c r="AL226" s="79"/>
      <c r="AM226" s="79"/>
      <c r="AN226" s="79"/>
      <c r="AO226" s="79"/>
      <c r="AP226" s="79"/>
      <c r="AQ226" s="79"/>
      <c r="AR226" s="79"/>
      <c r="AS226" s="79"/>
      <c r="AT226" s="79"/>
      <c r="AU226" s="79"/>
      <c r="AV226" s="79"/>
      <c r="AW226" s="79"/>
      <c r="AX226" s="79"/>
      <c r="AY226" s="79"/>
      <c r="AZ226" s="79"/>
      <c r="BA226" s="79"/>
      <c r="BB226" s="79"/>
      <c r="BC226" s="79"/>
      <c r="BD226" s="79"/>
      <c r="BE226" s="80"/>
      <c r="BF226" s="107"/>
      <c r="BG226" s="268" t="str">
        <f t="shared" si="178"/>
        <v>-</v>
      </c>
      <c r="BH226" s="269"/>
      <c r="BI226" s="270">
        <f t="shared" si="179"/>
        <v>0</v>
      </c>
      <c r="BJ226" s="270"/>
      <c r="BK226" s="270">
        <f t="shared" si="180"/>
        <v>0</v>
      </c>
      <c r="BL226" s="284"/>
      <c r="BO226" s="96"/>
      <c r="BP226" s="96"/>
      <c r="BQ226" s="97"/>
    </row>
    <row r="227" spans="1:69" ht="21.75" customHeight="1">
      <c r="A227" s="151">
        <v>22</v>
      </c>
      <c r="B227" s="273" t="str" cm="1">
        <f t="array" ref="B227">_xlfn.IFS(基本情報入力!$C$13=0,"",EDATE(基本情報入力!$C$13,$BT$206)&gt;基本情報入力!$C$14,"",TRUE,B188)</f>
        <v/>
      </c>
      <c r="C227" s="274"/>
      <c r="D227" s="274"/>
      <c r="E227" s="274"/>
      <c r="F227" s="274"/>
      <c r="G227" s="275"/>
      <c r="H227" s="273" t="str" cm="1">
        <f t="array" ref="H227">_xlfn.IFS(基本情報入力!$C$13=0,"",EDATE(基本情報入力!$C$13,$BT$206)&gt;基本情報入力!$C$14,"",TRUE,H188)</f>
        <v/>
      </c>
      <c r="I227" s="274"/>
      <c r="J227" s="274"/>
      <c r="K227" s="274"/>
      <c r="L227" s="276" t="str" cm="1">
        <f t="array" ref="L227">_xlfn.IFS(基本情報入力!$C$13=0,"",EDATE(基本情報入力!$C$13,$BT$206)&gt;基本情報入力!$C$14,"",TRUE,L188)</f>
        <v/>
      </c>
      <c r="M227" s="276"/>
      <c r="N227" s="275"/>
      <c r="O227" s="277" t="str">
        <f t="shared" si="175"/>
        <v/>
      </c>
      <c r="P227" s="278"/>
      <c r="Q227" s="278"/>
      <c r="R227" s="279" t="str">
        <f t="shared" si="181"/>
        <v/>
      </c>
      <c r="S227" s="278"/>
      <c r="T227" s="280"/>
      <c r="U227" s="281" t="str">
        <f t="shared" si="177"/>
        <v/>
      </c>
      <c r="V227" s="282"/>
      <c r="W227" s="283"/>
      <c r="X227" s="295"/>
      <c r="Y227" s="296"/>
      <c r="Z227" s="297"/>
      <c r="AA227" s="78"/>
      <c r="AB227" s="79"/>
      <c r="AC227" s="79"/>
      <c r="AD227" s="79"/>
      <c r="AE227" s="79"/>
      <c r="AF227" s="79"/>
      <c r="AG227" s="79"/>
      <c r="AH227" s="79"/>
      <c r="AI227" s="79"/>
      <c r="AJ227" s="79"/>
      <c r="AK227" s="79"/>
      <c r="AL227" s="79"/>
      <c r="AM227" s="79"/>
      <c r="AN227" s="79"/>
      <c r="AO227" s="79"/>
      <c r="AP227" s="79"/>
      <c r="AQ227" s="79"/>
      <c r="AR227" s="79"/>
      <c r="AS227" s="79"/>
      <c r="AT227" s="79"/>
      <c r="AU227" s="79"/>
      <c r="AV227" s="79"/>
      <c r="AW227" s="79"/>
      <c r="AX227" s="79"/>
      <c r="AY227" s="79"/>
      <c r="AZ227" s="79"/>
      <c r="BA227" s="79"/>
      <c r="BB227" s="79"/>
      <c r="BC227" s="79"/>
      <c r="BD227" s="79"/>
      <c r="BE227" s="80"/>
      <c r="BF227" s="107"/>
      <c r="BG227" s="268" t="str">
        <f t="shared" si="178"/>
        <v>-</v>
      </c>
      <c r="BH227" s="269"/>
      <c r="BI227" s="270">
        <f t="shared" si="179"/>
        <v>0</v>
      </c>
      <c r="BJ227" s="270"/>
      <c r="BK227" s="270">
        <f t="shared" si="180"/>
        <v>0</v>
      </c>
      <c r="BL227" s="284"/>
      <c r="BO227" s="96"/>
      <c r="BP227" s="96"/>
      <c r="BQ227" s="97"/>
    </row>
    <row r="228" spans="1:69" ht="21.75" customHeight="1">
      <c r="A228" s="151">
        <v>23</v>
      </c>
      <c r="B228" s="273" t="str" cm="1">
        <f t="array" ref="B228">_xlfn.IFS(基本情報入力!$C$13=0,"",EDATE(基本情報入力!$C$13,$BT$206)&gt;基本情報入力!$C$14,"",TRUE,B189)</f>
        <v/>
      </c>
      <c r="C228" s="274"/>
      <c r="D228" s="274"/>
      <c r="E228" s="274"/>
      <c r="F228" s="274"/>
      <c r="G228" s="275"/>
      <c r="H228" s="273" t="str" cm="1">
        <f t="array" ref="H228">_xlfn.IFS(基本情報入力!$C$13=0,"",EDATE(基本情報入力!$C$13,$BT$206)&gt;基本情報入力!$C$14,"",TRUE,H189)</f>
        <v/>
      </c>
      <c r="I228" s="274"/>
      <c r="J228" s="274"/>
      <c r="K228" s="274"/>
      <c r="L228" s="276" t="str" cm="1">
        <f t="array" ref="L228">_xlfn.IFS(基本情報入力!$C$13=0,"",EDATE(基本情報入力!$C$13,$BT$206)&gt;基本情報入力!$C$14,"",TRUE,L189)</f>
        <v/>
      </c>
      <c r="M228" s="276"/>
      <c r="N228" s="275"/>
      <c r="O228" s="277" t="str">
        <f t="shared" si="175"/>
        <v/>
      </c>
      <c r="P228" s="278"/>
      <c r="Q228" s="278"/>
      <c r="R228" s="279" t="str">
        <f t="shared" si="181"/>
        <v/>
      </c>
      <c r="S228" s="278"/>
      <c r="T228" s="280"/>
      <c r="U228" s="281" t="str">
        <f t="shared" si="177"/>
        <v/>
      </c>
      <c r="V228" s="282"/>
      <c r="W228" s="283"/>
      <c r="X228" s="295"/>
      <c r="Y228" s="296"/>
      <c r="Z228" s="297"/>
      <c r="AA228" s="78"/>
      <c r="AB228" s="79"/>
      <c r="AC228" s="79"/>
      <c r="AD228" s="79"/>
      <c r="AE228" s="79"/>
      <c r="AF228" s="79"/>
      <c r="AG228" s="79"/>
      <c r="AH228" s="79"/>
      <c r="AI228" s="79"/>
      <c r="AJ228" s="79"/>
      <c r="AK228" s="79"/>
      <c r="AL228" s="79"/>
      <c r="AM228" s="79"/>
      <c r="AN228" s="79"/>
      <c r="AO228" s="79"/>
      <c r="AP228" s="79"/>
      <c r="AQ228" s="79"/>
      <c r="AR228" s="79"/>
      <c r="AS228" s="79"/>
      <c r="AT228" s="79"/>
      <c r="AU228" s="79"/>
      <c r="AV228" s="79"/>
      <c r="AW228" s="79"/>
      <c r="AX228" s="79"/>
      <c r="AY228" s="79"/>
      <c r="AZ228" s="79"/>
      <c r="BA228" s="79"/>
      <c r="BB228" s="79"/>
      <c r="BC228" s="79"/>
      <c r="BD228" s="79"/>
      <c r="BE228" s="80"/>
      <c r="BF228" s="107"/>
      <c r="BG228" s="268" t="str">
        <f t="shared" si="178"/>
        <v>-</v>
      </c>
      <c r="BH228" s="269"/>
      <c r="BI228" s="270">
        <f t="shared" si="179"/>
        <v>0</v>
      </c>
      <c r="BJ228" s="270"/>
      <c r="BK228" s="270">
        <f t="shared" si="180"/>
        <v>0</v>
      </c>
      <c r="BL228" s="284"/>
      <c r="BO228" s="96"/>
      <c r="BP228" s="96"/>
      <c r="BQ228" s="97"/>
    </row>
    <row r="229" spans="1:69" ht="21.75" customHeight="1">
      <c r="A229" s="151">
        <v>24</v>
      </c>
      <c r="B229" s="273" t="str" cm="1">
        <f t="array" ref="B229">_xlfn.IFS(基本情報入力!$C$13=0,"",EDATE(基本情報入力!$C$13,$BT$206)&gt;基本情報入力!$C$14,"",TRUE,B190)</f>
        <v/>
      </c>
      <c r="C229" s="274"/>
      <c r="D229" s="274"/>
      <c r="E229" s="274"/>
      <c r="F229" s="274"/>
      <c r="G229" s="275"/>
      <c r="H229" s="273" t="str" cm="1">
        <f t="array" ref="H229">_xlfn.IFS(基本情報入力!$C$13=0,"",EDATE(基本情報入力!$C$13,$BT$206)&gt;基本情報入力!$C$14,"",TRUE,H190)</f>
        <v/>
      </c>
      <c r="I229" s="274"/>
      <c r="J229" s="274"/>
      <c r="K229" s="274"/>
      <c r="L229" s="276" t="str" cm="1">
        <f t="array" ref="L229">_xlfn.IFS(基本情報入力!$C$13=0,"",EDATE(基本情報入力!$C$13,$BT$206)&gt;基本情報入力!$C$14,"",TRUE,L190)</f>
        <v/>
      </c>
      <c r="M229" s="276"/>
      <c r="N229" s="275"/>
      <c r="O229" s="277" t="str">
        <f t="shared" si="175"/>
        <v/>
      </c>
      <c r="P229" s="278"/>
      <c r="Q229" s="278"/>
      <c r="R229" s="279" t="str">
        <f t="shared" si="181"/>
        <v/>
      </c>
      <c r="S229" s="278"/>
      <c r="T229" s="280"/>
      <c r="U229" s="281" t="str">
        <f t="shared" si="177"/>
        <v/>
      </c>
      <c r="V229" s="282"/>
      <c r="W229" s="283"/>
      <c r="X229" s="295"/>
      <c r="Y229" s="296"/>
      <c r="Z229" s="297"/>
      <c r="AA229" s="78"/>
      <c r="AB229" s="79"/>
      <c r="AC229" s="79"/>
      <c r="AD229" s="79"/>
      <c r="AE229" s="79"/>
      <c r="AF229" s="79"/>
      <c r="AG229" s="79"/>
      <c r="AH229" s="79"/>
      <c r="AI229" s="79"/>
      <c r="AJ229" s="79"/>
      <c r="AK229" s="79"/>
      <c r="AL229" s="79"/>
      <c r="AM229" s="79"/>
      <c r="AN229" s="79"/>
      <c r="AO229" s="79"/>
      <c r="AP229" s="79"/>
      <c r="AQ229" s="79"/>
      <c r="AR229" s="79"/>
      <c r="AS229" s="79"/>
      <c r="AT229" s="79"/>
      <c r="AU229" s="79"/>
      <c r="AV229" s="79"/>
      <c r="AW229" s="79"/>
      <c r="AX229" s="79"/>
      <c r="AY229" s="79"/>
      <c r="AZ229" s="79"/>
      <c r="BA229" s="79"/>
      <c r="BB229" s="79"/>
      <c r="BC229" s="79"/>
      <c r="BD229" s="79"/>
      <c r="BE229" s="80"/>
      <c r="BF229" s="107"/>
      <c r="BG229" s="268" t="str">
        <f t="shared" si="178"/>
        <v>-</v>
      </c>
      <c r="BH229" s="269"/>
      <c r="BI229" s="270">
        <f t="shared" si="179"/>
        <v>0</v>
      </c>
      <c r="BJ229" s="270"/>
      <c r="BK229" s="270">
        <f t="shared" si="180"/>
        <v>0</v>
      </c>
      <c r="BL229" s="284"/>
      <c r="BO229" s="96"/>
      <c r="BP229" s="96"/>
      <c r="BQ229" s="97"/>
    </row>
    <row r="230" spans="1:69" ht="21.75" customHeight="1">
      <c r="A230" s="151">
        <v>25</v>
      </c>
      <c r="B230" s="273" t="str" cm="1">
        <f t="array" ref="B230">_xlfn.IFS(基本情報入力!$C$13=0,"",EDATE(基本情報入力!$C$13,$BT$206)&gt;基本情報入力!$C$14,"",TRUE,B191)</f>
        <v/>
      </c>
      <c r="C230" s="274"/>
      <c r="D230" s="274"/>
      <c r="E230" s="274"/>
      <c r="F230" s="274"/>
      <c r="G230" s="275"/>
      <c r="H230" s="273" t="str" cm="1">
        <f t="array" ref="H230">_xlfn.IFS(基本情報入力!$C$13=0,"",EDATE(基本情報入力!$C$13,$BT$206)&gt;基本情報入力!$C$14,"",TRUE,H191)</f>
        <v/>
      </c>
      <c r="I230" s="274"/>
      <c r="J230" s="274"/>
      <c r="K230" s="274"/>
      <c r="L230" s="276" t="str" cm="1">
        <f t="array" ref="L230">_xlfn.IFS(基本情報入力!$C$13=0,"",EDATE(基本情報入力!$C$13,$BT$206)&gt;基本情報入力!$C$14,"",TRUE,L191)</f>
        <v/>
      </c>
      <c r="M230" s="276"/>
      <c r="N230" s="275"/>
      <c r="O230" s="277" t="str">
        <f t="shared" si="175"/>
        <v/>
      </c>
      <c r="P230" s="278"/>
      <c r="Q230" s="278"/>
      <c r="R230" s="279" t="str">
        <f t="shared" si="181"/>
        <v/>
      </c>
      <c r="S230" s="278"/>
      <c r="T230" s="280"/>
      <c r="U230" s="281" t="str">
        <f t="shared" si="177"/>
        <v/>
      </c>
      <c r="V230" s="282"/>
      <c r="W230" s="283"/>
      <c r="X230" s="298"/>
      <c r="Y230" s="299"/>
      <c r="Z230" s="300"/>
      <c r="AA230" s="81"/>
      <c r="AB230" s="82"/>
      <c r="AC230" s="82"/>
      <c r="AD230" s="82"/>
      <c r="AE230" s="82"/>
      <c r="AF230" s="79"/>
      <c r="AG230" s="79"/>
      <c r="AH230" s="79"/>
      <c r="AI230" s="79"/>
      <c r="AJ230" s="79"/>
      <c r="AK230" s="79"/>
      <c r="AL230" s="79"/>
      <c r="AM230" s="79"/>
      <c r="AN230" s="79"/>
      <c r="AO230" s="79"/>
      <c r="AP230" s="79"/>
      <c r="AQ230" s="79"/>
      <c r="AR230" s="79"/>
      <c r="AS230" s="82"/>
      <c r="AT230" s="82"/>
      <c r="AU230" s="82"/>
      <c r="AV230" s="82"/>
      <c r="AW230" s="82"/>
      <c r="AX230" s="82"/>
      <c r="AY230" s="82"/>
      <c r="AZ230" s="82"/>
      <c r="BA230" s="82"/>
      <c r="BB230" s="79"/>
      <c r="BC230" s="79"/>
      <c r="BD230" s="79"/>
      <c r="BE230" s="80"/>
      <c r="BF230" s="107"/>
      <c r="BG230" s="268" t="str">
        <f t="shared" si="178"/>
        <v>-</v>
      </c>
      <c r="BH230" s="269"/>
      <c r="BI230" s="270">
        <f t="shared" si="179"/>
        <v>0</v>
      </c>
      <c r="BJ230" s="270"/>
      <c r="BK230" s="270">
        <f t="shared" si="180"/>
        <v>0</v>
      </c>
      <c r="BL230" s="284"/>
      <c r="BO230" s="96"/>
      <c r="BP230" s="96"/>
      <c r="BQ230" s="97"/>
    </row>
    <row r="231" spans="1:69" ht="21.75" customHeight="1">
      <c r="A231" s="244" t="s">
        <v>143</v>
      </c>
      <c r="B231" s="245"/>
      <c r="C231" s="245"/>
      <c r="D231" s="245"/>
      <c r="E231" s="245"/>
      <c r="F231" s="245"/>
      <c r="G231" s="245"/>
      <c r="H231" s="245"/>
      <c r="I231" s="245"/>
      <c r="J231" s="245"/>
      <c r="K231" s="245"/>
      <c r="L231" s="245"/>
      <c r="M231" s="245"/>
      <c r="N231" s="245"/>
      <c r="O231" s="245"/>
      <c r="P231" s="245"/>
      <c r="Q231" s="245"/>
      <c r="R231" s="245"/>
      <c r="S231" s="245"/>
      <c r="T231" s="245"/>
      <c r="U231" s="245"/>
      <c r="V231" s="245"/>
      <c r="W231" s="245"/>
      <c r="X231" s="245"/>
      <c r="Y231" s="245"/>
      <c r="Z231" s="246"/>
      <c r="AA231" s="252"/>
      <c r="AB231" s="255"/>
      <c r="AC231" s="255"/>
      <c r="AD231" s="255"/>
      <c r="AE231" s="255"/>
      <c r="AF231" s="255"/>
      <c r="AG231" s="255"/>
      <c r="AH231" s="255"/>
      <c r="AI231" s="255"/>
      <c r="AJ231" s="255"/>
      <c r="AK231" s="255"/>
      <c r="AL231" s="255"/>
      <c r="AM231" s="255"/>
      <c r="AN231" s="255"/>
      <c r="AO231" s="255"/>
      <c r="AP231" s="255"/>
      <c r="AQ231" s="255"/>
      <c r="AR231" s="255"/>
      <c r="AS231" s="255"/>
      <c r="AT231" s="255"/>
      <c r="AU231" s="255"/>
      <c r="AV231" s="255"/>
      <c r="AW231" s="255"/>
      <c r="AX231" s="255"/>
      <c r="AY231" s="255"/>
      <c r="AZ231" s="255"/>
      <c r="BA231" s="255"/>
      <c r="BB231" s="255"/>
      <c r="BC231" s="255"/>
      <c r="BD231" s="255"/>
      <c r="BE231" s="265"/>
      <c r="BG231" s="268" t="str">
        <f t="shared" si="178"/>
        <v>-</v>
      </c>
      <c r="BH231" s="269"/>
      <c r="BI231" s="270">
        <f>SUM(BI206:BJ230)</f>
        <v>0</v>
      </c>
      <c r="BJ231" s="271"/>
      <c r="BK231" s="270">
        <f>SUM(BK206:BL230)</f>
        <v>0</v>
      </c>
      <c r="BL231" s="272"/>
      <c r="BO231" s="99"/>
      <c r="BP231" s="99"/>
      <c r="BQ231" s="99"/>
    </row>
    <row r="232" spans="1:69" ht="21.75" customHeight="1">
      <c r="A232" s="247"/>
      <c r="B232" s="247"/>
      <c r="C232" s="247"/>
      <c r="D232" s="247"/>
      <c r="E232" s="247"/>
      <c r="F232" s="247"/>
      <c r="G232" s="247"/>
      <c r="H232" s="247"/>
      <c r="I232" s="247"/>
      <c r="J232" s="247"/>
      <c r="K232" s="247"/>
      <c r="L232" s="247"/>
      <c r="M232" s="247"/>
      <c r="N232" s="247"/>
      <c r="O232" s="247"/>
      <c r="P232" s="247"/>
      <c r="Q232" s="247"/>
      <c r="R232" s="247"/>
      <c r="S232" s="247"/>
      <c r="T232" s="247"/>
      <c r="U232" s="247"/>
      <c r="V232" s="247"/>
      <c r="W232" s="247"/>
      <c r="X232" s="247"/>
      <c r="Y232" s="247"/>
      <c r="Z232" s="248"/>
      <c r="AA232" s="253"/>
      <c r="AB232" s="256"/>
      <c r="AC232" s="256"/>
      <c r="AD232" s="256"/>
      <c r="AE232" s="256"/>
      <c r="AF232" s="256"/>
      <c r="AG232" s="256"/>
      <c r="AH232" s="256"/>
      <c r="AI232" s="256"/>
      <c r="AJ232" s="256"/>
      <c r="AK232" s="256"/>
      <c r="AL232" s="256"/>
      <c r="AM232" s="256"/>
      <c r="AN232" s="256"/>
      <c r="AO232" s="256"/>
      <c r="AP232" s="256"/>
      <c r="AQ232" s="256"/>
      <c r="AR232" s="256"/>
      <c r="AS232" s="256"/>
      <c r="AT232" s="256"/>
      <c r="AU232" s="256"/>
      <c r="AV232" s="256"/>
      <c r="AW232" s="256"/>
      <c r="AX232" s="256"/>
      <c r="AY232" s="256"/>
      <c r="AZ232" s="256"/>
      <c r="BA232" s="256"/>
      <c r="BB232" s="256"/>
      <c r="BC232" s="256"/>
      <c r="BD232" s="256"/>
      <c r="BE232" s="266"/>
      <c r="BG232" s="65"/>
      <c r="BH232" s="65"/>
      <c r="BI232" s="64"/>
      <c r="BJ232" s="50"/>
      <c r="BK232" s="64"/>
      <c r="BL232" s="50"/>
      <c r="BO232" s="100"/>
      <c r="BP232" s="100"/>
      <c r="BQ232" s="100"/>
    </row>
    <row r="233" spans="1:69" ht="21.75" customHeight="1">
      <c r="A233" s="247"/>
      <c r="B233" s="247"/>
      <c r="C233" s="247"/>
      <c r="D233" s="247"/>
      <c r="E233" s="247"/>
      <c r="F233" s="247"/>
      <c r="G233" s="247"/>
      <c r="H233" s="247"/>
      <c r="I233" s="247"/>
      <c r="J233" s="247"/>
      <c r="K233" s="247"/>
      <c r="L233" s="247"/>
      <c r="M233" s="247"/>
      <c r="N233" s="247"/>
      <c r="O233" s="247"/>
      <c r="P233" s="247"/>
      <c r="Q233" s="247"/>
      <c r="R233" s="247"/>
      <c r="S233" s="247"/>
      <c r="T233" s="247"/>
      <c r="U233" s="247"/>
      <c r="V233" s="247"/>
      <c r="W233" s="247"/>
      <c r="X233" s="247"/>
      <c r="Y233" s="247"/>
      <c r="Z233" s="248"/>
      <c r="AA233" s="253"/>
      <c r="AB233" s="256"/>
      <c r="AC233" s="256"/>
      <c r="AD233" s="256"/>
      <c r="AE233" s="256"/>
      <c r="AF233" s="256"/>
      <c r="AG233" s="256"/>
      <c r="AH233" s="256"/>
      <c r="AI233" s="256"/>
      <c r="AJ233" s="256"/>
      <c r="AK233" s="256"/>
      <c r="AL233" s="256"/>
      <c r="AM233" s="256"/>
      <c r="AN233" s="256"/>
      <c r="AO233" s="256"/>
      <c r="AP233" s="256"/>
      <c r="AQ233" s="256"/>
      <c r="AR233" s="256"/>
      <c r="AS233" s="256"/>
      <c r="AT233" s="256"/>
      <c r="AU233" s="256"/>
      <c r="AV233" s="256"/>
      <c r="AW233" s="256"/>
      <c r="AX233" s="256"/>
      <c r="AY233" s="256"/>
      <c r="AZ233" s="256"/>
      <c r="BA233" s="256"/>
      <c r="BB233" s="256"/>
      <c r="BC233" s="256"/>
      <c r="BD233" s="256"/>
      <c r="BE233" s="266"/>
      <c r="BG233" s="65"/>
      <c r="BH233" s="65"/>
      <c r="BI233" s="64"/>
      <c r="BJ233" s="50"/>
      <c r="BK233" s="64"/>
      <c r="BL233" s="50"/>
      <c r="BO233" s="100"/>
      <c r="BP233" s="100"/>
      <c r="BQ233" s="100"/>
    </row>
    <row r="234" spans="1:69" ht="21.75" customHeight="1">
      <c r="A234" s="247"/>
      <c r="B234" s="247"/>
      <c r="C234" s="247"/>
      <c r="D234" s="247"/>
      <c r="E234" s="247"/>
      <c r="F234" s="247"/>
      <c r="G234" s="247"/>
      <c r="H234" s="247"/>
      <c r="I234" s="247"/>
      <c r="J234" s="247"/>
      <c r="K234" s="247"/>
      <c r="L234" s="247"/>
      <c r="M234" s="247"/>
      <c r="N234" s="247"/>
      <c r="O234" s="247"/>
      <c r="P234" s="247"/>
      <c r="Q234" s="247"/>
      <c r="R234" s="247"/>
      <c r="S234" s="247"/>
      <c r="T234" s="247"/>
      <c r="U234" s="247"/>
      <c r="V234" s="247"/>
      <c r="W234" s="247"/>
      <c r="X234" s="247"/>
      <c r="Y234" s="247"/>
      <c r="Z234" s="248"/>
      <c r="AA234" s="254"/>
      <c r="AB234" s="257"/>
      <c r="AC234" s="257"/>
      <c r="AD234" s="257"/>
      <c r="AE234" s="257"/>
      <c r="AF234" s="257"/>
      <c r="AG234" s="257"/>
      <c r="AH234" s="257"/>
      <c r="AI234" s="257"/>
      <c r="AJ234" s="257"/>
      <c r="AK234" s="257"/>
      <c r="AL234" s="257"/>
      <c r="AM234" s="257"/>
      <c r="AN234" s="257"/>
      <c r="AO234" s="257"/>
      <c r="AP234" s="257"/>
      <c r="AQ234" s="257"/>
      <c r="AR234" s="257"/>
      <c r="AS234" s="257"/>
      <c r="AT234" s="257"/>
      <c r="AU234" s="257"/>
      <c r="AV234" s="257"/>
      <c r="AW234" s="257"/>
      <c r="AX234" s="257"/>
      <c r="AY234" s="257"/>
      <c r="AZ234" s="257"/>
      <c r="BA234" s="257"/>
      <c r="BB234" s="257"/>
      <c r="BC234" s="257"/>
      <c r="BD234" s="257"/>
      <c r="BE234" s="267"/>
      <c r="BG234" s="65"/>
      <c r="BH234" s="65"/>
      <c r="BI234" s="64"/>
      <c r="BJ234" s="50"/>
      <c r="BK234" s="64"/>
      <c r="BL234" s="50"/>
      <c r="BO234" s="100"/>
      <c r="BP234" s="100"/>
      <c r="BQ234" s="100"/>
    </row>
    <row r="235" spans="1:69" ht="21.75" customHeight="1">
      <c r="A235" s="117" t="s">
        <v>64</v>
      </c>
      <c r="B235" s="118"/>
      <c r="C235" s="118"/>
      <c r="D235" s="118"/>
      <c r="E235" s="118"/>
      <c r="F235" s="118"/>
      <c r="G235" s="118"/>
      <c r="H235" s="118"/>
      <c r="I235" s="118"/>
      <c r="J235" s="118"/>
      <c r="K235" s="118"/>
      <c r="L235" s="118"/>
      <c r="M235" s="118"/>
      <c r="N235" s="118"/>
      <c r="O235" s="118"/>
      <c r="P235" s="118"/>
      <c r="Q235" s="118"/>
      <c r="R235" s="118"/>
      <c r="S235" s="118"/>
      <c r="T235" s="118"/>
      <c r="U235" s="118"/>
      <c r="V235" s="118"/>
      <c r="W235" s="118"/>
      <c r="X235" s="118"/>
      <c r="Y235" s="118"/>
      <c r="Z235" s="118"/>
      <c r="AA235" s="118"/>
      <c r="AB235" s="118"/>
      <c r="AC235" s="118"/>
      <c r="AD235" s="118"/>
      <c r="AE235" s="118"/>
      <c r="AF235" s="118"/>
      <c r="AG235" s="118"/>
      <c r="AH235" s="118"/>
      <c r="AI235" s="118"/>
      <c r="AJ235" s="118"/>
      <c r="AK235" s="118"/>
      <c r="AL235" s="118"/>
      <c r="AM235" s="118"/>
      <c r="AN235" s="118"/>
      <c r="AO235" s="118"/>
      <c r="AP235" s="118"/>
      <c r="AQ235" s="118"/>
      <c r="AR235" s="118"/>
      <c r="AS235" s="118"/>
      <c r="AT235" s="118"/>
      <c r="AU235" s="118"/>
      <c r="AV235" s="118"/>
      <c r="AW235" s="118"/>
      <c r="AX235" s="118"/>
      <c r="AY235" s="118"/>
      <c r="AZ235" s="118"/>
      <c r="BA235" s="118"/>
      <c r="BB235" s="118"/>
      <c r="BC235" s="118"/>
      <c r="BD235" s="118"/>
      <c r="BE235" s="118"/>
      <c r="BF235" s="69"/>
      <c r="BO235" s="70"/>
      <c r="BP235" s="70"/>
      <c r="BQ235" s="70"/>
    </row>
    <row r="236" spans="1:69" s="67" customFormat="1" ht="21.75" customHeight="1">
      <c r="A236" s="301" t="s">
        <v>142</v>
      </c>
      <c r="B236" s="301"/>
      <c r="C236" s="301"/>
      <c r="D236" s="301"/>
      <c r="E236" s="301"/>
      <c r="F236" s="301"/>
      <c r="G236" s="301"/>
      <c r="H236" s="301"/>
      <c r="I236" s="301"/>
      <c r="J236" s="301"/>
      <c r="K236" s="301"/>
      <c r="L236" s="301"/>
      <c r="M236" s="301"/>
      <c r="N236" s="301"/>
      <c r="O236" s="301"/>
      <c r="P236" s="301"/>
      <c r="Q236" s="301"/>
      <c r="R236" s="301"/>
      <c r="S236" s="301"/>
      <c r="T236" s="301"/>
      <c r="U236" s="301"/>
      <c r="V236" s="301"/>
      <c r="W236" s="301"/>
      <c r="X236" s="301"/>
      <c r="Y236" s="301"/>
      <c r="Z236" s="301"/>
      <c r="AA236" s="119"/>
      <c r="AB236" s="120"/>
      <c r="AC236" s="120"/>
      <c r="AD236" s="120"/>
      <c r="AE236" s="120"/>
      <c r="AF236" s="120"/>
      <c r="AG236" s="120"/>
      <c r="AH236" s="120"/>
      <c r="AI236" s="119"/>
      <c r="AJ236" s="119"/>
      <c r="AK236" s="119"/>
      <c r="AL236" s="119"/>
      <c r="AM236" s="119"/>
      <c r="AN236" s="119"/>
      <c r="AO236" s="119"/>
      <c r="AP236" s="119"/>
      <c r="AQ236" s="119"/>
      <c r="AR236" s="119"/>
      <c r="AS236" s="119"/>
      <c r="AT236" s="119"/>
      <c r="AU236" s="119"/>
      <c r="AV236" s="119"/>
      <c r="AW236" s="119"/>
      <c r="AX236" s="119"/>
      <c r="AY236" s="121"/>
      <c r="AZ236" s="120"/>
      <c r="BA236" s="120"/>
      <c r="BB236" s="120"/>
      <c r="BC236" s="120"/>
      <c r="BD236" s="120"/>
      <c r="BE236" s="120"/>
      <c r="BF236" s="61"/>
      <c r="BO236" s="66"/>
      <c r="BP236" s="66"/>
      <c r="BQ236" s="66"/>
    </row>
    <row r="237" spans="1:69" s="67" customFormat="1" ht="21.75" customHeight="1">
      <c r="A237" s="122"/>
      <c r="B237" s="122"/>
      <c r="C237" s="122"/>
      <c r="D237" s="122"/>
      <c r="E237" s="122"/>
      <c r="F237" s="122"/>
      <c r="G237" s="122"/>
      <c r="H237" s="122"/>
      <c r="I237" s="122"/>
      <c r="J237" s="122"/>
      <c r="K237" s="122"/>
      <c r="L237" s="122"/>
      <c r="M237" s="122"/>
      <c r="N237" s="122"/>
      <c r="O237" s="122"/>
      <c r="P237" s="122"/>
      <c r="Q237" s="122"/>
      <c r="R237" s="122"/>
      <c r="S237" s="122"/>
      <c r="T237" s="122"/>
      <c r="U237" s="122"/>
      <c r="V237" s="122"/>
      <c r="W237" s="122"/>
      <c r="X237" s="122"/>
      <c r="Y237" s="122"/>
      <c r="Z237" s="122"/>
      <c r="AA237" s="119"/>
      <c r="AB237" s="120"/>
      <c r="AC237" s="120"/>
      <c r="AD237" s="120"/>
      <c r="AE237" s="120"/>
      <c r="AF237" s="120"/>
      <c r="AG237" s="120"/>
      <c r="AH237" s="120"/>
      <c r="AI237" s="119"/>
      <c r="AJ237" s="119"/>
      <c r="AK237" s="119"/>
      <c r="AL237" s="119"/>
      <c r="AM237" s="119"/>
      <c r="AN237" s="119"/>
      <c r="AO237" s="119"/>
      <c r="AP237" s="119"/>
      <c r="AQ237" s="119"/>
      <c r="AR237" s="119"/>
      <c r="AS237" s="119"/>
      <c r="AT237" s="119"/>
      <c r="AU237" s="119"/>
      <c r="AV237" s="119"/>
      <c r="AW237" s="119"/>
      <c r="AX237" s="119"/>
      <c r="AY237" s="121"/>
      <c r="AZ237" s="120"/>
      <c r="BA237" s="120"/>
      <c r="BB237" s="120"/>
      <c r="BC237" s="120"/>
      <c r="BD237" s="120"/>
      <c r="BE237" s="120"/>
      <c r="BF237" s="61"/>
      <c r="BO237" s="66"/>
      <c r="BP237" s="66"/>
      <c r="BQ237" s="66"/>
    </row>
    <row r="238" spans="1:69" s="67" customFormat="1" ht="17.25" customHeight="1">
      <c r="A238" s="302" t="s">
        <v>67</v>
      </c>
      <c r="B238" s="302"/>
      <c r="C238" s="302"/>
      <c r="D238" s="123" t="s">
        <v>115</v>
      </c>
      <c r="E238" s="303" cm="1">
        <f t="array" ref="E238">_xlfn.IFS(基本情報入力!$C$13=0,"",EDATE(基本情報入力!$C$13,BT245)&gt;基本情報入力!$C$14,"",TRUE,E199)</f>
        <v>1234</v>
      </c>
      <c r="F238" s="303"/>
      <c r="G238" s="124" t="s">
        <v>66</v>
      </c>
      <c r="H238" s="125"/>
      <c r="I238" s="125"/>
      <c r="J238" s="125"/>
      <c r="K238" s="125"/>
      <c r="L238" s="125"/>
      <c r="M238" s="125"/>
      <c r="N238" s="125"/>
      <c r="O238" s="125"/>
      <c r="P238" s="125"/>
      <c r="Q238" s="125"/>
      <c r="R238" s="125"/>
      <c r="S238" s="125"/>
      <c r="T238" s="125"/>
      <c r="U238" s="125"/>
      <c r="V238" s="125"/>
      <c r="W238" s="125"/>
      <c r="X238" s="125"/>
      <c r="Y238" s="125"/>
      <c r="Z238" s="125"/>
      <c r="AA238" s="119"/>
      <c r="AB238" s="126"/>
      <c r="AC238" s="126"/>
      <c r="AD238" s="126"/>
      <c r="AE238" s="127"/>
      <c r="AF238" s="128"/>
      <c r="AG238" s="128"/>
      <c r="AH238" s="119"/>
      <c r="AI238" s="119"/>
      <c r="AJ238" s="119"/>
      <c r="AK238" s="119"/>
      <c r="AL238" s="119"/>
      <c r="AM238" s="119"/>
      <c r="AN238" s="119"/>
      <c r="AO238" s="119"/>
      <c r="AP238" s="119"/>
      <c r="AQ238" s="119"/>
      <c r="AR238" s="119"/>
      <c r="AS238" s="119"/>
      <c r="AT238" s="119"/>
      <c r="AU238" s="119"/>
      <c r="AV238" s="119"/>
      <c r="AW238" s="119"/>
      <c r="AX238" s="119"/>
      <c r="AY238" s="121"/>
      <c r="AZ238" s="120"/>
      <c r="BA238" s="120"/>
      <c r="BB238" s="120"/>
      <c r="BC238" s="120"/>
      <c r="BD238" s="120"/>
      <c r="BE238" s="120"/>
      <c r="BF238" s="61"/>
      <c r="BO238" s="66"/>
      <c r="BP238" s="66"/>
      <c r="BQ238" s="66"/>
    </row>
    <row r="239" spans="1:69" s="67" customFormat="1" ht="17.25" customHeight="1">
      <c r="A239" s="304" t="s">
        <v>68</v>
      </c>
      <c r="B239" s="304"/>
      <c r="C239" s="304"/>
      <c r="D239" s="127" t="str" cm="1">
        <f t="array" ref="D239">_xlfn.IFS(基本情報入力!$C$13=0,"",EDATE(基本情報入力!$C$13,BT245)&gt;基本情報入力!$C$14,"",TRUE,D200)</f>
        <v>○　○　工事</v>
      </c>
      <c r="E239" s="120"/>
      <c r="F239" s="127"/>
      <c r="G239" s="127"/>
      <c r="H239" s="119"/>
      <c r="I239" s="119"/>
      <c r="J239" s="119"/>
      <c r="K239" s="119"/>
      <c r="L239" s="119"/>
      <c r="M239" s="119"/>
      <c r="N239" s="119"/>
      <c r="O239" s="127"/>
      <c r="P239" s="127"/>
      <c r="Q239" s="119"/>
      <c r="R239" s="119"/>
      <c r="S239" s="119"/>
      <c r="T239" s="119"/>
      <c r="U239" s="127"/>
      <c r="V239" s="127"/>
      <c r="W239" s="127"/>
      <c r="X239" s="127"/>
      <c r="Y239" s="127"/>
      <c r="Z239" s="127"/>
      <c r="AA239" s="119"/>
      <c r="AB239" s="120"/>
      <c r="AC239" s="120"/>
      <c r="AD239" s="120"/>
      <c r="AE239" s="120"/>
      <c r="AF239" s="120"/>
      <c r="AG239" s="120"/>
      <c r="AH239" s="120"/>
      <c r="AI239" s="120"/>
      <c r="AJ239" s="120"/>
      <c r="AK239" s="305" t="s">
        <v>72</v>
      </c>
      <c r="AL239" s="305"/>
      <c r="AM239" s="305"/>
      <c r="AN239" s="305"/>
      <c r="AO239" s="306" cm="1">
        <f t="array" ref="AO239">_xlfn.IFS(基本情報入力!$C$13=0,"",EOMONTH(基本情報入力!$C$13,BT245-1)&gt;基本情報入力!$C$14,"",TRUE,AO200)</f>
        <v>45393</v>
      </c>
      <c r="AP239" s="306"/>
      <c r="AQ239" s="306"/>
      <c r="AR239" s="306"/>
      <c r="AS239" s="306"/>
      <c r="AT239" s="307" t="s">
        <v>70</v>
      </c>
      <c r="AU239" s="307"/>
      <c r="AV239" s="307"/>
      <c r="AW239" s="307"/>
      <c r="AX239" s="307"/>
      <c r="AY239" s="307"/>
      <c r="AZ239" s="307"/>
      <c r="BA239" s="308" cm="1">
        <f t="array" ref="BA239">_xlfn.IFS(基本情報入力!$C$13=0,"",EOMONTH(基本情報入力!$C$13,BT245-1)&gt;基本情報入力!$C$14,"",TRUE,BA200)</f>
        <v>45397</v>
      </c>
      <c r="BB239" s="308"/>
      <c r="BC239" s="308"/>
      <c r="BD239" s="308"/>
      <c r="BE239" s="308"/>
      <c r="BF239" s="61"/>
      <c r="BO239" s="66"/>
      <c r="BP239" s="66"/>
      <c r="BQ239" s="66"/>
    </row>
    <row r="240" spans="1:69" s="67" customFormat="1" ht="17.25" customHeight="1">
      <c r="A240" s="309" t="s">
        <v>69</v>
      </c>
      <c r="B240" s="309"/>
      <c r="C240" s="309"/>
      <c r="D240" s="129" t="str" cm="1">
        <f t="array" ref="D240">_xlfn.IFS(基本情報入力!$C$13=0,"",EDATE(基本情報入力!$C$13,BT245)&gt;基本情報入力!$C$14,"",TRUE,D201)</f>
        <v>○　○　建設　株式会社</v>
      </c>
      <c r="E240" s="130"/>
      <c r="F240" s="129"/>
      <c r="G240" s="129"/>
      <c r="H240" s="129"/>
      <c r="I240" s="129"/>
      <c r="J240" s="129"/>
      <c r="K240" s="129"/>
      <c r="L240" s="129"/>
      <c r="M240" s="129"/>
      <c r="N240" s="129"/>
      <c r="O240" s="131"/>
      <c r="P240" s="131"/>
      <c r="Q240" s="131"/>
      <c r="R240" s="131"/>
      <c r="S240" s="131"/>
      <c r="T240" s="129"/>
      <c r="U240" s="129"/>
      <c r="V240" s="129"/>
      <c r="W240" s="131"/>
      <c r="X240" s="129"/>
      <c r="Y240" s="129"/>
      <c r="Z240" s="131"/>
      <c r="AA240" s="127"/>
      <c r="AB240" s="120"/>
      <c r="AC240" s="120"/>
      <c r="AD240" s="120"/>
      <c r="AE240" s="120"/>
      <c r="AF240" s="120"/>
      <c r="AG240" s="120"/>
      <c r="AH240" s="120"/>
      <c r="AI240" s="120"/>
      <c r="AJ240" s="120"/>
      <c r="AK240" s="307" t="s">
        <v>73</v>
      </c>
      <c r="AL240" s="307"/>
      <c r="AM240" s="307"/>
      <c r="AN240" s="307"/>
      <c r="AO240" s="306" cm="1">
        <f t="array" ref="AO240">_xlfn.IFS(基本情報入力!$C$13=0,"",EOMONTH(基本情報入力!$C$13,BT245-1)&gt;基本情報入力!$C$14,"",TRUE,AO201)</f>
        <v>45661</v>
      </c>
      <c r="AP240" s="306"/>
      <c r="AQ240" s="306"/>
      <c r="AR240" s="306"/>
      <c r="AS240" s="306"/>
      <c r="AT240" s="307" t="s">
        <v>183</v>
      </c>
      <c r="AU240" s="307"/>
      <c r="AV240" s="307"/>
      <c r="AW240" s="307"/>
      <c r="AX240" s="307"/>
      <c r="AY240" s="307"/>
      <c r="AZ240" s="307"/>
      <c r="BA240" s="308" cm="1">
        <f t="array" ref="BA240">_xlfn.IFS(基本情報入力!$C$13=0,"",EOMONTH(基本情報入力!$C$13,BT245-1)&gt;基本情報入力!$C$14,"",TRUE,BA201)</f>
        <v>45661</v>
      </c>
      <c r="BB240" s="308"/>
      <c r="BC240" s="308"/>
      <c r="BD240" s="308"/>
      <c r="BE240" s="308"/>
      <c r="BF240" s="66"/>
      <c r="BO240" s="66"/>
      <c r="BP240" s="66"/>
      <c r="BQ240" s="66"/>
    </row>
    <row r="241" spans="1:74" ht="19.5" customHeight="1">
      <c r="A241" s="310" cm="1">
        <f t="array" ref="A241">_xlfn.IFS(基本情報入力!$C$13=0,"令和　年　月",EOMONTH(基本情報入力!$C$13,BT245-1)&gt;基本情報入力!$C$14,"令和　年　月",TRUE,EOMONTH(基本情報入力!$C$13,BT245))</f>
        <v>45596</v>
      </c>
      <c r="B241" s="310"/>
      <c r="C241" s="310"/>
      <c r="D241" s="310"/>
      <c r="E241" s="132"/>
      <c r="F241" s="132"/>
      <c r="G241" s="132"/>
      <c r="H241" s="133"/>
      <c r="I241" s="133"/>
      <c r="J241" s="133"/>
      <c r="K241" s="133"/>
      <c r="L241" s="133"/>
      <c r="M241" s="133"/>
      <c r="N241" s="133"/>
      <c r="O241" s="134"/>
      <c r="P241" s="134"/>
      <c r="Q241" s="134"/>
      <c r="R241" s="134"/>
      <c r="S241" s="134"/>
      <c r="T241" s="134"/>
      <c r="U241" s="135"/>
      <c r="V241" s="135"/>
      <c r="W241" s="135"/>
      <c r="X241" s="135"/>
      <c r="Y241" s="135"/>
      <c r="Z241" s="135"/>
      <c r="AA241" s="135"/>
      <c r="AB241" s="135"/>
      <c r="AC241" s="135"/>
      <c r="AD241" s="135"/>
      <c r="AE241" s="135"/>
      <c r="AF241" s="135"/>
      <c r="AG241" s="135"/>
      <c r="AH241" s="135"/>
      <c r="AI241" s="133"/>
      <c r="AJ241" s="133"/>
      <c r="AK241" s="133"/>
      <c r="AL241" s="133"/>
      <c r="AM241" s="133"/>
      <c r="AN241" s="133"/>
      <c r="AO241" s="133"/>
      <c r="AP241" s="133"/>
      <c r="AQ241" s="133"/>
      <c r="AR241" s="133"/>
      <c r="AS241" s="133"/>
      <c r="AT241" s="133"/>
      <c r="AU241" s="133"/>
      <c r="AV241" s="133"/>
      <c r="AW241" s="133"/>
      <c r="AX241" s="133"/>
      <c r="AY241" s="133"/>
      <c r="AZ241" s="133"/>
      <c r="BA241" s="133"/>
      <c r="BB241" s="136"/>
      <c r="BC241" s="136"/>
      <c r="BD241" s="136"/>
      <c r="BE241" s="136"/>
      <c r="BF241" s="76"/>
      <c r="BG241" s="102"/>
      <c r="BH241" s="102"/>
      <c r="BI241" s="102"/>
      <c r="BJ241" s="102"/>
      <c r="BK241" s="102"/>
      <c r="BL241" s="102"/>
      <c r="BO241" s="94"/>
      <c r="BP241" s="94"/>
      <c r="BQ241" s="95"/>
      <c r="BS241" s="60" t="s">
        <v>74</v>
      </c>
      <c r="BT241" s="60">
        <f>BT202+1</f>
        <v>7</v>
      </c>
      <c r="BU241" s="70"/>
      <c r="BV241" s="70"/>
    </row>
    <row r="242" spans="1:74" ht="21.75" customHeight="1">
      <c r="A242" s="311" t="s">
        <v>74</v>
      </c>
      <c r="B242" s="314" t="s">
        <v>87</v>
      </c>
      <c r="C242" s="315"/>
      <c r="D242" s="315"/>
      <c r="E242" s="315"/>
      <c r="F242" s="315"/>
      <c r="G242" s="316"/>
      <c r="H242" s="314" t="s">
        <v>88</v>
      </c>
      <c r="I242" s="315"/>
      <c r="J242" s="315"/>
      <c r="K242" s="315"/>
      <c r="L242" s="315"/>
      <c r="M242" s="315"/>
      <c r="N242" s="316"/>
      <c r="O242" s="323" t="s">
        <v>133</v>
      </c>
      <c r="P242" s="324"/>
      <c r="Q242" s="325"/>
      <c r="R242" s="330" t="s">
        <v>134</v>
      </c>
      <c r="S242" s="325"/>
      <c r="T242" s="331"/>
      <c r="U242" s="334" t="s">
        <v>135</v>
      </c>
      <c r="V242" s="335"/>
      <c r="W242" s="336"/>
      <c r="X242" s="334" t="s">
        <v>136</v>
      </c>
      <c r="Y242" s="335"/>
      <c r="Z242" s="336"/>
      <c r="AA242" s="138">
        <f>IFERROR(DATE(BT242,BT243,1),1)</f>
        <v>45566</v>
      </c>
      <c r="AB242" s="139">
        <f>IFERROR(AA242+1,"")</f>
        <v>45567</v>
      </c>
      <c r="AC242" s="139">
        <f t="shared" ref="AC242" si="182">IFERROR(AB242+1,"")</f>
        <v>45568</v>
      </c>
      <c r="AD242" s="139">
        <f t="shared" ref="AD242" si="183">IFERROR(AC242+1,"")</f>
        <v>45569</v>
      </c>
      <c r="AE242" s="139">
        <f t="shared" ref="AE242" si="184">IFERROR(AD242+1,"")</f>
        <v>45570</v>
      </c>
      <c r="AF242" s="139">
        <f t="shared" ref="AF242" si="185">IFERROR(AE242+1,"")</f>
        <v>45571</v>
      </c>
      <c r="AG242" s="139">
        <f t="shared" ref="AG242" si="186">IFERROR(AF242+1,"")</f>
        <v>45572</v>
      </c>
      <c r="AH242" s="139">
        <f t="shared" ref="AH242" si="187">IFERROR(AG242+1,"")</f>
        <v>45573</v>
      </c>
      <c r="AI242" s="139">
        <f t="shared" ref="AI242" si="188">IFERROR(AH242+1,"")</f>
        <v>45574</v>
      </c>
      <c r="AJ242" s="139">
        <f t="shared" ref="AJ242" si="189">IFERROR(AI242+1,"")</f>
        <v>45575</v>
      </c>
      <c r="AK242" s="139">
        <f t="shared" ref="AK242" si="190">IFERROR(AJ242+1,"")</f>
        <v>45576</v>
      </c>
      <c r="AL242" s="139">
        <f t="shared" ref="AL242" si="191">IFERROR(AK242+1,"")</f>
        <v>45577</v>
      </c>
      <c r="AM242" s="139">
        <f t="shared" ref="AM242" si="192">IFERROR(AL242+1,"")</f>
        <v>45578</v>
      </c>
      <c r="AN242" s="139">
        <f t="shared" ref="AN242" si="193">IFERROR(AM242+1,"")</f>
        <v>45579</v>
      </c>
      <c r="AO242" s="139">
        <f t="shared" ref="AO242" si="194">IFERROR(AN242+1,"")</f>
        <v>45580</v>
      </c>
      <c r="AP242" s="139">
        <f t="shared" ref="AP242" si="195">IFERROR(AO242+1,"")</f>
        <v>45581</v>
      </c>
      <c r="AQ242" s="139">
        <f t="shared" ref="AQ242" si="196">IFERROR(AP242+1,"")</f>
        <v>45582</v>
      </c>
      <c r="AR242" s="139">
        <f t="shared" ref="AR242" si="197">IFERROR(AQ242+1,"")</f>
        <v>45583</v>
      </c>
      <c r="AS242" s="139">
        <f t="shared" ref="AS242" si="198">IFERROR(AR242+1,"")</f>
        <v>45584</v>
      </c>
      <c r="AT242" s="139">
        <f t="shared" ref="AT242" si="199">IFERROR(AS242+1,"")</f>
        <v>45585</v>
      </c>
      <c r="AU242" s="139">
        <f t="shared" ref="AU242" si="200">IFERROR(AT242+1,"")</f>
        <v>45586</v>
      </c>
      <c r="AV242" s="139">
        <f t="shared" ref="AV242" si="201">IFERROR(AU242+1,"")</f>
        <v>45587</v>
      </c>
      <c r="AW242" s="139">
        <f t="shared" ref="AW242" si="202">IFERROR(AV242+1,"")</f>
        <v>45588</v>
      </c>
      <c r="AX242" s="139">
        <f t="shared" ref="AX242" si="203">IFERROR(AW242+1,"")</f>
        <v>45589</v>
      </c>
      <c r="AY242" s="139">
        <f t="shared" ref="AY242" si="204">IFERROR(AX242+1,"")</f>
        <v>45590</v>
      </c>
      <c r="AZ242" s="139">
        <f t="shared" ref="AZ242" si="205">IFERROR(AY242+1,"")</f>
        <v>45591</v>
      </c>
      <c r="BA242" s="139">
        <f t="shared" ref="BA242" si="206">IFERROR(AZ242+1,"")</f>
        <v>45592</v>
      </c>
      <c r="BB242" s="139">
        <f t="shared" ref="BB242" si="207">IFERROR(BA242+1,"")</f>
        <v>45593</v>
      </c>
      <c r="BC242" s="139" cm="1">
        <f t="array" ref="BC242">_xlfn.IFS(BB242="","",MONTH(BB242+1)=BT243,BB242+1,TRUE,"")</f>
        <v>45594</v>
      </c>
      <c r="BD242" s="139" cm="1">
        <f t="array" ref="BD242">_xlfn.IFS(BC242="","",MONTH(BC242+1)=BT243,BC242+1,TRUE,"")</f>
        <v>45595</v>
      </c>
      <c r="BE242" s="140" cm="1">
        <f t="array" ref="BE242">_xlfn.IFS(BD242="","",MONTH(BD242+1)=BT243,BD242+1,TRUE,"")</f>
        <v>45596</v>
      </c>
      <c r="BF242" s="114"/>
      <c r="BG242" s="285" t="s">
        <v>86</v>
      </c>
      <c r="BH242" s="286" t="s">
        <v>85</v>
      </c>
      <c r="BI242" s="287"/>
      <c r="BJ242" s="287"/>
      <c r="BK242" s="287"/>
      <c r="BL242" s="288"/>
      <c r="BO242" s="94"/>
      <c r="BP242" s="94"/>
      <c r="BQ242" s="94"/>
      <c r="BS242" s="60" t="s">
        <v>75</v>
      </c>
      <c r="BT242" s="60">
        <f>IFERROR(YEAR(A241),"****")</f>
        <v>2024</v>
      </c>
      <c r="BU242" s="60" t="s">
        <v>31</v>
      </c>
    </row>
    <row r="243" spans="1:74" ht="21" customHeight="1">
      <c r="A243" s="312"/>
      <c r="B243" s="317"/>
      <c r="C243" s="318"/>
      <c r="D243" s="318"/>
      <c r="E243" s="318"/>
      <c r="F243" s="318"/>
      <c r="G243" s="319"/>
      <c r="H243" s="317"/>
      <c r="I243" s="318"/>
      <c r="J243" s="318"/>
      <c r="K243" s="318"/>
      <c r="L243" s="318"/>
      <c r="M243" s="318"/>
      <c r="N243" s="319"/>
      <c r="O243" s="326"/>
      <c r="P243" s="327"/>
      <c r="Q243" s="327"/>
      <c r="R243" s="326"/>
      <c r="S243" s="327"/>
      <c r="T243" s="332"/>
      <c r="U243" s="337"/>
      <c r="V243" s="338"/>
      <c r="W243" s="339"/>
      <c r="X243" s="337"/>
      <c r="Y243" s="338"/>
      <c r="Z243" s="339"/>
      <c r="AA243" s="141" t="str">
        <f>IF(AO239="","",TEXT(WEEKDAY(+AA242),"aaa"))</f>
        <v>火</v>
      </c>
      <c r="AB243" s="142" t="str">
        <f>IF(AO239="","",TEXT(WEEKDAY(+AB242),"aaa"))</f>
        <v>水</v>
      </c>
      <c r="AC243" s="142" t="str">
        <f>IF(AO239="","",TEXT(WEEKDAY(+AC242),"aaa"))</f>
        <v>木</v>
      </c>
      <c r="AD243" s="142" t="str">
        <f>IF(AO239="","",TEXT(WEEKDAY(+AD242),"aaa"))</f>
        <v>金</v>
      </c>
      <c r="AE243" s="142" t="str">
        <f>IF(AO239="","",TEXT(WEEKDAY(+AE242),"aaa"))</f>
        <v>土</v>
      </c>
      <c r="AF243" s="142" t="str">
        <f>IF(AO239="","",TEXT(WEEKDAY(+AF242),"aaa"))</f>
        <v>日</v>
      </c>
      <c r="AG243" s="142" t="str">
        <f>IF(AO239="","",TEXT(WEEKDAY(+AG242),"aaa"))</f>
        <v>月</v>
      </c>
      <c r="AH243" s="142" t="str">
        <f>IF(AO239="","",TEXT(WEEKDAY(+AH242),"aaa"))</f>
        <v>火</v>
      </c>
      <c r="AI243" s="142" t="str">
        <f>IF(AO239="","",TEXT(WEEKDAY(+AI242),"aaa"))</f>
        <v>水</v>
      </c>
      <c r="AJ243" s="142" t="str">
        <f>IF(AO239="","",TEXT(WEEKDAY(+AJ242),"aaa"))</f>
        <v>木</v>
      </c>
      <c r="AK243" s="142" t="str">
        <f>IF(AO239="","",TEXT(WEEKDAY(+AK242),"aaa"))</f>
        <v>金</v>
      </c>
      <c r="AL243" s="142" t="str">
        <f>IF(AO239="","",TEXT(WEEKDAY(+AL242),"aaa"))</f>
        <v>土</v>
      </c>
      <c r="AM243" s="142" t="str">
        <f>IF(AO239="","",TEXT(WEEKDAY(+AM242),"aaa"))</f>
        <v>日</v>
      </c>
      <c r="AN243" s="142" t="str">
        <f>IF(AO239="","",TEXT(WEEKDAY(+AN242),"aaa"))</f>
        <v>月</v>
      </c>
      <c r="AO243" s="142" t="str">
        <f>IF(AO239="","",TEXT(WEEKDAY(+AO242),"aaa"))</f>
        <v>火</v>
      </c>
      <c r="AP243" s="142" t="str">
        <f>IF(AO239="","",TEXT(WEEKDAY(+AP242),"aaa"))</f>
        <v>水</v>
      </c>
      <c r="AQ243" s="142" t="str">
        <f>IF(AO239="","",TEXT(WEEKDAY(+AQ242),"aaa"))</f>
        <v>木</v>
      </c>
      <c r="AR243" s="142" t="str">
        <f>IF(AO239="","",TEXT(WEEKDAY(+AR242),"aaa"))</f>
        <v>金</v>
      </c>
      <c r="AS243" s="142" t="str">
        <f>IF(AO239="","",TEXT(WEEKDAY(+AS242),"aaa"))</f>
        <v>土</v>
      </c>
      <c r="AT243" s="142" t="str">
        <f>IF(AO239="","",TEXT(WEEKDAY(+AT242),"aaa"))</f>
        <v>日</v>
      </c>
      <c r="AU243" s="142" t="str">
        <f>IF(AO239="","",TEXT(WEEKDAY(+AU242),"aaa"))</f>
        <v>月</v>
      </c>
      <c r="AV243" s="142" t="str">
        <f>IF(AO239="","",TEXT(WEEKDAY(+AV242),"aaa"))</f>
        <v>火</v>
      </c>
      <c r="AW243" s="142" t="str">
        <f>IF(AO239="","",TEXT(WEEKDAY(+AW242),"aaa"))</f>
        <v>水</v>
      </c>
      <c r="AX243" s="142" t="str">
        <f>IF(AO239="","",TEXT(WEEKDAY(+AX242),"aaa"))</f>
        <v>木</v>
      </c>
      <c r="AY243" s="142" t="str">
        <f>IF(AO239="","",TEXT(WEEKDAY(+AY242),"aaa"))</f>
        <v>金</v>
      </c>
      <c r="AZ243" s="142" t="str">
        <f>IF(AO239="","",TEXT(WEEKDAY(+AZ242),"aaa"))</f>
        <v>土</v>
      </c>
      <c r="BA243" s="142" t="str">
        <f>IF(AO239="","",TEXT(WEEKDAY(+BA242),"aaa"))</f>
        <v>日</v>
      </c>
      <c r="BB243" s="142" t="str">
        <f>IF(AO239="","",TEXT(WEEKDAY(+BB242),"aaa"))</f>
        <v>月</v>
      </c>
      <c r="BC243" s="142" t="str" cm="1">
        <f t="array" ref="BC243">_xlfn.IFS(AO239="","",BC242="","",TRUE,TEXT(WEEKDAY(+BC242),"aaa"))</f>
        <v>火</v>
      </c>
      <c r="BD243" s="142" t="str" cm="1">
        <f t="array" ref="BD243">_xlfn.IFS(AO239="","",BD242="","",TRUE,TEXT(WEEKDAY(+BD242),"aaa"))</f>
        <v>水</v>
      </c>
      <c r="BE243" s="143" t="str" cm="1">
        <f t="array" ref="BE243">_xlfn.IFS(AO239="","",BE242="","",TRUE,TEXT(WEEKDAY(+BE242),"aaa"))</f>
        <v>木</v>
      </c>
      <c r="BF243" s="116"/>
      <c r="BG243" s="285" t="s">
        <v>84</v>
      </c>
      <c r="BH243" s="286"/>
      <c r="BI243" s="286" t="s">
        <v>37</v>
      </c>
      <c r="BJ243" s="286"/>
      <c r="BK243" s="286" t="s">
        <v>36</v>
      </c>
      <c r="BL243" s="289"/>
      <c r="BO243" s="94"/>
      <c r="BP243" s="94"/>
      <c r="BQ243" s="94"/>
      <c r="BS243" s="60" t="s">
        <v>76</v>
      </c>
      <c r="BT243" s="60">
        <f>IF(EOMONTH(基本情報入力!$C$13,BT245-1)&gt;=基本情報入力!$C$14,"",MONTH(EOMONTH(基本情報入力!$C$13,BT245)))</f>
        <v>10</v>
      </c>
      <c r="BU243" s="60" t="s">
        <v>32</v>
      </c>
    </row>
    <row r="244" spans="1:74" ht="21" customHeight="1">
      <c r="A244" s="313"/>
      <c r="B244" s="320"/>
      <c r="C244" s="321"/>
      <c r="D244" s="321"/>
      <c r="E244" s="321"/>
      <c r="F244" s="321"/>
      <c r="G244" s="322"/>
      <c r="H244" s="320"/>
      <c r="I244" s="321"/>
      <c r="J244" s="321"/>
      <c r="K244" s="321"/>
      <c r="L244" s="321"/>
      <c r="M244" s="321"/>
      <c r="N244" s="322"/>
      <c r="O244" s="328"/>
      <c r="P244" s="329"/>
      <c r="Q244" s="329"/>
      <c r="R244" s="328"/>
      <c r="S244" s="329"/>
      <c r="T244" s="333"/>
      <c r="U244" s="340"/>
      <c r="V244" s="341"/>
      <c r="W244" s="342"/>
      <c r="X244" s="340"/>
      <c r="Y244" s="341"/>
      <c r="Z244" s="342"/>
      <c r="AA244" s="78"/>
      <c r="AB244" s="79"/>
      <c r="AC244" s="79"/>
      <c r="AD244" s="79"/>
      <c r="AE244" s="79"/>
      <c r="AF244" s="79"/>
      <c r="AG244" s="79"/>
      <c r="AH244" s="79"/>
      <c r="AI244" s="79"/>
      <c r="AJ244" s="79"/>
      <c r="AK244" s="79"/>
      <c r="AL244" s="79"/>
      <c r="AM244" s="79"/>
      <c r="AN244" s="79"/>
      <c r="AO244" s="79"/>
      <c r="AP244" s="79"/>
      <c r="AQ244" s="79"/>
      <c r="AR244" s="79"/>
      <c r="AS244" s="79"/>
      <c r="AT244" s="79"/>
      <c r="AU244" s="79"/>
      <c r="AV244" s="79"/>
      <c r="AW244" s="79"/>
      <c r="AX244" s="79"/>
      <c r="AY244" s="79"/>
      <c r="AZ244" s="79"/>
      <c r="BA244" s="79"/>
      <c r="BB244" s="79"/>
      <c r="BC244" s="79"/>
      <c r="BD244" s="79"/>
      <c r="BE244" s="80"/>
      <c r="BF244" s="116"/>
      <c r="BG244" s="111"/>
      <c r="BH244" s="112"/>
      <c r="BI244" s="112"/>
      <c r="BJ244" s="112"/>
      <c r="BK244" s="112"/>
      <c r="BL244" s="113"/>
      <c r="BO244" s="94"/>
      <c r="BP244" s="94"/>
      <c r="BQ244" s="94"/>
    </row>
    <row r="245" spans="1:74" ht="21.75" customHeight="1">
      <c r="A245" s="152">
        <v>1</v>
      </c>
      <c r="B245" s="273" t="str" cm="1">
        <f t="array" ref="B245">_xlfn.IFS(基本情報入力!$C$13=0,"",EDATE(基本情報入力!$C$13,$BT$245)&gt;基本情報入力!$C$14,"",TRUE,B206)</f>
        <v/>
      </c>
      <c r="C245" s="274"/>
      <c r="D245" s="274"/>
      <c r="E245" s="274"/>
      <c r="F245" s="274"/>
      <c r="G245" s="275"/>
      <c r="H245" s="273" t="str" cm="1">
        <f t="array" ref="H245">_xlfn.IFS(基本情報入力!$C$13=0,"",EDATE(基本情報入力!$C$13,$BT$245)&gt;基本情報入力!$C$14,"",TRUE,H206)</f>
        <v/>
      </c>
      <c r="I245" s="274"/>
      <c r="J245" s="274"/>
      <c r="K245" s="274"/>
      <c r="L245" s="276" t="str" cm="1">
        <f t="array" ref="L245">_xlfn.IFS(基本情報入力!$C$13=0,"",EDATE(基本情報入力!$C$13,$BT$245)&gt;基本情報入力!$C$14,"",TRUE,L206)</f>
        <v/>
      </c>
      <c r="M245" s="276"/>
      <c r="N245" s="275"/>
      <c r="O245" s="290" t="str">
        <f t="shared" ref="O245:O269" si="208">IF(H245="","",IFERROR(IF($BT$206="",0,DAY(EOMONTH($AA$203,0))-COUNTIF(AA245:BE245,"―")),0))</f>
        <v/>
      </c>
      <c r="P245" s="291"/>
      <c r="Q245" s="291"/>
      <c r="R245" s="279" t="str">
        <f>IF(O245="","",COUNTIF(AA245:BE245,"○"))</f>
        <v/>
      </c>
      <c r="S245" s="278"/>
      <c r="T245" s="280"/>
      <c r="U245" s="281" t="str">
        <f>IF(O245="","",IFERROR(ROUNDDOWN(R245/O245,3),"-"))</f>
        <v/>
      </c>
      <c r="V245" s="282"/>
      <c r="W245" s="283"/>
      <c r="X245" s="292" t="str">
        <f>IFERROR(ROUNDDOWN(AVERAGE(U245:W269),3),"-")</f>
        <v>-</v>
      </c>
      <c r="Y245" s="293"/>
      <c r="Z245" s="294"/>
      <c r="AA245" s="78"/>
      <c r="AB245" s="79"/>
      <c r="AC245" s="79"/>
      <c r="AD245" s="79"/>
      <c r="AE245" s="79"/>
      <c r="AF245" s="79"/>
      <c r="AG245" s="79"/>
      <c r="AH245" s="79"/>
      <c r="AI245" s="79"/>
      <c r="AJ245" s="79"/>
      <c r="AK245" s="79"/>
      <c r="AL245" s="79"/>
      <c r="AM245" s="79"/>
      <c r="AN245" s="79"/>
      <c r="AO245" s="79"/>
      <c r="AP245" s="79"/>
      <c r="AQ245" s="79"/>
      <c r="AR245" s="79"/>
      <c r="AS245" s="79"/>
      <c r="AT245" s="79"/>
      <c r="AU245" s="79"/>
      <c r="AV245" s="79"/>
      <c r="AW245" s="79"/>
      <c r="AX245" s="79"/>
      <c r="AY245" s="79"/>
      <c r="AZ245" s="79"/>
      <c r="BA245" s="79"/>
      <c r="BB245" s="79"/>
      <c r="BC245" s="79"/>
      <c r="BD245" s="79"/>
      <c r="BE245" s="80"/>
      <c r="BF245" s="107"/>
      <c r="BG245" s="268" t="str">
        <f>IFERROR(ROUNDDOWN(BK245/BI245,3),"-")</f>
        <v>-</v>
      </c>
      <c r="BH245" s="269"/>
      <c r="BI245" s="270">
        <f>IFERROR(BI206+IF(O245="",0,O245),0)</f>
        <v>0</v>
      </c>
      <c r="BJ245" s="270"/>
      <c r="BK245" s="270">
        <f>IFERROR(BK206+IF(R245="",0,R245),0)</f>
        <v>0</v>
      </c>
      <c r="BL245" s="284"/>
      <c r="BO245" s="96"/>
      <c r="BP245" s="96"/>
      <c r="BQ245" s="97"/>
      <c r="BT245" s="60">
        <f>BT241-1</f>
        <v>6</v>
      </c>
      <c r="BU245" s="60" t="s">
        <v>77</v>
      </c>
    </row>
    <row r="246" spans="1:74" ht="21.75" customHeight="1">
      <c r="A246" s="152">
        <v>2</v>
      </c>
      <c r="B246" s="273" t="str" cm="1">
        <f t="array" ref="B246">_xlfn.IFS(基本情報入力!$C$13=0,"",EDATE(基本情報入力!$C$13,$BT$245)&gt;基本情報入力!$C$14,"",TRUE,B207)</f>
        <v/>
      </c>
      <c r="C246" s="274"/>
      <c r="D246" s="274"/>
      <c r="E246" s="274"/>
      <c r="F246" s="274"/>
      <c r="G246" s="275"/>
      <c r="H246" s="273" t="str" cm="1">
        <f t="array" ref="H246">_xlfn.IFS(基本情報入力!$C$13=0,"",EDATE(基本情報入力!$C$13,$BT$245)&gt;基本情報入力!$C$14,"",TRUE,H207)</f>
        <v/>
      </c>
      <c r="I246" s="274"/>
      <c r="J246" s="274"/>
      <c r="K246" s="274"/>
      <c r="L246" s="276" t="str" cm="1">
        <f t="array" ref="L246">_xlfn.IFS(基本情報入力!$C$13=0,"",EDATE(基本情報入力!$C$13,$BT$245)&gt;基本情報入力!$C$14,"",TRUE,L207)</f>
        <v/>
      </c>
      <c r="M246" s="276"/>
      <c r="N246" s="275"/>
      <c r="O246" s="277" t="str">
        <f t="shared" si="208"/>
        <v/>
      </c>
      <c r="P246" s="278"/>
      <c r="Q246" s="278"/>
      <c r="R246" s="279" t="str">
        <f t="shared" ref="R246:R261" si="209">IF(O246="","",COUNTIF(AA246:BE246,"○"))</f>
        <v/>
      </c>
      <c r="S246" s="278"/>
      <c r="T246" s="280"/>
      <c r="U246" s="281" t="str">
        <f t="shared" ref="U246:U269" si="210">IF(O246="","",IFERROR(ROUNDDOWN(R246/O246,3),"-"))</f>
        <v/>
      </c>
      <c r="V246" s="282"/>
      <c r="W246" s="283"/>
      <c r="X246" s="295"/>
      <c r="Y246" s="296"/>
      <c r="Z246" s="297"/>
      <c r="AA246" s="78"/>
      <c r="AB246" s="79"/>
      <c r="AC246" s="79"/>
      <c r="AD246" s="79"/>
      <c r="AE246" s="79"/>
      <c r="AF246" s="79"/>
      <c r="AG246" s="79"/>
      <c r="AH246" s="79"/>
      <c r="AI246" s="79"/>
      <c r="AJ246" s="79"/>
      <c r="AK246" s="79"/>
      <c r="AL246" s="79"/>
      <c r="AM246" s="79"/>
      <c r="AN246" s="79"/>
      <c r="AO246" s="79"/>
      <c r="AP246" s="79"/>
      <c r="AQ246" s="79"/>
      <c r="AR246" s="79"/>
      <c r="AS246" s="79"/>
      <c r="AT246" s="79"/>
      <c r="AU246" s="79"/>
      <c r="AV246" s="79"/>
      <c r="AW246" s="79"/>
      <c r="AX246" s="79"/>
      <c r="AY246" s="79"/>
      <c r="AZ246" s="79"/>
      <c r="BA246" s="79"/>
      <c r="BB246" s="79"/>
      <c r="BC246" s="79"/>
      <c r="BD246" s="79"/>
      <c r="BE246" s="80"/>
      <c r="BF246" s="107"/>
      <c r="BG246" s="268" t="str">
        <f t="shared" ref="BG246:BG270" si="211">IFERROR(ROUNDDOWN(BK246/BI246,3),"-")</f>
        <v>-</v>
      </c>
      <c r="BH246" s="269"/>
      <c r="BI246" s="270">
        <f t="shared" ref="BI246:BI269" si="212">IFERROR(BI207+IF(O246="",0,O246),0)</f>
        <v>0</v>
      </c>
      <c r="BJ246" s="270"/>
      <c r="BK246" s="270">
        <f t="shared" ref="BK246:BK269" si="213">IFERROR(BK207+IF(R246="",0,R246),0)</f>
        <v>0</v>
      </c>
      <c r="BL246" s="284"/>
      <c r="BO246" s="96"/>
      <c r="BP246" s="96"/>
      <c r="BQ246" s="97"/>
    </row>
    <row r="247" spans="1:74" ht="21.75" customHeight="1">
      <c r="A247" s="152">
        <v>3</v>
      </c>
      <c r="B247" s="273" t="str" cm="1">
        <f t="array" ref="B247">_xlfn.IFS(基本情報入力!$C$13=0,"",EDATE(基本情報入力!$C$13,$BT$245)&gt;基本情報入力!$C$14,"",TRUE,B208)</f>
        <v/>
      </c>
      <c r="C247" s="274"/>
      <c r="D247" s="274"/>
      <c r="E247" s="274"/>
      <c r="F247" s="274"/>
      <c r="G247" s="275"/>
      <c r="H247" s="273" t="str" cm="1">
        <f t="array" ref="H247">_xlfn.IFS(基本情報入力!$C$13=0,"",EDATE(基本情報入力!$C$13,$BT$245)&gt;基本情報入力!$C$14,"",TRUE,H208)</f>
        <v/>
      </c>
      <c r="I247" s="274"/>
      <c r="J247" s="274"/>
      <c r="K247" s="274"/>
      <c r="L247" s="276" t="str" cm="1">
        <f t="array" ref="L247">_xlfn.IFS(基本情報入力!$C$13=0,"",EDATE(基本情報入力!$C$13,$BT$245)&gt;基本情報入力!$C$14,"",TRUE,L208)</f>
        <v/>
      </c>
      <c r="M247" s="276"/>
      <c r="N247" s="275"/>
      <c r="O247" s="277" t="str">
        <f t="shared" si="208"/>
        <v/>
      </c>
      <c r="P247" s="278"/>
      <c r="Q247" s="278"/>
      <c r="R247" s="279" t="str">
        <f t="shared" si="209"/>
        <v/>
      </c>
      <c r="S247" s="278"/>
      <c r="T247" s="280"/>
      <c r="U247" s="281" t="str">
        <f t="shared" si="210"/>
        <v/>
      </c>
      <c r="V247" s="282"/>
      <c r="W247" s="283"/>
      <c r="X247" s="295"/>
      <c r="Y247" s="296"/>
      <c r="Z247" s="297"/>
      <c r="AA247" s="78"/>
      <c r="AB247" s="79"/>
      <c r="AC247" s="79"/>
      <c r="AD247" s="79"/>
      <c r="AE247" s="79"/>
      <c r="AF247" s="79"/>
      <c r="AG247" s="79"/>
      <c r="AH247" s="79"/>
      <c r="AI247" s="79"/>
      <c r="AJ247" s="79"/>
      <c r="AK247" s="79"/>
      <c r="AL247" s="79"/>
      <c r="AM247" s="79"/>
      <c r="AN247" s="79"/>
      <c r="AO247" s="79"/>
      <c r="AP247" s="79"/>
      <c r="AQ247" s="79"/>
      <c r="AR247" s="79"/>
      <c r="AS247" s="79"/>
      <c r="AT247" s="79"/>
      <c r="AU247" s="79"/>
      <c r="AV247" s="79"/>
      <c r="AW247" s="79"/>
      <c r="AX247" s="79"/>
      <c r="AY247" s="79"/>
      <c r="AZ247" s="79"/>
      <c r="BA247" s="79"/>
      <c r="BB247" s="79"/>
      <c r="BC247" s="79"/>
      <c r="BD247" s="79"/>
      <c r="BE247" s="80"/>
      <c r="BF247" s="107"/>
      <c r="BG247" s="268" t="str">
        <f t="shared" si="211"/>
        <v>-</v>
      </c>
      <c r="BH247" s="269"/>
      <c r="BI247" s="270">
        <f t="shared" si="212"/>
        <v>0</v>
      </c>
      <c r="BJ247" s="270"/>
      <c r="BK247" s="270">
        <f t="shared" si="213"/>
        <v>0</v>
      </c>
      <c r="BL247" s="284"/>
      <c r="BO247" s="96"/>
      <c r="BP247" s="96"/>
      <c r="BQ247" s="97"/>
    </row>
    <row r="248" spans="1:74" ht="21.75" customHeight="1">
      <c r="A248" s="152">
        <v>4</v>
      </c>
      <c r="B248" s="273" t="str" cm="1">
        <f t="array" ref="B248">_xlfn.IFS(基本情報入力!$C$13=0,"",EDATE(基本情報入力!$C$13,$BT$245)&gt;基本情報入力!$C$14,"",TRUE,B209)</f>
        <v/>
      </c>
      <c r="C248" s="274"/>
      <c r="D248" s="274"/>
      <c r="E248" s="274"/>
      <c r="F248" s="274"/>
      <c r="G248" s="275"/>
      <c r="H248" s="273" t="str" cm="1">
        <f t="array" ref="H248">_xlfn.IFS(基本情報入力!$C$13=0,"",EDATE(基本情報入力!$C$13,$BT$245)&gt;基本情報入力!$C$14,"",TRUE,H209)</f>
        <v/>
      </c>
      <c r="I248" s="274"/>
      <c r="J248" s="274"/>
      <c r="K248" s="274"/>
      <c r="L248" s="276" t="str" cm="1">
        <f t="array" ref="L248">_xlfn.IFS(基本情報入力!$C$13=0,"",EDATE(基本情報入力!$C$13,$BT$245)&gt;基本情報入力!$C$14,"",TRUE,L209)</f>
        <v/>
      </c>
      <c r="M248" s="276"/>
      <c r="N248" s="275"/>
      <c r="O248" s="277" t="str">
        <f t="shared" si="208"/>
        <v/>
      </c>
      <c r="P248" s="278"/>
      <c r="Q248" s="278"/>
      <c r="R248" s="279" t="str">
        <f t="shared" si="209"/>
        <v/>
      </c>
      <c r="S248" s="278"/>
      <c r="T248" s="280"/>
      <c r="U248" s="281" t="str">
        <f t="shared" si="210"/>
        <v/>
      </c>
      <c r="V248" s="282"/>
      <c r="W248" s="283"/>
      <c r="X248" s="295"/>
      <c r="Y248" s="296"/>
      <c r="Z248" s="297"/>
      <c r="AA248" s="78"/>
      <c r="AB248" s="79"/>
      <c r="AC248" s="79"/>
      <c r="AD248" s="79"/>
      <c r="AE248" s="79"/>
      <c r="AF248" s="79"/>
      <c r="AG248" s="79"/>
      <c r="AH248" s="79"/>
      <c r="AI248" s="79"/>
      <c r="AJ248" s="79"/>
      <c r="AK248" s="79"/>
      <c r="AL248" s="79"/>
      <c r="AM248" s="79"/>
      <c r="AN248" s="79"/>
      <c r="AO248" s="79"/>
      <c r="AP248" s="79"/>
      <c r="AQ248" s="79"/>
      <c r="AR248" s="79"/>
      <c r="AS248" s="79"/>
      <c r="AT248" s="79"/>
      <c r="AU248" s="79"/>
      <c r="AV248" s="79"/>
      <c r="AW248" s="79"/>
      <c r="AX248" s="79"/>
      <c r="AY248" s="79"/>
      <c r="AZ248" s="79"/>
      <c r="BA248" s="79"/>
      <c r="BB248" s="79"/>
      <c r="BC248" s="79"/>
      <c r="BD248" s="79"/>
      <c r="BE248" s="80"/>
      <c r="BF248" s="107"/>
      <c r="BG248" s="268" t="str">
        <f t="shared" si="211"/>
        <v>-</v>
      </c>
      <c r="BH248" s="269"/>
      <c r="BI248" s="270">
        <f t="shared" si="212"/>
        <v>0</v>
      </c>
      <c r="BJ248" s="270"/>
      <c r="BK248" s="270">
        <f t="shared" si="213"/>
        <v>0</v>
      </c>
      <c r="BL248" s="284"/>
      <c r="BO248" s="96"/>
      <c r="BP248" s="96"/>
      <c r="BQ248" s="97"/>
    </row>
    <row r="249" spans="1:74" ht="21.75" customHeight="1">
      <c r="A249" s="152">
        <v>5</v>
      </c>
      <c r="B249" s="273" t="str" cm="1">
        <f t="array" ref="B249">_xlfn.IFS(基本情報入力!$C$13=0,"",EDATE(基本情報入力!$C$13,$BT$245)&gt;基本情報入力!$C$14,"",TRUE,B210)</f>
        <v/>
      </c>
      <c r="C249" s="274"/>
      <c r="D249" s="274"/>
      <c r="E249" s="274"/>
      <c r="F249" s="274"/>
      <c r="G249" s="275"/>
      <c r="H249" s="273" t="str" cm="1">
        <f t="array" ref="H249">_xlfn.IFS(基本情報入力!$C$13=0,"",EDATE(基本情報入力!$C$13,$BT$245)&gt;基本情報入力!$C$14,"",TRUE,H210)</f>
        <v/>
      </c>
      <c r="I249" s="274"/>
      <c r="J249" s="274"/>
      <c r="K249" s="274"/>
      <c r="L249" s="276" t="str" cm="1">
        <f t="array" ref="L249">_xlfn.IFS(基本情報入力!$C$13=0,"",EDATE(基本情報入力!$C$13,$BT$245)&gt;基本情報入力!$C$14,"",TRUE,L210)</f>
        <v/>
      </c>
      <c r="M249" s="276"/>
      <c r="N249" s="275"/>
      <c r="O249" s="277" t="str">
        <f t="shared" si="208"/>
        <v/>
      </c>
      <c r="P249" s="278"/>
      <c r="Q249" s="278"/>
      <c r="R249" s="279" t="str">
        <f t="shared" si="209"/>
        <v/>
      </c>
      <c r="S249" s="278"/>
      <c r="T249" s="280"/>
      <c r="U249" s="281" t="str">
        <f t="shared" si="210"/>
        <v/>
      </c>
      <c r="V249" s="282"/>
      <c r="W249" s="283"/>
      <c r="X249" s="295"/>
      <c r="Y249" s="296"/>
      <c r="Z249" s="297"/>
      <c r="AA249" s="78"/>
      <c r="AB249" s="79"/>
      <c r="AC249" s="79"/>
      <c r="AD249" s="79"/>
      <c r="AE249" s="79"/>
      <c r="AF249" s="79"/>
      <c r="AG249" s="79"/>
      <c r="AH249" s="79"/>
      <c r="AI249" s="79"/>
      <c r="AJ249" s="79"/>
      <c r="AK249" s="79"/>
      <c r="AL249" s="79"/>
      <c r="AM249" s="79"/>
      <c r="AN249" s="79"/>
      <c r="AO249" s="79"/>
      <c r="AP249" s="79"/>
      <c r="AQ249" s="79"/>
      <c r="AR249" s="79"/>
      <c r="AS249" s="79"/>
      <c r="AT249" s="79"/>
      <c r="AU249" s="79"/>
      <c r="AV249" s="79"/>
      <c r="AW249" s="79"/>
      <c r="AX249" s="79"/>
      <c r="AY249" s="79"/>
      <c r="AZ249" s="79"/>
      <c r="BA249" s="79"/>
      <c r="BB249" s="79"/>
      <c r="BC249" s="79"/>
      <c r="BD249" s="79"/>
      <c r="BE249" s="80"/>
      <c r="BF249" s="107"/>
      <c r="BG249" s="268" t="str">
        <f t="shared" si="211"/>
        <v>-</v>
      </c>
      <c r="BH249" s="269"/>
      <c r="BI249" s="270">
        <f t="shared" si="212"/>
        <v>0</v>
      </c>
      <c r="BJ249" s="270"/>
      <c r="BK249" s="270">
        <f t="shared" si="213"/>
        <v>0</v>
      </c>
      <c r="BL249" s="284"/>
      <c r="BO249" s="96"/>
      <c r="BP249" s="96"/>
      <c r="BQ249" s="97"/>
    </row>
    <row r="250" spans="1:74" ht="21.75" customHeight="1">
      <c r="A250" s="152">
        <v>6</v>
      </c>
      <c r="B250" s="273" t="str" cm="1">
        <f t="array" ref="B250">_xlfn.IFS(基本情報入力!$C$13=0,"",EDATE(基本情報入力!$C$13,$BT$245)&gt;基本情報入力!$C$14,"",TRUE,B211)</f>
        <v/>
      </c>
      <c r="C250" s="274"/>
      <c r="D250" s="274"/>
      <c r="E250" s="274"/>
      <c r="F250" s="274"/>
      <c r="G250" s="275"/>
      <c r="H250" s="273" t="str" cm="1">
        <f t="array" ref="H250">_xlfn.IFS(基本情報入力!$C$13=0,"",EDATE(基本情報入力!$C$13,$BT$245)&gt;基本情報入力!$C$14,"",TRUE,H211)</f>
        <v/>
      </c>
      <c r="I250" s="274"/>
      <c r="J250" s="274"/>
      <c r="K250" s="274"/>
      <c r="L250" s="276" t="str" cm="1">
        <f t="array" ref="L250">_xlfn.IFS(基本情報入力!$C$13=0,"",EDATE(基本情報入力!$C$13,$BT$245)&gt;基本情報入力!$C$14,"",TRUE,L211)</f>
        <v/>
      </c>
      <c r="M250" s="276"/>
      <c r="N250" s="275"/>
      <c r="O250" s="277" t="str">
        <f t="shared" si="208"/>
        <v/>
      </c>
      <c r="P250" s="278"/>
      <c r="Q250" s="278"/>
      <c r="R250" s="279" t="str">
        <f t="shared" si="209"/>
        <v/>
      </c>
      <c r="S250" s="278"/>
      <c r="T250" s="280"/>
      <c r="U250" s="281" t="str">
        <f t="shared" si="210"/>
        <v/>
      </c>
      <c r="V250" s="282"/>
      <c r="W250" s="283"/>
      <c r="X250" s="295"/>
      <c r="Y250" s="296"/>
      <c r="Z250" s="297"/>
      <c r="AA250" s="78"/>
      <c r="AB250" s="79"/>
      <c r="AC250" s="79"/>
      <c r="AD250" s="79"/>
      <c r="AE250" s="79"/>
      <c r="AF250" s="79"/>
      <c r="AG250" s="79"/>
      <c r="AH250" s="79"/>
      <c r="AI250" s="79"/>
      <c r="AJ250" s="79"/>
      <c r="AK250" s="79"/>
      <c r="AL250" s="79"/>
      <c r="AM250" s="79"/>
      <c r="AN250" s="79"/>
      <c r="AO250" s="79"/>
      <c r="AP250" s="79"/>
      <c r="AQ250" s="79"/>
      <c r="AR250" s="79"/>
      <c r="AS250" s="79"/>
      <c r="AT250" s="79"/>
      <c r="AU250" s="79"/>
      <c r="AV250" s="79"/>
      <c r="AW250" s="79"/>
      <c r="AX250" s="79"/>
      <c r="AY250" s="79"/>
      <c r="AZ250" s="79"/>
      <c r="BA250" s="79"/>
      <c r="BB250" s="79"/>
      <c r="BC250" s="79"/>
      <c r="BD250" s="79"/>
      <c r="BE250" s="80"/>
      <c r="BF250" s="107"/>
      <c r="BG250" s="268" t="str">
        <f t="shared" si="211"/>
        <v>-</v>
      </c>
      <c r="BH250" s="269"/>
      <c r="BI250" s="270">
        <f t="shared" si="212"/>
        <v>0</v>
      </c>
      <c r="BJ250" s="270"/>
      <c r="BK250" s="270">
        <f t="shared" si="213"/>
        <v>0</v>
      </c>
      <c r="BL250" s="284"/>
      <c r="BO250" s="96"/>
      <c r="BP250" s="96"/>
      <c r="BQ250" s="97"/>
    </row>
    <row r="251" spans="1:74" ht="21.75" customHeight="1">
      <c r="A251" s="152">
        <v>7</v>
      </c>
      <c r="B251" s="273" t="str" cm="1">
        <f t="array" ref="B251">_xlfn.IFS(基本情報入力!$C$13=0,"",EDATE(基本情報入力!$C$13,$BT$245)&gt;基本情報入力!$C$14,"",TRUE,B212)</f>
        <v/>
      </c>
      <c r="C251" s="274"/>
      <c r="D251" s="274"/>
      <c r="E251" s="274"/>
      <c r="F251" s="274"/>
      <c r="G251" s="275"/>
      <c r="H251" s="273" t="str" cm="1">
        <f t="array" ref="H251">_xlfn.IFS(基本情報入力!$C$13=0,"",EDATE(基本情報入力!$C$13,$BT$245)&gt;基本情報入力!$C$14,"",TRUE,H212)</f>
        <v/>
      </c>
      <c r="I251" s="274"/>
      <c r="J251" s="274"/>
      <c r="K251" s="274"/>
      <c r="L251" s="276" t="str" cm="1">
        <f t="array" ref="L251">_xlfn.IFS(基本情報入力!$C$13=0,"",EDATE(基本情報入力!$C$13,$BT$245)&gt;基本情報入力!$C$14,"",TRUE,L212)</f>
        <v/>
      </c>
      <c r="M251" s="276"/>
      <c r="N251" s="275"/>
      <c r="O251" s="277" t="str">
        <f t="shared" si="208"/>
        <v/>
      </c>
      <c r="P251" s="278"/>
      <c r="Q251" s="278"/>
      <c r="R251" s="279" t="str">
        <f t="shared" si="209"/>
        <v/>
      </c>
      <c r="S251" s="278"/>
      <c r="T251" s="280"/>
      <c r="U251" s="281" t="str">
        <f t="shared" si="210"/>
        <v/>
      </c>
      <c r="V251" s="282"/>
      <c r="W251" s="283"/>
      <c r="X251" s="295"/>
      <c r="Y251" s="296"/>
      <c r="Z251" s="297"/>
      <c r="AA251" s="78"/>
      <c r="AB251" s="79"/>
      <c r="AC251" s="79"/>
      <c r="AD251" s="79"/>
      <c r="AE251" s="79"/>
      <c r="AF251" s="79"/>
      <c r="AG251" s="79"/>
      <c r="AH251" s="79"/>
      <c r="AI251" s="79"/>
      <c r="AJ251" s="79"/>
      <c r="AK251" s="79"/>
      <c r="AL251" s="79"/>
      <c r="AM251" s="79"/>
      <c r="AN251" s="79"/>
      <c r="AO251" s="79"/>
      <c r="AP251" s="79"/>
      <c r="AQ251" s="79"/>
      <c r="AR251" s="79"/>
      <c r="AS251" s="79"/>
      <c r="AT251" s="79"/>
      <c r="AU251" s="79"/>
      <c r="AV251" s="79"/>
      <c r="AW251" s="79"/>
      <c r="AX251" s="79"/>
      <c r="AY251" s="79"/>
      <c r="AZ251" s="79"/>
      <c r="BA251" s="79"/>
      <c r="BB251" s="79"/>
      <c r="BC251" s="79"/>
      <c r="BD251" s="79"/>
      <c r="BE251" s="80"/>
      <c r="BF251" s="107"/>
      <c r="BG251" s="268" t="str">
        <f t="shared" si="211"/>
        <v>-</v>
      </c>
      <c r="BH251" s="269"/>
      <c r="BI251" s="270">
        <f t="shared" si="212"/>
        <v>0</v>
      </c>
      <c r="BJ251" s="270"/>
      <c r="BK251" s="270">
        <f t="shared" si="213"/>
        <v>0</v>
      </c>
      <c r="BL251" s="284"/>
      <c r="BO251" s="96"/>
      <c r="BP251" s="96"/>
      <c r="BQ251" s="97"/>
    </row>
    <row r="252" spans="1:74" ht="21.75" customHeight="1">
      <c r="A252" s="152">
        <v>8</v>
      </c>
      <c r="B252" s="273" t="str" cm="1">
        <f t="array" ref="B252">_xlfn.IFS(基本情報入力!$C$13=0,"",EDATE(基本情報入力!$C$13,$BT$245)&gt;基本情報入力!$C$14,"",TRUE,B213)</f>
        <v/>
      </c>
      <c r="C252" s="274"/>
      <c r="D252" s="274"/>
      <c r="E252" s="274"/>
      <c r="F252" s="274"/>
      <c r="G252" s="275"/>
      <c r="H252" s="273" t="str" cm="1">
        <f t="array" ref="H252">_xlfn.IFS(基本情報入力!$C$13=0,"",EDATE(基本情報入力!$C$13,$BT$245)&gt;基本情報入力!$C$14,"",TRUE,H213)</f>
        <v/>
      </c>
      <c r="I252" s="274"/>
      <c r="J252" s="274"/>
      <c r="K252" s="274"/>
      <c r="L252" s="276" t="str" cm="1">
        <f t="array" ref="L252">_xlfn.IFS(基本情報入力!$C$13=0,"",EDATE(基本情報入力!$C$13,$BT$245)&gt;基本情報入力!$C$14,"",TRUE,L213)</f>
        <v/>
      </c>
      <c r="M252" s="276"/>
      <c r="N252" s="275"/>
      <c r="O252" s="277" t="str">
        <f t="shared" si="208"/>
        <v/>
      </c>
      <c r="P252" s="278"/>
      <c r="Q252" s="278"/>
      <c r="R252" s="279" t="str">
        <f t="shared" si="209"/>
        <v/>
      </c>
      <c r="S252" s="278"/>
      <c r="T252" s="280"/>
      <c r="U252" s="281" t="str">
        <f t="shared" si="210"/>
        <v/>
      </c>
      <c r="V252" s="282"/>
      <c r="W252" s="283"/>
      <c r="X252" s="295"/>
      <c r="Y252" s="296"/>
      <c r="Z252" s="297"/>
      <c r="AA252" s="78"/>
      <c r="AB252" s="79"/>
      <c r="AC252" s="79"/>
      <c r="AD252" s="79"/>
      <c r="AE252" s="79"/>
      <c r="AF252" s="79"/>
      <c r="AG252" s="79"/>
      <c r="AH252" s="79"/>
      <c r="AI252" s="79"/>
      <c r="AJ252" s="79"/>
      <c r="AK252" s="79"/>
      <c r="AL252" s="79"/>
      <c r="AM252" s="79"/>
      <c r="AN252" s="79"/>
      <c r="AO252" s="79"/>
      <c r="AP252" s="79"/>
      <c r="AQ252" s="79"/>
      <c r="AR252" s="79"/>
      <c r="AS252" s="79"/>
      <c r="AT252" s="79"/>
      <c r="AU252" s="79"/>
      <c r="AV252" s="79"/>
      <c r="AW252" s="79"/>
      <c r="AX252" s="79"/>
      <c r="AY252" s="79"/>
      <c r="AZ252" s="79"/>
      <c r="BA252" s="79"/>
      <c r="BB252" s="79"/>
      <c r="BC252" s="79"/>
      <c r="BD252" s="79"/>
      <c r="BE252" s="80"/>
      <c r="BF252" s="107"/>
      <c r="BG252" s="268" t="str">
        <f t="shared" si="211"/>
        <v>-</v>
      </c>
      <c r="BH252" s="269"/>
      <c r="BI252" s="270">
        <f t="shared" si="212"/>
        <v>0</v>
      </c>
      <c r="BJ252" s="270"/>
      <c r="BK252" s="270">
        <f t="shared" si="213"/>
        <v>0</v>
      </c>
      <c r="BL252" s="284"/>
      <c r="BO252" s="96"/>
      <c r="BP252" s="96"/>
      <c r="BQ252" s="97"/>
    </row>
    <row r="253" spans="1:74" ht="21.75" customHeight="1">
      <c r="A253" s="152">
        <v>9</v>
      </c>
      <c r="B253" s="273" t="str" cm="1">
        <f t="array" ref="B253">_xlfn.IFS(基本情報入力!$C$13=0,"",EDATE(基本情報入力!$C$13,$BT$245)&gt;基本情報入力!$C$14,"",TRUE,B214)</f>
        <v/>
      </c>
      <c r="C253" s="274"/>
      <c r="D253" s="274"/>
      <c r="E253" s="274"/>
      <c r="F253" s="274"/>
      <c r="G253" s="275"/>
      <c r="H253" s="273" t="str" cm="1">
        <f t="array" ref="H253">_xlfn.IFS(基本情報入力!$C$13=0,"",EDATE(基本情報入力!$C$13,$BT$245)&gt;基本情報入力!$C$14,"",TRUE,H214)</f>
        <v/>
      </c>
      <c r="I253" s="274"/>
      <c r="J253" s="274"/>
      <c r="K253" s="274"/>
      <c r="L253" s="276" t="str" cm="1">
        <f t="array" ref="L253">_xlfn.IFS(基本情報入力!$C$13=0,"",EDATE(基本情報入力!$C$13,$BT$245)&gt;基本情報入力!$C$14,"",TRUE,L214)</f>
        <v/>
      </c>
      <c r="M253" s="276"/>
      <c r="N253" s="275"/>
      <c r="O253" s="277" t="str">
        <f t="shared" si="208"/>
        <v/>
      </c>
      <c r="P253" s="278"/>
      <c r="Q253" s="278"/>
      <c r="R253" s="279" t="str">
        <f t="shared" si="209"/>
        <v/>
      </c>
      <c r="S253" s="278"/>
      <c r="T253" s="280"/>
      <c r="U253" s="281" t="str">
        <f t="shared" si="210"/>
        <v/>
      </c>
      <c r="V253" s="282"/>
      <c r="W253" s="283"/>
      <c r="X253" s="295"/>
      <c r="Y253" s="296"/>
      <c r="Z253" s="297"/>
      <c r="AA253" s="78"/>
      <c r="AB253" s="79"/>
      <c r="AC253" s="79"/>
      <c r="AD253" s="79"/>
      <c r="AE253" s="79"/>
      <c r="AF253" s="79"/>
      <c r="AG253" s="79"/>
      <c r="AH253" s="79"/>
      <c r="AI253" s="79"/>
      <c r="AJ253" s="79"/>
      <c r="AK253" s="79"/>
      <c r="AL253" s="79"/>
      <c r="AM253" s="79"/>
      <c r="AN253" s="79"/>
      <c r="AO253" s="79"/>
      <c r="AP253" s="79"/>
      <c r="AQ253" s="79"/>
      <c r="AR253" s="79"/>
      <c r="AS253" s="79"/>
      <c r="AT253" s="79"/>
      <c r="AU253" s="79"/>
      <c r="AV253" s="79"/>
      <c r="AW253" s="79"/>
      <c r="AX253" s="79"/>
      <c r="AY253" s="79"/>
      <c r="AZ253" s="79"/>
      <c r="BA253" s="79"/>
      <c r="BB253" s="79"/>
      <c r="BC253" s="79"/>
      <c r="BD253" s="79"/>
      <c r="BE253" s="80"/>
      <c r="BF253" s="107"/>
      <c r="BG253" s="268" t="str">
        <f t="shared" si="211"/>
        <v>-</v>
      </c>
      <c r="BH253" s="269"/>
      <c r="BI253" s="270">
        <f t="shared" si="212"/>
        <v>0</v>
      </c>
      <c r="BJ253" s="270"/>
      <c r="BK253" s="270">
        <f t="shared" si="213"/>
        <v>0</v>
      </c>
      <c r="BL253" s="284"/>
      <c r="BO253" s="96"/>
      <c r="BP253" s="96"/>
      <c r="BQ253" s="97"/>
    </row>
    <row r="254" spans="1:74" ht="21.75" customHeight="1">
      <c r="A254" s="152">
        <v>10</v>
      </c>
      <c r="B254" s="273" t="str" cm="1">
        <f t="array" ref="B254">_xlfn.IFS(基本情報入力!$C$13=0,"",EDATE(基本情報入力!$C$13,$BT$245)&gt;基本情報入力!$C$14,"",TRUE,B215)</f>
        <v/>
      </c>
      <c r="C254" s="274"/>
      <c r="D254" s="274"/>
      <c r="E254" s="274"/>
      <c r="F254" s="274"/>
      <c r="G254" s="275"/>
      <c r="H254" s="273" t="str" cm="1">
        <f t="array" ref="H254">_xlfn.IFS(基本情報入力!$C$13=0,"",EDATE(基本情報入力!$C$13,$BT$245)&gt;基本情報入力!$C$14,"",TRUE,H215)</f>
        <v/>
      </c>
      <c r="I254" s="274"/>
      <c r="J254" s="274"/>
      <c r="K254" s="274"/>
      <c r="L254" s="276" t="str" cm="1">
        <f t="array" ref="L254">_xlfn.IFS(基本情報入力!$C$13=0,"",EDATE(基本情報入力!$C$13,$BT$245)&gt;基本情報入力!$C$14,"",TRUE,L215)</f>
        <v/>
      </c>
      <c r="M254" s="276"/>
      <c r="N254" s="275"/>
      <c r="O254" s="277" t="str">
        <f t="shared" si="208"/>
        <v/>
      </c>
      <c r="P254" s="278"/>
      <c r="Q254" s="278"/>
      <c r="R254" s="279" t="str">
        <f t="shared" si="209"/>
        <v/>
      </c>
      <c r="S254" s="278"/>
      <c r="T254" s="280"/>
      <c r="U254" s="281" t="str">
        <f t="shared" si="210"/>
        <v/>
      </c>
      <c r="V254" s="282"/>
      <c r="W254" s="283"/>
      <c r="X254" s="295"/>
      <c r="Y254" s="296"/>
      <c r="Z254" s="297"/>
      <c r="AA254" s="78"/>
      <c r="AB254" s="79"/>
      <c r="AC254" s="79"/>
      <c r="AD254" s="79"/>
      <c r="AE254" s="79"/>
      <c r="AF254" s="79"/>
      <c r="AG254" s="79"/>
      <c r="AH254" s="79"/>
      <c r="AI254" s="79"/>
      <c r="AJ254" s="79"/>
      <c r="AK254" s="79"/>
      <c r="AL254" s="79"/>
      <c r="AM254" s="79"/>
      <c r="AN254" s="79"/>
      <c r="AO254" s="79"/>
      <c r="AP254" s="79"/>
      <c r="AQ254" s="79"/>
      <c r="AR254" s="79"/>
      <c r="AS254" s="79"/>
      <c r="AT254" s="79"/>
      <c r="AU254" s="79"/>
      <c r="AV254" s="79"/>
      <c r="AW254" s="79"/>
      <c r="AX254" s="79"/>
      <c r="AY254" s="79"/>
      <c r="AZ254" s="79"/>
      <c r="BA254" s="79"/>
      <c r="BB254" s="79"/>
      <c r="BC254" s="79"/>
      <c r="BD254" s="79"/>
      <c r="BE254" s="80"/>
      <c r="BF254" s="107"/>
      <c r="BG254" s="268" t="str">
        <f t="shared" si="211"/>
        <v>-</v>
      </c>
      <c r="BH254" s="269"/>
      <c r="BI254" s="270">
        <f t="shared" si="212"/>
        <v>0</v>
      </c>
      <c r="BJ254" s="270"/>
      <c r="BK254" s="270">
        <f t="shared" si="213"/>
        <v>0</v>
      </c>
      <c r="BL254" s="284"/>
      <c r="BO254" s="96"/>
      <c r="BP254" s="96"/>
      <c r="BQ254" s="97"/>
    </row>
    <row r="255" spans="1:74" ht="21.75" customHeight="1">
      <c r="A255" s="152">
        <v>11</v>
      </c>
      <c r="B255" s="273" t="str" cm="1">
        <f t="array" ref="B255">_xlfn.IFS(基本情報入力!$C$13=0,"",EDATE(基本情報入力!$C$13,$BT$245)&gt;基本情報入力!$C$14,"",TRUE,B216)</f>
        <v/>
      </c>
      <c r="C255" s="274"/>
      <c r="D255" s="274"/>
      <c r="E255" s="274"/>
      <c r="F255" s="274"/>
      <c r="G255" s="275"/>
      <c r="H255" s="273" t="str" cm="1">
        <f t="array" ref="H255">_xlfn.IFS(基本情報入力!$C$13=0,"",EDATE(基本情報入力!$C$13,$BT$245)&gt;基本情報入力!$C$14,"",TRUE,H216)</f>
        <v/>
      </c>
      <c r="I255" s="274"/>
      <c r="J255" s="274"/>
      <c r="K255" s="274"/>
      <c r="L255" s="276" t="str" cm="1">
        <f t="array" ref="L255">_xlfn.IFS(基本情報入力!$C$13=0,"",EDATE(基本情報入力!$C$13,$BT$245)&gt;基本情報入力!$C$14,"",TRUE,L216)</f>
        <v/>
      </c>
      <c r="M255" s="276"/>
      <c r="N255" s="275"/>
      <c r="O255" s="277" t="str">
        <f t="shared" si="208"/>
        <v/>
      </c>
      <c r="P255" s="278"/>
      <c r="Q255" s="278"/>
      <c r="R255" s="279" t="str">
        <f t="shared" si="209"/>
        <v/>
      </c>
      <c r="S255" s="278"/>
      <c r="T255" s="280"/>
      <c r="U255" s="281" t="str">
        <f t="shared" si="210"/>
        <v/>
      </c>
      <c r="V255" s="282"/>
      <c r="W255" s="283"/>
      <c r="X255" s="295"/>
      <c r="Y255" s="296"/>
      <c r="Z255" s="297"/>
      <c r="AA255" s="78"/>
      <c r="AB255" s="79"/>
      <c r="AC255" s="79"/>
      <c r="AD255" s="79"/>
      <c r="AE255" s="79"/>
      <c r="AF255" s="79"/>
      <c r="AG255" s="79"/>
      <c r="AH255" s="79"/>
      <c r="AI255" s="79"/>
      <c r="AJ255" s="79"/>
      <c r="AK255" s="79"/>
      <c r="AL255" s="79"/>
      <c r="AM255" s="79"/>
      <c r="AN255" s="79"/>
      <c r="AO255" s="79"/>
      <c r="AP255" s="79"/>
      <c r="AQ255" s="79"/>
      <c r="AR255" s="79"/>
      <c r="AS255" s="79"/>
      <c r="AT255" s="79"/>
      <c r="AU255" s="79"/>
      <c r="AV255" s="79"/>
      <c r="AW255" s="79"/>
      <c r="AX255" s="79"/>
      <c r="AY255" s="79"/>
      <c r="AZ255" s="79"/>
      <c r="BA255" s="79"/>
      <c r="BB255" s="79"/>
      <c r="BC255" s="79"/>
      <c r="BD255" s="79"/>
      <c r="BE255" s="80"/>
      <c r="BF255" s="107"/>
      <c r="BG255" s="268" t="str">
        <f t="shared" si="211"/>
        <v>-</v>
      </c>
      <c r="BH255" s="269"/>
      <c r="BI255" s="270">
        <f t="shared" si="212"/>
        <v>0</v>
      </c>
      <c r="BJ255" s="270"/>
      <c r="BK255" s="270">
        <f t="shared" si="213"/>
        <v>0</v>
      </c>
      <c r="BL255" s="284"/>
      <c r="BO255" s="96"/>
      <c r="BP255" s="96"/>
      <c r="BQ255" s="97"/>
      <c r="BS255" s="90"/>
    </row>
    <row r="256" spans="1:74" ht="21.75" customHeight="1">
      <c r="A256" s="152">
        <v>12</v>
      </c>
      <c r="B256" s="273" t="str" cm="1">
        <f t="array" ref="B256">_xlfn.IFS(基本情報入力!$C$13=0,"",EDATE(基本情報入力!$C$13,$BT$245)&gt;基本情報入力!$C$14,"",TRUE,B217)</f>
        <v/>
      </c>
      <c r="C256" s="274"/>
      <c r="D256" s="274"/>
      <c r="E256" s="274"/>
      <c r="F256" s="274"/>
      <c r="G256" s="275"/>
      <c r="H256" s="273" t="str" cm="1">
        <f t="array" ref="H256">_xlfn.IFS(基本情報入力!$C$13=0,"",EDATE(基本情報入力!$C$13,$BT$245)&gt;基本情報入力!$C$14,"",TRUE,H217)</f>
        <v/>
      </c>
      <c r="I256" s="274"/>
      <c r="J256" s="274"/>
      <c r="K256" s="274"/>
      <c r="L256" s="276" t="str" cm="1">
        <f t="array" ref="L256">_xlfn.IFS(基本情報入力!$C$13=0,"",EDATE(基本情報入力!$C$13,$BT$245)&gt;基本情報入力!$C$14,"",TRUE,L217)</f>
        <v/>
      </c>
      <c r="M256" s="276"/>
      <c r="N256" s="275"/>
      <c r="O256" s="277" t="str">
        <f t="shared" si="208"/>
        <v/>
      </c>
      <c r="P256" s="278"/>
      <c r="Q256" s="278"/>
      <c r="R256" s="279" t="str">
        <f t="shared" si="209"/>
        <v/>
      </c>
      <c r="S256" s="278"/>
      <c r="T256" s="280"/>
      <c r="U256" s="281" t="str">
        <f t="shared" si="210"/>
        <v/>
      </c>
      <c r="V256" s="282"/>
      <c r="W256" s="283"/>
      <c r="X256" s="295"/>
      <c r="Y256" s="296"/>
      <c r="Z256" s="297"/>
      <c r="AA256" s="78"/>
      <c r="AB256" s="79"/>
      <c r="AC256" s="79"/>
      <c r="AD256" s="79"/>
      <c r="AE256" s="79"/>
      <c r="AF256" s="79"/>
      <c r="AG256" s="79"/>
      <c r="AH256" s="79"/>
      <c r="AI256" s="79"/>
      <c r="AJ256" s="79"/>
      <c r="AK256" s="79"/>
      <c r="AL256" s="79"/>
      <c r="AM256" s="79"/>
      <c r="AN256" s="79"/>
      <c r="AO256" s="79"/>
      <c r="AP256" s="79"/>
      <c r="AQ256" s="79"/>
      <c r="AR256" s="79"/>
      <c r="AS256" s="79"/>
      <c r="AT256" s="79"/>
      <c r="AU256" s="79"/>
      <c r="AV256" s="79"/>
      <c r="AW256" s="79"/>
      <c r="AX256" s="79"/>
      <c r="AY256" s="79"/>
      <c r="AZ256" s="79"/>
      <c r="BA256" s="79"/>
      <c r="BB256" s="79"/>
      <c r="BC256" s="79"/>
      <c r="BD256" s="79"/>
      <c r="BE256" s="80"/>
      <c r="BF256" s="107"/>
      <c r="BG256" s="268" t="str">
        <f t="shared" si="211"/>
        <v>-</v>
      </c>
      <c r="BH256" s="269"/>
      <c r="BI256" s="270">
        <f t="shared" si="212"/>
        <v>0</v>
      </c>
      <c r="BJ256" s="270"/>
      <c r="BK256" s="270">
        <f t="shared" si="213"/>
        <v>0</v>
      </c>
      <c r="BL256" s="284"/>
      <c r="BO256" s="96"/>
      <c r="BP256" s="96"/>
      <c r="BQ256" s="97"/>
    </row>
    <row r="257" spans="1:69" ht="21.75" customHeight="1">
      <c r="A257" s="152">
        <v>13</v>
      </c>
      <c r="B257" s="273" t="str" cm="1">
        <f t="array" ref="B257">_xlfn.IFS(基本情報入力!$C$13=0,"",EDATE(基本情報入力!$C$13,$BT$245)&gt;基本情報入力!$C$14,"",TRUE,B218)</f>
        <v/>
      </c>
      <c r="C257" s="274"/>
      <c r="D257" s="274"/>
      <c r="E257" s="274"/>
      <c r="F257" s="274"/>
      <c r="G257" s="275"/>
      <c r="H257" s="273" t="str" cm="1">
        <f t="array" ref="H257">_xlfn.IFS(基本情報入力!$C$13=0,"",EDATE(基本情報入力!$C$13,$BT$245)&gt;基本情報入力!$C$14,"",TRUE,H218)</f>
        <v/>
      </c>
      <c r="I257" s="274"/>
      <c r="J257" s="274"/>
      <c r="K257" s="274"/>
      <c r="L257" s="276" t="str" cm="1">
        <f t="array" ref="L257">_xlfn.IFS(基本情報入力!$C$13=0,"",EDATE(基本情報入力!$C$13,$BT$245)&gt;基本情報入力!$C$14,"",TRUE,L218)</f>
        <v/>
      </c>
      <c r="M257" s="276"/>
      <c r="N257" s="275"/>
      <c r="O257" s="277" t="str">
        <f t="shared" si="208"/>
        <v/>
      </c>
      <c r="P257" s="278"/>
      <c r="Q257" s="278"/>
      <c r="R257" s="279" t="str">
        <f t="shared" si="209"/>
        <v/>
      </c>
      <c r="S257" s="278"/>
      <c r="T257" s="280"/>
      <c r="U257" s="281" t="str">
        <f t="shared" si="210"/>
        <v/>
      </c>
      <c r="V257" s="282"/>
      <c r="W257" s="283"/>
      <c r="X257" s="295"/>
      <c r="Y257" s="296"/>
      <c r="Z257" s="297"/>
      <c r="AA257" s="78"/>
      <c r="AB257" s="79"/>
      <c r="AC257" s="79"/>
      <c r="AD257" s="79"/>
      <c r="AE257" s="79"/>
      <c r="AF257" s="79"/>
      <c r="AG257" s="79"/>
      <c r="AH257" s="79"/>
      <c r="AI257" s="79"/>
      <c r="AJ257" s="79"/>
      <c r="AK257" s="79"/>
      <c r="AL257" s="79"/>
      <c r="AM257" s="79"/>
      <c r="AN257" s="79"/>
      <c r="AO257" s="79"/>
      <c r="AP257" s="79"/>
      <c r="AQ257" s="79"/>
      <c r="AR257" s="79"/>
      <c r="AS257" s="79"/>
      <c r="AT257" s="79"/>
      <c r="AU257" s="79"/>
      <c r="AV257" s="79"/>
      <c r="AW257" s="79"/>
      <c r="AX257" s="79"/>
      <c r="AY257" s="79"/>
      <c r="AZ257" s="79"/>
      <c r="BA257" s="79"/>
      <c r="BB257" s="79"/>
      <c r="BC257" s="79"/>
      <c r="BD257" s="79"/>
      <c r="BE257" s="80"/>
      <c r="BF257" s="107"/>
      <c r="BG257" s="268" t="str">
        <f t="shared" si="211"/>
        <v>-</v>
      </c>
      <c r="BH257" s="269"/>
      <c r="BI257" s="270">
        <f t="shared" si="212"/>
        <v>0</v>
      </c>
      <c r="BJ257" s="270"/>
      <c r="BK257" s="270">
        <f t="shared" si="213"/>
        <v>0</v>
      </c>
      <c r="BL257" s="284"/>
      <c r="BO257" s="96"/>
      <c r="BP257" s="96"/>
      <c r="BQ257" s="97"/>
    </row>
    <row r="258" spans="1:69" ht="21.75" customHeight="1">
      <c r="A258" s="152">
        <v>14</v>
      </c>
      <c r="B258" s="273" t="str" cm="1">
        <f t="array" ref="B258">_xlfn.IFS(基本情報入力!$C$13=0,"",EDATE(基本情報入力!$C$13,$BT$245)&gt;基本情報入力!$C$14,"",TRUE,B219)</f>
        <v/>
      </c>
      <c r="C258" s="274"/>
      <c r="D258" s="274"/>
      <c r="E258" s="274"/>
      <c r="F258" s="274"/>
      <c r="G258" s="275"/>
      <c r="H258" s="273" t="str" cm="1">
        <f t="array" ref="H258">_xlfn.IFS(基本情報入力!$C$13=0,"",EDATE(基本情報入力!$C$13,$BT$245)&gt;基本情報入力!$C$14,"",TRUE,H219)</f>
        <v/>
      </c>
      <c r="I258" s="274"/>
      <c r="J258" s="274"/>
      <c r="K258" s="274"/>
      <c r="L258" s="276" t="str" cm="1">
        <f t="array" ref="L258">_xlfn.IFS(基本情報入力!$C$13=0,"",EDATE(基本情報入力!$C$13,$BT$245)&gt;基本情報入力!$C$14,"",TRUE,L219)</f>
        <v/>
      </c>
      <c r="M258" s="276"/>
      <c r="N258" s="275"/>
      <c r="O258" s="277" t="str">
        <f t="shared" si="208"/>
        <v/>
      </c>
      <c r="P258" s="278"/>
      <c r="Q258" s="278"/>
      <c r="R258" s="279" t="str">
        <f t="shared" si="209"/>
        <v/>
      </c>
      <c r="S258" s="278"/>
      <c r="T258" s="280"/>
      <c r="U258" s="281" t="str">
        <f t="shared" si="210"/>
        <v/>
      </c>
      <c r="V258" s="282"/>
      <c r="W258" s="283"/>
      <c r="X258" s="295"/>
      <c r="Y258" s="296"/>
      <c r="Z258" s="297"/>
      <c r="AA258" s="78"/>
      <c r="AB258" s="79"/>
      <c r="AC258" s="79"/>
      <c r="AD258" s="79"/>
      <c r="AE258" s="79"/>
      <c r="AF258" s="79"/>
      <c r="AG258" s="79"/>
      <c r="AH258" s="79"/>
      <c r="AI258" s="79"/>
      <c r="AJ258" s="79"/>
      <c r="AK258" s="79"/>
      <c r="AL258" s="79"/>
      <c r="AM258" s="79"/>
      <c r="AN258" s="79"/>
      <c r="AO258" s="79"/>
      <c r="AP258" s="79"/>
      <c r="AQ258" s="79"/>
      <c r="AR258" s="79"/>
      <c r="AS258" s="79"/>
      <c r="AT258" s="79"/>
      <c r="AU258" s="79"/>
      <c r="AV258" s="79"/>
      <c r="AW258" s="79"/>
      <c r="AX258" s="79"/>
      <c r="AY258" s="79"/>
      <c r="AZ258" s="79"/>
      <c r="BA258" s="79"/>
      <c r="BB258" s="79"/>
      <c r="BC258" s="79"/>
      <c r="BD258" s="79"/>
      <c r="BE258" s="80"/>
      <c r="BF258" s="107"/>
      <c r="BG258" s="268" t="str">
        <f t="shared" si="211"/>
        <v>-</v>
      </c>
      <c r="BH258" s="269"/>
      <c r="BI258" s="270">
        <f t="shared" si="212"/>
        <v>0</v>
      </c>
      <c r="BJ258" s="270"/>
      <c r="BK258" s="270">
        <f t="shared" si="213"/>
        <v>0</v>
      </c>
      <c r="BL258" s="284"/>
      <c r="BO258" s="96"/>
      <c r="BP258" s="96"/>
      <c r="BQ258" s="97"/>
    </row>
    <row r="259" spans="1:69" ht="21.75" customHeight="1">
      <c r="A259" s="152">
        <v>15</v>
      </c>
      <c r="B259" s="273" t="str" cm="1">
        <f t="array" ref="B259">_xlfn.IFS(基本情報入力!$C$13=0,"",EDATE(基本情報入力!$C$13,$BT$245)&gt;基本情報入力!$C$14,"",TRUE,B220)</f>
        <v/>
      </c>
      <c r="C259" s="274"/>
      <c r="D259" s="274"/>
      <c r="E259" s="274"/>
      <c r="F259" s="274"/>
      <c r="G259" s="275"/>
      <c r="H259" s="273" t="str" cm="1">
        <f t="array" ref="H259">_xlfn.IFS(基本情報入力!$C$13=0,"",EDATE(基本情報入力!$C$13,$BT$245)&gt;基本情報入力!$C$14,"",TRUE,H220)</f>
        <v/>
      </c>
      <c r="I259" s="274"/>
      <c r="J259" s="274"/>
      <c r="K259" s="274"/>
      <c r="L259" s="276" t="str" cm="1">
        <f t="array" ref="L259">_xlfn.IFS(基本情報入力!$C$13=0,"",EDATE(基本情報入力!$C$13,$BT$245)&gt;基本情報入力!$C$14,"",TRUE,L220)</f>
        <v/>
      </c>
      <c r="M259" s="276"/>
      <c r="N259" s="275"/>
      <c r="O259" s="277" t="str">
        <f t="shared" si="208"/>
        <v/>
      </c>
      <c r="P259" s="278"/>
      <c r="Q259" s="278"/>
      <c r="R259" s="279" t="str">
        <f t="shared" si="209"/>
        <v/>
      </c>
      <c r="S259" s="278"/>
      <c r="T259" s="280"/>
      <c r="U259" s="281" t="str">
        <f t="shared" si="210"/>
        <v/>
      </c>
      <c r="V259" s="282"/>
      <c r="W259" s="283"/>
      <c r="X259" s="295"/>
      <c r="Y259" s="296"/>
      <c r="Z259" s="297"/>
      <c r="AA259" s="78"/>
      <c r="AB259" s="79"/>
      <c r="AC259" s="79"/>
      <c r="AD259" s="79"/>
      <c r="AE259" s="79"/>
      <c r="AF259" s="79"/>
      <c r="AG259" s="79"/>
      <c r="AH259" s="79"/>
      <c r="AI259" s="79"/>
      <c r="AJ259" s="79"/>
      <c r="AK259" s="79"/>
      <c r="AL259" s="79"/>
      <c r="AM259" s="79"/>
      <c r="AN259" s="79"/>
      <c r="AO259" s="79"/>
      <c r="AP259" s="79"/>
      <c r="AQ259" s="79"/>
      <c r="AR259" s="79"/>
      <c r="AS259" s="79"/>
      <c r="AT259" s="79"/>
      <c r="AU259" s="79"/>
      <c r="AV259" s="79"/>
      <c r="AW259" s="79"/>
      <c r="AX259" s="79"/>
      <c r="AY259" s="79"/>
      <c r="AZ259" s="79"/>
      <c r="BA259" s="79"/>
      <c r="BB259" s="79"/>
      <c r="BC259" s="79"/>
      <c r="BD259" s="79"/>
      <c r="BE259" s="80"/>
      <c r="BF259" s="107"/>
      <c r="BG259" s="268" t="str">
        <f t="shared" si="211"/>
        <v>-</v>
      </c>
      <c r="BH259" s="269"/>
      <c r="BI259" s="270">
        <f t="shared" si="212"/>
        <v>0</v>
      </c>
      <c r="BJ259" s="270"/>
      <c r="BK259" s="270">
        <f t="shared" si="213"/>
        <v>0</v>
      </c>
      <c r="BL259" s="284"/>
      <c r="BO259" s="96"/>
      <c r="BP259" s="96"/>
      <c r="BQ259" s="97"/>
    </row>
    <row r="260" spans="1:69" ht="21.75" customHeight="1">
      <c r="A260" s="152">
        <v>16</v>
      </c>
      <c r="B260" s="273" t="str" cm="1">
        <f t="array" ref="B260">_xlfn.IFS(基本情報入力!$C$13=0,"",EDATE(基本情報入力!$C$13,$BT$245)&gt;基本情報入力!$C$14,"",TRUE,B221)</f>
        <v/>
      </c>
      <c r="C260" s="274"/>
      <c r="D260" s="274"/>
      <c r="E260" s="274"/>
      <c r="F260" s="274"/>
      <c r="G260" s="275"/>
      <c r="H260" s="273" t="str" cm="1">
        <f t="array" ref="H260">_xlfn.IFS(基本情報入力!$C$13=0,"",EDATE(基本情報入力!$C$13,$BT$245)&gt;基本情報入力!$C$14,"",TRUE,H221)</f>
        <v/>
      </c>
      <c r="I260" s="274"/>
      <c r="J260" s="274"/>
      <c r="K260" s="274"/>
      <c r="L260" s="276" t="str" cm="1">
        <f t="array" ref="L260">_xlfn.IFS(基本情報入力!$C$13=0,"",EDATE(基本情報入力!$C$13,$BT$245)&gt;基本情報入力!$C$14,"",TRUE,L221)</f>
        <v/>
      </c>
      <c r="M260" s="276"/>
      <c r="N260" s="275"/>
      <c r="O260" s="277" t="str">
        <f t="shared" si="208"/>
        <v/>
      </c>
      <c r="P260" s="278"/>
      <c r="Q260" s="278"/>
      <c r="R260" s="279" t="str">
        <f t="shared" si="209"/>
        <v/>
      </c>
      <c r="S260" s="278"/>
      <c r="T260" s="280"/>
      <c r="U260" s="281" t="str">
        <f t="shared" si="210"/>
        <v/>
      </c>
      <c r="V260" s="282"/>
      <c r="W260" s="283"/>
      <c r="X260" s="295"/>
      <c r="Y260" s="296"/>
      <c r="Z260" s="297"/>
      <c r="AA260" s="78"/>
      <c r="AB260" s="79"/>
      <c r="AC260" s="79"/>
      <c r="AD260" s="79"/>
      <c r="AE260" s="79"/>
      <c r="AF260" s="79"/>
      <c r="AG260" s="79"/>
      <c r="AH260" s="79"/>
      <c r="AI260" s="79"/>
      <c r="AJ260" s="79"/>
      <c r="AK260" s="79"/>
      <c r="AL260" s="79"/>
      <c r="AM260" s="79"/>
      <c r="AN260" s="79"/>
      <c r="AO260" s="79"/>
      <c r="AP260" s="79"/>
      <c r="AQ260" s="79"/>
      <c r="AR260" s="79"/>
      <c r="AS260" s="79"/>
      <c r="AT260" s="79"/>
      <c r="AU260" s="79"/>
      <c r="AV260" s="79"/>
      <c r="AW260" s="79"/>
      <c r="AX260" s="79"/>
      <c r="AY260" s="79"/>
      <c r="AZ260" s="79"/>
      <c r="BA260" s="79"/>
      <c r="BB260" s="79"/>
      <c r="BC260" s="79"/>
      <c r="BD260" s="79"/>
      <c r="BE260" s="80"/>
      <c r="BF260" s="107"/>
      <c r="BG260" s="268" t="str">
        <f t="shared" si="211"/>
        <v>-</v>
      </c>
      <c r="BH260" s="269"/>
      <c r="BI260" s="270">
        <f t="shared" si="212"/>
        <v>0</v>
      </c>
      <c r="BJ260" s="270"/>
      <c r="BK260" s="270">
        <f t="shared" si="213"/>
        <v>0</v>
      </c>
      <c r="BL260" s="284"/>
      <c r="BO260" s="96"/>
      <c r="BP260" s="96"/>
      <c r="BQ260" s="97"/>
    </row>
    <row r="261" spans="1:69" ht="21.75" customHeight="1">
      <c r="A261" s="152">
        <v>17</v>
      </c>
      <c r="B261" s="273" t="str" cm="1">
        <f t="array" ref="B261">_xlfn.IFS(基本情報入力!$C$13=0,"",EDATE(基本情報入力!$C$13,$BT$245)&gt;基本情報入力!$C$14,"",TRUE,B222)</f>
        <v/>
      </c>
      <c r="C261" s="274"/>
      <c r="D261" s="274"/>
      <c r="E261" s="274"/>
      <c r="F261" s="274"/>
      <c r="G261" s="275"/>
      <c r="H261" s="273" t="str" cm="1">
        <f t="array" ref="H261">_xlfn.IFS(基本情報入力!$C$13=0,"",EDATE(基本情報入力!$C$13,$BT$245)&gt;基本情報入力!$C$14,"",TRUE,H222)</f>
        <v/>
      </c>
      <c r="I261" s="274"/>
      <c r="J261" s="274"/>
      <c r="K261" s="274"/>
      <c r="L261" s="276" t="str" cm="1">
        <f t="array" ref="L261">_xlfn.IFS(基本情報入力!$C$13=0,"",EDATE(基本情報入力!$C$13,$BT$245)&gt;基本情報入力!$C$14,"",TRUE,L222)</f>
        <v/>
      </c>
      <c r="M261" s="276"/>
      <c r="N261" s="275"/>
      <c r="O261" s="277" t="str">
        <f t="shared" si="208"/>
        <v/>
      </c>
      <c r="P261" s="278"/>
      <c r="Q261" s="278"/>
      <c r="R261" s="279" t="str">
        <f t="shared" si="209"/>
        <v/>
      </c>
      <c r="S261" s="278"/>
      <c r="T261" s="280"/>
      <c r="U261" s="281" t="str">
        <f t="shared" si="210"/>
        <v/>
      </c>
      <c r="V261" s="282"/>
      <c r="W261" s="283"/>
      <c r="X261" s="295"/>
      <c r="Y261" s="296"/>
      <c r="Z261" s="297"/>
      <c r="AA261" s="78"/>
      <c r="AB261" s="79"/>
      <c r="AC261" s="79"/>
      <c r="AD261" s="79"/>
      <c r="AE261" s="79"/>
      <c r="AF261" s="79"/>
      <c r="AG261" s="79"/>
      <c r="AH261" s="79"/>
      <c r="AI261" s="79"/>
      <c r="AJ261" s="79"/>
      <c r="AK261" s="79"/>
      <c r="AL261" s="79"/>
      <c r="AM261" s="79"/>
      <c r="AN261" s="79"/>
      <c r="AO261" s="79"/>
      <c r="AP261" s="79"/>
      <c r="AQ261" s="79"/>
      <c r="AR261" s="79"/>
      <c r="AS261" s="79"/>
      <c r="AT261" s="79"/>
      <c r="AU261" s="79"/>
      <c r="AV261" s="79"/>
      <c r="AW261" s="79"/>
      <c r="AX261" s="79"/>
      <c r="AY261" s="79"/>
      <c r="AZ261" s="79"/>
      <c r="BA261" s="79"/>
      <c r="BB261" s="79"/>
      <c r="BC261" s="79"/>
      <c r="BD261" s="79"/>
      <c r="BE261" s="80"/>
      <c r="BF261" s="107"/>
      <c r="BG261" s="268" t="str">
        <f t="shared" si="211"/>
        <v>-</v>
      </c>
      <c r="BH261" s="269"/>
      <c r="BI261" s="270">
        <f t="shared" si="212"/>
        <v>0</v>
      </c>
      <c r="BJ261" s="270"/>
      <c r="BK261" s="270">
        <f t="shared" si="213"/>
        <v>0</v>
      </c>
      <c r="BL261" s="284"/>
      <c r="BO261" s="96"/>
      <c r="BP261" s="96"/>
      <c r="BQ261" s="97"/>
    </row>
    <row r="262" spans="1:69" ht="21.75" customHeight="1">
      <c r="A262" s="152">
        <v>18</v>
      </c>
      <c r="B262" s="273" t="str" cm="1">
        <f t="array" ref="B262">_xlfn.IFS(基本情報入力!$C$13=0,"",EDATE(基本情報入力!$C$13,$BT$245)&gt;基本情報入力!$C$14,"",TRUE,B223)</f>
        <v/>
      </c>
      <c r="C262" s="274"/>
      <c r="D262" s="274"/>
      <c r="E262" s="274"/>
      <c r="F262" s="274"/>
      <c r="G262" s="275"/>
      <c r="H262" s="273" t="str" cm="1">
        <f t="array" ref="H262">_xlfn.IFS(基本情報入力!$C$13=0,"",EDATE(基本情報入力!$C$13,$BT$245)&gt;基本情報入力!$C$14,"",TRUE,H223)</f>
        <v/>
      </c>
      <c r="I262" s="274"/>
      <c r="J262" s="274"/>
      <c r="K262" s="274"/>
      <c r="L262" s="276" t="str" cm="1">
        <f t="array" ref="L262">_xlfn.IFS(基本情報入力!$C$13=0,"",EDATE(基本情報入力!$C$13,$BT$245)&gt;基本情報入力!$C$14,"",TRUE,L223)</f>
        <v/>
      </c>
      <c r="M262" s="276"/>
      <c r="N262" s="275"/>
      <c r="O262" s="277" t="str">
        <f t="shared" si="208"/>
        <v/>
      </c>
      <c r="P262" s="278"/>
      <c r="Q262" s="278"/>
      <c r="R262" s="279" t="str">
        <f>IF(O262="","",COUNTIF(AA262:BE262,"○"))</f>
        <v/>
      </c>
      <c r="S262" s="278"/>
      <c r="T262" s="280"/>
      <c r="U262" s="281" t="str">
        <f t="shared" si="210"/>
        <v/>
      </c>
      <c r="V262" s="282"/>
      <c r="W262" s="283"/>
      <c r="X262" s="295"/>
      <c r="Y262" s="296"/>
      <c r="Z262" s="297"/>
      <c r="AA262" s="78"/>
      <c r="AB262" s="79"/>
      <c r="AC262" s="79"/>
      <c r="AD262" s="79"/>
      <c r="AE262" s="79"/>
      <c r="AF262" s="79"/>
      <c r="AG262" s="79"/>
      <c r="AH262" s="79"/>
      <c r="AI262" s="79"/>
      <c r="AJ262" s="79"/>
      <c r="AK262" s="79"/>
      <c r="AL262" s="79"/>
      <c r="AM262" s="79"/>
      <c r="AN262" s="79"/>
      <c r="AO262" s="79"/>
      <c r="AP262" s="79"/>
      <c r="AQ262" s="79"/>
      <c r="AR262" s="79"/>
      <c r="AS262" s="79"/>
      <c r="AT262" s="79"/>
      <c r="AU262" s="79"/>
      <c r="AV262" s="79"/>
      <c r="AW262" s="79"/>
      <c r="AX262" s="79"/>
      <c r="AY262" s="79"/>
      <c r="AZ262" s="79"/>
      <c r="BA262" s="79"/>
      <c r="BB262" s="79"/>
      <c r="BC262" s="79"/>
      <c r="BD262" s="79"/>
      <c r="BE262" s="80"/>
      <c r="BF262" s="107"/>
      <c r="BG262" s="268" t="str">
        <f t="shared" si="211"/>
        <v>-</v>
      </c>
      <c r="BH262" s="269"/>
      <c r="BI262" s="270">
        <f t="shared" si="212"/>
        <v>0</v>
      </c>
      <c r="BJ262" s="270"/>
      <c r="BK262" s="270">
        <f t="shared" si="213"/>
        <v>0</v>
      </c>
      <c r="BL262" s="284"/>
      <c r="BO262" s="96"/>
      <c r="BP262" s="96"/>
      <c r="BQ262" s="97"/>
    </row>
    <row r="263" spans="1:69" ht="21.75" customHeight="1">
      <c r="A263" s="152">
        <v>19</v>
      </c>
      <c r="B263" s="273" t="str" cm="1">
        <f t="array" ref="B263">_xlfn.IFS(基本情報入力!$C$13=0,"",EDATE(基本情報入力!$C$13,$BT$245)&gt;基本情報入力!$C$14,"",TRUE,B224)</f>
        <v/>
      </c>
      <c r="C263" s="274"/>
      <c r="D263" s="274"/>
      <c r="E263" s="274"/>
      <c r="F263" s="274"/>
      <c r="G263" s="275"/>
      <c r="H263" s="273" t="str" cm="1">
        <f t="array" ref="H263">_xlfn.IFS(基本情報入力!$C$13=0,"",EDATE(基本情報入力!$C$13,$BT$245)&gt;基本情報入力!$C$14,"",TRUE,H224)</f>
        <v/>
      </c>
      <c r="I263" s="274"/>
      <c r="J263" s="274"/>
      <c r="K263" s="274"/>
      <c r="L263" s="276" t="str" cm="1">
        <f t="array" ref="L263">_xlfn.IFS(基本情報入力!$C$13=0,"",EDATE(基本情報入力!$C$13,$BT$245)&gt;基本情報入力!$C$14,"",TRUE,L224)</f>
        <v/>
      </c>
      <c r="M263" s="276"/>
      <c r="N263" s="275"/>
      <c r="O263" s="277" t="str">
        <f t="shared" si="208"/>
        <v/>
      </c>
      <c r="P263" s="278"/>
      <c r="Q263" s="278"/>
      <c r="R263" s="279" t="str">
        <f t="shared" ref="R263:R269" si="214">IF(O263="","",COUNTIF(AA263:BE263,"○"))</f>
        <v/>
      </c>
      <c r="S263" s="278"/>
      <c r="T263" s="280"/>
      <c r="U263" s="281" t="str">
        <f t="shared" si="210"/>
        <v/>
      </c>
      <c r="V263" s="282"/>
      <c r="W263" s="283"/>
      <c r="X263" s="295"/>
      <c r="Y263" s="296"/>
      <c r="Z263" s="297"/>
      <c r="AA263" s="78"/>
      <c r="AB263" s="79"/>
      <c r="AC263" s="79"/>
      <c r="AD263" s="79"/>
      <c r="AE263" s="79"/>
      <c r="AF263" s="79"/>
      <c r="AG263" s="79"/>
      <c r="AH263" s="79"/>
      <c r="AI263" s="79"/>
      <c r="AJ263" s="79"/>
      <c r="AK263" s="79"/>
      <c r="AL263" s="79"/>
      <c r="AM263" s="79"/>
      <c r="AN263" s="79"/>
      <c r="AO263" s="79"/>
      <c r="AP263" s="79"/>
      <c r="AQ263" s="79"/>
      <c r="AR263" s="79"/>
      <c r="AS263" s="79"/>
      <c r="AT263" s="79"/>
      <c r="AU263" s="79"/>
      <c r="AV263" s="79"/>
      <c r="AW263" s="79"/>
      <c r="AX263" s="79"/>
      <c r="AY263" s="79"/>
      <c r="AZ263" s="79"/>
      <c r="BA263" s="79"/>
      <c r="BB263" s="79"/>
      <c r="BC263" s="79"/>
      <c r="BD263" s="79"/>
      <c r="BE263" s="80"/>
      <c r="BF263" s="107"/>
      <c r="BG263" s="268" t="str">
        <f t="shared" si="211"/>
        <v>-</v>
      </c>
      <c r="BH263" s="269"/>
      <c r="BI263" s="270">
        <f t="shared" si="212"/>
        <v>0</v>
      </c>
      <c r="BJ263" s="270"/>
      <c r="BK263" s="270">
        <f t="shared" si="213"/>
        <v>0</v>
      </c>
      <c r="BL263" s="284"/>
      <c r="BO263" s="96"/>
      <c r="BP263" s="96"/>
      <c r="BQ263" s="97"/>
    </row>
    <row r="264" spans="1:69" ht="21.75" customHeight="1">
      <c r="A264" s="152">
        <v>20</v>
      </c>
      <c r="B264" s="273" t="str" cm="1">
        <f t="array" ref="B264">_xlfn.IFS(基本情報入力!$C$13=0,"",EDATE(基本情報入力!$C$13,$BT$245)&gt;基本情報入力!$C$14,"",TRUE,B225)</f>
        <v/>
      </c>
      <c r="C264" s="274"/>
      <c r="D264" s="274"/>
      <c r="E264" s="274"/>
      <c r="F264" s="274"/>
      <c r="G264" s="275"/>
      <c r="H264" s="273" t="str" cm="1">
        <f t="array" ref="H264">_xlfn.IFS(基本情報入力!$C$13=0,"",EDATE(基本情報入力!$C$13,$BT$245)&gt;基本情報入力!$C$14,"",TRUE,H225)</f>
        <v/>
      </c>
      <c r="I264" s="274"/>
      <c r="J264" s="274"/>
      <c r="K264" s="274"/>
      <c r="L264" s="276" t="str" cm="1">
        <f t="array" ref="L264">_xlfn.IFS(基本情報入力!$C$13=0,"",EDATE(基本情報入力!$C$13,$BT$245)&gt;基本情報入力!$C$14,"",TRUE,L225)</f>
        <v/>
      </c>
      <c r="M264" s="276"/>
      <c r="N264" s="275"/>
      <c r="O264" s="277" t="str">
        <f t="shared" si="208"/>
        <v/>
      </c>
      <c r="P264" s="278"/>
      <c r="Q264" s="278"/>
      <c r="R264" s="279" t="str">
        <f t="shared" si="214"/>
        <v/>
      </c>
      <c r="S264" s="278"/>
      <c r="T264" s="280"/>
      <c r="U264" s="281" t="str">
        <f t="shared" si="210"/>
        <v/>
      </c>
      <c r="V264" s="282"/>
      <c r="W264" s="283"/>
      <c r="X264" s="295"/>
      <c r="Y264" s="296"/>
      <c r="Z264" s="297"/>
      <c r="AA264" s="81"/>
      <c r="AB264" s="82"/>
      <c r="AC264" s="82"/>
      <c r="AD264" s="82"/>
      <c r="AE264" s="82"/>
      <c r="AF264" s="79"/>
      <c r="AG264" s="79"/>
      <c r="AH264" s="79"/>
      <c r="AI264" s="79"/>
      <c r="AJ264" s="79"/>
      <c r="AK264" s="79"/>
      <c r="AL264" s="79"/>
      <c r="AM264" s="79"/>
      <c r="AN264" s="79"/>
      <c r="AO264" s="79"/>
      <c r="AP264" s="79"/>
      <c r="AQ264" s="79"/>
      <c r="AR264" s="79"/>
      <c r="AS264" s="82"/>
      <c r="AT264" s="82"/>
      <c r="AU264" s="82"/>
      <c r="AV264" s="82"/>
      <c r="AW264" s="82"/>
      <c r="AX264" s="82"/>
      <c r="AY264" s="82"/>
      <c r="AZ264" s="82"/>
      <c r="BA264" s="82"/>
      <c r="BB264" s="79"/>
      <c r="BC264" s="79"/>
      <c r="BD264" s="79"/>
      <c r="BE264" s="80"/>
      <c r="BF264" s="107"/>
      <c r="BG264" s="268" t="str">
        <f t="shared" si="211"/>
        <v>-</v>
      </c>
      <c r="BH264" s="269"/>
      <c r="BI264" s="270">
        <f t="shared" si="212"/>
        <v>0</v>
      </c>
      <c r="BJ264" s="270"/>
      <c r="BK264" s="270">
        <f t="shared" si="213"/>
        <v>0</v>
      </c>
      <c r="BL264" s="284"/>
      <c r="BO264" s="96"/>
      <c r="BP264" s="96"/>
      <c r="BQ264" s="97"/>
    </row>
    <row r="265" spans="1:69" ht="21.75" customHeight="1">
      <c r="A265" s="152">
        <v>21</v>
      </c>
      <c r="B265" s="273" t="str" cm="1">
        <f t="array" ref="B265">_xlfn.IFS(基本情報入力!$C$13=0,"",EDATE(基本情報入力!$C$13,$BT$245)&gt;基本情報入力!$C$14,"",TRUE,B226)</f>
        <v/>
      </c>
      <c r="C265" s="274"/>
      <c r="D265" s="274"/>
      <c r="E265" s="274"/>
      <c r="F265" s="274"/>
      <c r="G265" s="275"/>
      <c r="H265" s="273" t="str" cm="1">
        <f t="array" ref="H265">_xlfn.IFS(基本情報入力!$C$13=0,"",EDATE(基本情報入力!$C$13,$BT$245)&gt;基本情報入力!$C$14,"",TRUE,H226)</f>
        <v/>
      </c>
      <c r="I265" s="274"/>
      <c r="J265" s="274"/>
      <c r="K265" s="274"/>
      <c r="L265" s="276" t="str" cm="1">
        <f t="array" ref="L265">_xlfn.IFS(基本情報入力!$C$13=0,"",EDATE(基本情報入力!$C$13,$BT$245)&gt;基本情報入力!$C$14,"",TRUE,L226)</f>
        <v/>
      </c>
      <c r="M265" s="276"/>
      <c r="N265" s="275"/>
      <c r="O265" s="277" t="str">
        <f t="shared" si="208"/>
        <v/>
      </c>
      <c r="P265" s="278"/>
      <c r="Q265" s="278"/>
      <c r="R265" s="279" t="str">
        <f t="shared" si="214"/>
        <v/>
      </c>
      <c r="S265" s="278"/>
      <c r="T265" s="280"/>
      <c r="U265" s="281" t="str">
        <f t="shared" si="210"/>
        <v/>
      </c>
      <c r="V265" s="282"/>
      <c r="W265" s="283"/>
      <c r="X265" s="295"/>
      <c r="Y265" s="296"/>
      <c r="Z265" s="297"/>
      <c r="AA265" s="78"/>
      <c r="AB265" s="79"/>
      <c r="AC265" s="79"/>
      <c r="AD265" s="79"/>
      <c r="AE265" s="79"/>
      <c r="AF265" s="79"/>
      <c r="AG265" s="79"/>
      <c r="AH265" s="79"/>
      <c r="AI265" s="79"/>
      <c r="AJ265" s="79"/>
      <c r="AK265" s="79"/>
      <c r="AL265" s="79"/>
      <c r="AM265" s="79"/>
      <c r="AN265" s="79"/>
      <c r="AO265" s="79"/>
      <c r="AP265" s="79"/>
      <c r="AQ265" s="79"/>
      <c r="AR265" s="79"/>
      <c r="AS265" s="79"/>
      <c r="AT265" s="79"/>
      <c r="AU265" s="79"/>
      <c r="AV265" s="79"/>
      <c r="AW265" s="79"/>
      <c r="AX265" s="79"/>
      <c r="AY265" s="79"/>
      <c r="AZ265" s="79"/>
      <c r="BA265" s="79"/>
      <c r="BB265" s="79"/>
      <c r="BC265" s="79"/>
      <c r="BD265" s="79"/>
      <c r="BE265" s="80"/>
      <c r="BF265" s="107"/>
      <c r="BG265" s="268" t="str">
        <f t="shared" si="211"/>
        <v>-</v>
      </c>
      <c r="BH265" s="269"/>
      <c r="BI265" s="270">
        <f t="shared" si="212"/>
        <v>0</v>
      </c>
      <c r="BJ265" s="270"/>
      <c r="BK265" s="270">
        <f t="shared" si="213"/>
        <v>0</v>
      </c>
      <c r="BL265" s="284"/>
      <c r="BO265" s="96"/>
      <c r="BP265" s="96"/>
      <c r="BQ265" s="97"/>
    </row>
    <row r="266" spans="1:69" ht="21.75" customHeight="1">
      <c r="A266" s="152">
        <v>22</v>
      </c>
      <c r="B266" s="273" t="str" cm="1">
        <f t="array" ref="B266">_xlfn.IFS(基本情報入力!$C$13=0,"",EDATE(基本情報入力!$C$13,$BT$245)&gt;基本情報入力!$C$14,"",TRUE,B227)</f>
        <v/>
      </c>
      <c r="C266" s="274"/>
      <c r="D266" s="274"/>
      <c r="E266" s="274"/>
      <c r="F266" s="274"/>
      <c r="G266" s="275"/>
      <c r="H266" s="273" t="str" cm="1">
        <f t="array" ref="H266">_xlfn.IFS(基本情報入力!$C$13=0,"",EDATE(基本情報入力!$C$13,$BT$245)&gt;基本情報入力!$C$14,"",TRUE,H227)</f>
        <v/>
      </c>
      <c r="I266" s="274"/>
      <c r="J266" s="274"/>
      <c r="K266" s="274"/>
      <c r="L266" s="276" t="str" cm="1">
        <f t="array" ref="L266">_xlfn.IFS(基本情報入力!$C$13=0,"",EDATE(基本情報入力!$C$13,$BT$245)&gt;基本情報入力!$C$14,"",TRUE,L227)</f>
        <v/>
      </c>
      <c r="M266" s="276"/>
      <c r="N266" s="275"/>
      <c r="O266" s="277" t="str">
        <f t="shared" si="208"/>
        <v/>
      </c>
      <c r="P266" s="278"/>
      <c r="Q266" s="278"/>
      <c r="R266" s="279" t="str">
        <f t="shared" si="214"/>
        <v/>
      </c>
      <c r="S266" s="278"/>
      <c r="T266" s="280"/>
      <c r="U266" s="281" t="str">
        <f t="shared" si="210"/>
        <v/>
      </c>
      <c r="V266" s="282"/>
      <c r="W266" s="283"/>
      <c r="X266" s="295"/>
      <c r="Y266" s="296"/>
      <c r="Z266" s="297"/>
      <c r="AA266" s="78"/>
      <c r="AB266" s="79"/>
      <c r="AC266" s="79"/>
      <c r="AD266" s="79"/>
      <c r="AE266" s="79"/>
      <c r="AF266" s="79"/>
      <c r="AG266" s="79"/>
      <c r="AH266" s="79"/>
      <c r="AI266" s="79"/>
      <c r="AJ266" s="79"/>
      <c r="AK266" s="79"/>
      <c r="AL266" s="79"/>
      <c r="AM266" s="79"/>
      <c r="AN266" s="79"/>
      <c r="AO266" s="79"/>
      <c r="AP266" s="79"/>
      <c r="AQ266" s="79"/>
      <c r="AR266" s="79"/>
      <c r="AS266" s="79"/>
      <c r="AT266" s="79"/>
      <c r="AU266" s="79"/>
      <c r="AV266" s="79"/>
      <c r="AW266" s="79"/>
      <c r="AX266" s="79"/>
      <c r="AY266" s="79"/>
      <c r="AZ266" s="79"/>
      <c r="BA266" s="79"/>
      <c r="BB266" s="79"/>
      <c r="BC266" s="79"/>
      <c r="BD266" s="79"/>
      <c r="BE266" s="80"/>
      <c r="BF266" s="107"/>
      <c r="BG266" s="268" t="str">
        <f t="shared" si="211"/>
        <v>-</v>
      </c>
      <c r="BH266" s="269"/>
      <c r="BI266" s="270">
        <f t="shared" si="212"/>
        <v>0</v>
      </c>
      <c r="BJ266" s="270"/>
      <c r="BK266" s="270">
        <f t="shared" si="213"/>
        <v>0</v>
      </c>
      <c r="BL266" s="284"/>
      <c r="BO266" s="96"/>
      <c r="BP266" s="96"/>
      <c r="BQ266" s="97"/>
    </row>
    <row r="267" spans="1:69" ht="21.75" customHeight="1">
      <c r="A267" s="152">
        <v>23</v>
      </c>
      <c r="B267" s="273" t="str" cm="1">
        <f t="array" ref="B267">_xlfn.IFS(基本情報入力!$C$13=0,"",EDATE(基本情報入力!$C$13,$BT$245)&gt;基本情報入力!$C$14,"",TRUE,B228)</f>
        <v/>
      </c>
      <c r="C267" s="274"/>
      <c r="D267" s="274"/>
      <c r="E267" s="274"/>
      <c r="F267" s="274"/>
      <c r="G267" s="275"/>
      <c r="H267" s="273" t="str" cm="1">
        <f t="array" ref="H267">_xlfn.IFS(基本情報入力!$C$13=0,"",EDATE(基本情報入力!$C$13,$BT$245)&gt;基本情報入力!$C$14,"",TRUE,H228)</f>
        <v/>
      </c>
      <c r="I267" s="274"/>
      <c r="J267" s="274"/>
      <c r="K267" s="274"/>
      <c r="L267" s="276" t="str" cm="1">
        <f t="array" ref="L267">_xlfn.IFS(基本情報入力!$C$13=0,"",EDATE(基本情報入力!$C$13,$BT$245)&gt;基本情報入力!$C$14,"",TRUE,L228)</f>
        <v/>
      </c>
      <c r="M267" s="276"/>
      <c r="N267" s="275"/>
      <c r="O267" s="277" t="str">
        <f t="shared" si="208"/>
        <v/>
      </c>
      <c r="P267" s="278"/>
      <c r="Q267" s="278"/>
      <c r="R267" s="279" t="str">
        <f t="shared" si="214"/>
        <v/>
      </c>
      <c r="S267" s="278"/>
      <c r="T267" s="280"/>
      <c r="U267" s="281" t="str">
        <f t="shared" si="210"/>
        <v/>
      </c>
      <c r="V267" s="282"/>
      <c r="W267" s="283"/>
      <c r="X267" s="295"/>
      <c r="Y267" s="296"/>
      <c r="Z267" s="297"/>
      <c r="AA267" s="78"/>
      <c r="AB267" s="79"/>
      <c r="AC267" s="79"/>
      <c r="AD267" s="79"/>
      <c r="AE267" s="79"/>
      <c r="AF267" s="79"/>
      <c r="AG267" s="79"/>
      <c r="AH267" s="79"/>
      <c r="AI267" s="79"/>
      <c r="AJ267" s="79"/>
      <c r="AK267" s="79"/>
      <c r="AL267" s="79"/>
      <c r="AM267" s="79"/>
      <c r="AN267" s="79"/>
      <c r="AO267" s="79"/>
      <c r="AP267" s="79"/>
      <c r="AQ267" s="79"/>
      <c r="AR267" s="79"/>
      <c r="AS267" s="79"/>
      <c r="AT267" s="79"/>
      <c r="AU267" s="79"/>
      <c r="AV267" s="79"/>
      <c r="AW267" s="79"/>
      <c r="AX267" s="79"/>
      <c r="AY267" s="79"/>
      <c r="AZ267" s="79"/>
      <c r="BA267" s="79"/>
      <c r="BB267" s="79"/>
      <c r="BC267" s="79"/>
      <c r="BD267" s="79"/>
      <c r="BE267" s="80"/>
      <c r="BF267" s="107"/>
      <c r="BG267" s="268" t="str">
        <f t="shared" si="211"/>
        <v>-</v>
      </c>
      <c r="BH267" s="269"/>
      <c r="BI267" s="270">
        <f t="shared" si="212"/>
        <v>0</v>
      </c>
      <c r="BJ267" s="270"/>
      <c r="BK267" s="270">
        <f t="shared" si="213"/>
        <v>0</v>
      </c>
      <c r="BL267" s="284"/>
      <c r="BO267" s="96"/>
      <c r="BP267" s="96"/>
      <c r="BQ267" s="97"/>
    </row>
    <row r="268" spans="1:69" ht="21.75" customHeight="1">
      <c r="A268" s="152">
        <v>24</v>
      </c>
      <c r="B268" s="273" t="str" cm="1">
        <f t="array" ref="B268">_xlfn.IFS(基本情報入力!$C$13=0,"",EDATE(基本情報入力!$C$13,$BT$245)&gt;基本情報入力!$C$14,"",TRUE,B229)</f>
        <v/>
      </c>
      <c r="C268" s="274"/>
      <c r="D268" s="274"/>
      <c r="E268" s="274"/>
      <c r="F268" s="274"/>
      <c r="G268" s="275"/>
      <c r="H268" s="273" t="str" cm="1">
        <f t="array" ref="H268">_xlfn.IFS(基本情報入力!$C$13=0,"",EDATE(基本情報入力!$C$13,$BT$245)&gt;基本情報入力!$C$14,"",TRUE,H229)</f>
        <v/>
      </c>
      <c r="I268" s="274"/>
      <c r="J268" s="274"/>
      <c r="K268" s="274"/>
      <c r="L268" s="276" t="str" cm="1">
        <f t="array" ref="L268">_xlfn.IFS(基本情報入力!$C$13=0,"",EDATE(基本情報入力!$C$13,$BT$245)&gt;基本情報入力!$C$14,"",TRUE,L229)</f>
        <v/>
      </c>
      <c r="M268" s="276"/>
      <c r="N268" s="275"/>
      <c r="O268" s="277" t="str">
        <f t="shared" si="208"/>
        <v/>
      </c>
      <c r="P268" s="278"/>
      <c r="Q268" s="278"/>
      <c r="R268" s="279" t="str">
        <f t="shared" si="214"/>
        <v/>
      </c>
      <c r="S268" s="278"/>
      <c r="T268" s="280"/>
      <c r="U268" s="281" t="str">
        <f t="shared" si="210"/>
        <v/>
      </c>
      <c r="V268" s="282"/>
      <c r="W268" s="283"/>
      <c r="X268" s="295"/>
      <c r="Y268" s="296"/>
      <c r="Z268" s="297"/>
      <c r="AA268" s="78"/>
      <c r="AB268" s="79"/>
      <c r="AC268" s="79"/>
      <c r="AD268" s="79"/>
      <c r="AE268" s="79"/>
      <c r="AF268" s="79"/>
      <c r="AG268" s="79"/>
      <c r="AH268" s="79"/>
      <c r="AI268" s="79"/>
      <c r="AJ268" s="79"/>
      <c r="AK268" s="79"/>
      <c r="AL268" s="79"/>
      <c r="AM268" s="79"/>
      <c r="AN268" s="79"/>
      <c r="AO268" s="79"/>
      <c r="AP268" s="79"/>
      <c r="AQ268" s="79"/>
      <c r="AR268" s="79"/>
      <c r="AS268" s="79"/>
      <c r="AT268" s="79"/>
      <c r="AU268" s="79"/>
      <c r="AV268" s="79"/>
      <c r="AW268" s="79"/>
      <c r="AX268" s="79"/>
      <c r="AY268" s="79"/>
      <c r="AZ268" s="79"/>
      <c r="BA268" s="79"/>
      <c r="BB268" s="79"/>
      <c r="BC268" s="79"/>
      <c r="BD268" s="79"/>
      <c r="BE268" s="80"/>
      <c r="BF268" s="107"/>
      <c r="BG268" s="268" t="str">
        <f t="shared" si="211"/>
        <v>-</v>
      </c>
      <c r="BH268" s="269"/>
      <c r="BI268" s="270">
        <f t="shared" si="212"/>
        <v>0</v>
      </c>
      <c r="BJ268" s="270"/>
      <c r="BK268" s="270">
        <f t="shared" si="213"/>
        <v>0</v>
      </c>
      <c r="BL268" s="284"/>
      <c r="BO268" s="96"/>
      <c r="BP268" s="96"/>
      <c r="BQ268" s="97"/>
    </row>
    <row r="269" spans="1:69" ht="21.75" customHeight="1">
      <c r="A269" s="152">
        <v>25</v>
      </c>
      <c r="B269" s="273" t="str" cm="1">
        <f t="array" ref="B269">_xlfn.IFS(基本情報入力!$C$13=0,"",EDATE(基本情報入力!$C$13,$BT$245)&gt;基本情報入力!$C$14,"",TRUE,B230)</f>
        <v/>
      </c>
      <c r="C269" s="274"/>
      <c r="D269" s="274"/>
      <c r="E269" s="274"/>
      <c r="F269" s="274"/>
      <c r="G269" s="275"/>
      <c r="H269" s="273" t="str" cm="1">
        <f t="array" ref="H269">_xlfn.IFS(基本情報入力!$C$13=0,"",EDATE(基本情報入力!$C$13,$BT$245)&gt;基本情報入力!$C$14,"",TRUE,H230)</f>
        <v/>
      </c>
      <c r="I269" s="274"/>
      <c r="J269" s="274"/>
      <c r="K269" s="274"/>
      <c r="L269" s="276" t="str" cm="1">
        <f t="array" ref="L269">_xlfn.IFS(基本情報入力!$C$13=0,"",EDATE(基本情報入力!$C$13,$BT$245)&gt;基本情報入力!$C$14,"",TRUE,L230)</f>
        <v/>
      </c>
      <c r="M269" s="276"/>
      <c r="N269" s="275"/>
      <c r="O269" s="277" t="str">
        <f t="shared" si="208"/>
        <v/>
      </c>
      <c r="P269" s="278"/>
      <c r="Q269" s="278"/>
      <c r="R269" s="279" t="str">
        <f t="shared" si="214"/>
        <v/>
      </c>
      <c r="S269" s="278"/>
      <c r="T269" s="280"/>
      <c r="U269" s="281" t="str">
        <f t="shared" si="210"/>
        <v/>
      </c>
      <c r="V269" s="282"/>
      <c r="W269" s="283"/>
      <c r="X269" s="298"/>
      <c r="Y269" s="299"/>
      <c r="Z269" s="300"/>
      <c r="AA269" s="81"/>
      <c r="AB269" s="82"/>
      <c r="AC269" s="82"/>
      <c r="AD269" s="82"/>
      <c r="AE269" s="82"/>
      <c r="AF269" s="79"/>
      <c r="AG269" s="79"/>
      <c r="AH269" s="79"/>
      <c r="AI269" s="79"/>
      <c r="AJ269" s="79"/>
      <c r="AK269" s="79"/>
      <c r="AL269" s="79"/>
      <c r="AM269" s="79"/>
      <c r="AN269" s="79"/>
      <c r="AO269" s="79"/>
      <c r="AP269" s="79"/>
      <c r="AQ269" s="79"/>
      <c r="AR269" s="79"/>
      <c r="AS269" s="82"/>
      <c r="AT269" s="82"/>
      <c r="AU269" s="82"/>
      <c r="AV269" s="82"/>
      <c r="AW269" s="82"/>
      <c r="AX269" s="82"/>
      <c r="AY269" s="82"/>
      <c r="AZ269" s="82"/>
      <c r="BA269" s="82"/>
      <c r="BB269" s="79"/>
      <c r="BC269" s="79"/>
      <c r="BD269" s="79"/>
      <c r="BE269" s="80"/>
      <c r="BF269" s="107"/>
      <c r="BG269" s="268" t="str">
        <f t="shared" si="211"/>
        <v>-</v>
      </c>
      <c r="BH269" s="269"/>
      <c r="BI269" s="270">
        <f t="shared" si="212"/>
        <v>0</v>
      </c>
      <c r="BJ269" s="270"/>
      <c r="BK269" s="270">
        <f t="shared" si="213"/>
        <v>0</v>
      </c>
      <c r="BL269" s="284"/>
      <c r="BO269" s="96"/>
      <c r="BP269" s="96"/>
      <c r="BQ269" s="97"/>
    </row>
    <row r="270" spans="1:69" ht="21.75" customHeight="1">
      <c r="A270" s="244" t="s">
        <v>143</v>
      </c>
      <c r="B270" s="245"/>
      <c r="C270" s="245"/>
      <c r="D270" s="245"/>
      <c r="E270" s="245"/>
      <c r="F270" s="245"/>
      <c r="G270" s="245"/>
      <c r="H270" s="245"/>
      <c r="I270" s="245"/>
      <c r="J270" s="245"/>
      <c r="K270" s="245"/>
      <c r="L270" s="245"/>
      <c r="M270" s="245"/>
      <c r="N270" s="245"/>
      <c r="O270" s="245"/>
      <c r="P270" s="245"/>
      <c r="Q270" s="245"/>
      <c r="R270" s="245"/>
      <c r="S270" s="245"/>
      <c r="T270" s="245"/>
      <c r="U270" s="245"/>
      <c r="V270" s="245"/>
      <c r="W270" s="245"/>
      <c r="X270" s="245"/>
      <c r="Y270" s="245"/>
      <c r="Z270" s="246"/>
      <c r="AA270" s="252"/>
      <c r="AB270" s="255"/>
      <c r="AC270" s="255"/>
      <c r="AD270" s="255"/>
      <c r="AE270" s="255"/>
      <c r="AF270" s="255"/>
      <c r="AG270" s="255"/>
      <c r="AH270" s="255"/>
      <c r="AI270" s="255"/>
      <c r="AJ270" s="255"/>
      <c r="AK270" s="255"/>
      <c r="AL270" s="255"/>
      <c r="AM270" s="255"/>
      <c r="AN270" s="255"/>
      <c r="AO270" s="255"/>
      <c r="AP270" s="255"/>
      <c r="AQ270" s="255"/>
      <c r="AR270" s="255"/>
      <c r="AS270" s="255"/>
      <c r="AT270" s="255"/>
      <c r="AU270" s="255"/>
      <c r="AV270" s="255"/>
      <c r="AW270" s="255"/>
      <c r="AX270" s="255"/>
      <c r="AY270" s="255"/>
      <c r="AZ270" s="255"/>
      <c r="BA270" s="255"/>
      <c r="BB270" s="255"/>
      <c r="BC270" s="255"/>
      <c r="BD270" s="255"/>
      <c r="BE270" s="265"/>
      <c r="BG270" s="268" t="str">
        <f t="shared" si="211"/>
        <v>-</v>
      </c>
      <c r="BH270" s="269"/>
      <c r="BI270" s="270">
        <f>SUM(BI245:BJ269)</f>
        <v>0</v>
      </c>
      <c r="BJ270" s="271"/>
      <c r="BK270" s="270">
        <f>SUM(BK245:BL269)</f>
        <v>0</v>
      </c>
      <c r="BL270" s="272"/>
      <c r="BO270" s="99"/>
      <c r="BP270" s="99"/>
      <c r="BQ270" s="99"/>
    </row>
    <row r="271" spans="1:69" ht="21.75" customHeight="1">
      <c r="A271" s="247"/>
      <c r="B271" s="247"/>
      <c r="C271" s="247"/>
      <c r="D271" s="247"/>
      <c r="E271" s="247"/>
      <c r="F271" s="247"/>
      <c r="G271" s="247"/>
      <c r="H271" s="247"/>
      <c r="I271" s="247"/>
      <c r="J271" s="247"/>
      <c r="K271" s="247"/>
      <c r="L271" s="247"/>
      <c r="M271" s="247"/>
      <c r="N271" s="247"/>
      <c r="O271" s="247"/>
      <c r="P271" s="247"/>
      <c r="Q271" s="247"/>
      <c r="R271" s="247"/>
      <c r="S271" s="247"/>
      <c r="T271" s="247"/>
      <c r="U271" s="247"/>
      <c r="V271" s="247"/>
      <c r="W271" s="247"/>
      <c r="X271" s="247"/>
      <c r="Y271" s="247"/>
      <c r="Z271" s="248"/>
      <c r="AA271" s="253"/>
      <c r="AB271" s="256"/>
      <c r="AC271" s="256"/>
      <c r="AD271" s="256"/>
      <c r="AE271" s="256"/>
      <c r="AF271" s="256"/>
      <c r="AG271" s="256"/>
      <c r="AH271" s="256"/>
      <c r="AI271" s="256"/>
      <c r="AJ271" s="256"/>
      <c r="AK271" s="256"/>
      <c r="AL271" s="256"/>
      <c r="AM271" s="256"/>
      <c r="AN271" s="256"/>
      <c r="AO271" s="256"/>
      <c r="AP271" s="256"/>
      <c r="AQ271" s="256"/>
      <c r="AR271" s="256"/>
      <c r="AS271" s="256"/>
      <c r="AT271" s="256"/>
      <c r="AU271" s="256"/>
      <c r="AV271" s="256"/>
      <c r="AW271" s="256"/>
      <c r="AX271" s="256"/>
      <c r="AY271" s="256"/>
      <c r="AZ271" s="256"/>
      <c r="BA271" s="256"/>
      <c r="BB271" s="256"/>
      <c r="BC271" s="256"/>
      <c r="BD271" s="256"/>
      <c r="BE271" s="266"/>
      <c r="BG271" s="65"/>
      <c r="BH271" s="65"/>
      <c r="BI271" s="64"/>
      <c r="BJ271" s="50"/>
      <c r="BK271" s="64"/>
      <c r="BL271" s="50"/>
      <c r="BO271" s="100"/>
      <c r="BP271" s="100"/>
      <c r="BQ271" s="100"/>
    </row>
    <row r="272" spans="1:69" ht="21.75" customHeight="1">
      <c r="A272" s="247"/>
      <c r="B272" s="247"/>
      <c r="C272" s="247"/>
      <c r="D272" s="247"/>
      <c r="E272" s="247"/>
      <c r="F272" s="247"/>
      <c r="G272" s="247"/>
      <c r="H272" s="247"/>
      <c r="I272" s="247"/>
      <c r="J272" s="247"/>
      <c r="K272" s="247"/>
      <c r="L272" s="247"/>
      <c r="M272" s="247"/>
      <c r="N272" s="247"/>
      <c r="O272" s="247"/>
      <c r="P272" s="247"/>
      <c r="Q272" s="247"/>
      <c r="R272" s="247"/>
      <c r="S272" s="247"/>
      <c r="T272" s="247"/>
      <c r="U272" s="247"/>
      <c r="V272" s="247"/>
      <c r="W272" s="247"/>
      <c r="X272" s="247"/>
      <c r="Y272" s="247"/>
      <c r="Z272" s="248"/>
      <c r="AA272" s="253"/>
      <c r="AB272" s="256"/>
      <c r="AC272" s="256"/>
      <c r="AD272" s="256"/>
      <c r="AE272" s="256"/>
      <c r="AF272" s="256"/>
      <c r="AG272" s="256"/>
      <c r="AH272" s="256"/>
      <c r="AI272" s="256"/>
      <c r="AJ272" s="256"/>
      <c r="AK272" s="256"/>
      <c r="AL272" s="256"/>
      <c r="AM272" s="256"/>
      <c r="AN272" s="256"/>
      <c r="AO272" s="256"/>
      <c r="AP272" s="256"/>
      <c r="AQ272" s="256"/>
      <c r="AR272" s="256"/>
      <c r="AS272" s="256"/>
      <c r="AT272" s="256"/>
      <c r="AU272" s="256"/>
      <c r="AV272" s="256"/>
      <c r="AW272" s="256"/>
      <c r="AX272" s="256"/>
      <c r="AY272" s="256"/>
      <c r="AZ272" s="256"/>
      <c r="BA272" s="256"/>
      <c r="BB272" s="256"/>
      <c r="BC272" s="256"/>
      <c r="BD272" s="256"/>
      <c r="BE272" s="266"/>
      <c r="BG272" s="65"/>
      <c r="BH272" s="65"/>
      <c r="BI272" s="64"/>
      <c r="BJ272" s="50"/>
      <c r="BK272" s="64"/>
      <c r="BL272" s="50"/>
      <c r="BO272" s="100"/>
      <c r="BP272" s="100"/>
      <c r="BQ272" s="100"/>
    </row>
    <row r="273" spans="1:74" ht="21.75" customHeight="1">
      <c r="A273" s="247"/>
      <c r="B273" s="247"/>
      <c r="C273" s="247"/>
      <c r="D273" s="247"/>
      <c r="E273" s="247"/>
      <c r="F273" s="247"/>
      <c r="G273" s="247"/>
      <c r="H273" s="247"/>
      <c r="I273" s="247"/>
      <c r="J273" s="247"/>
      <c r="K273" s="247"/>
      <c r="L273" s="247"/>
      <c r="M273" s="247"/>
      <c r="N273" s="247"/>
      <c r="O273" s="247"/>
      <c r="P273" s="247"/>
      <c r="Q273" s="247"/>
      <c r="R273" s="247"/>
      <c r="S273" s="247"/>
      <c r="T273" s="247"/>
      <c r="U273" s="247"/>
      <c r="V273" s="247"/>
      <c r="W273" s="247"/>
      <c r="X273" s="247"/>
      <c r="Y273" s="247"/>
      <c r="Z273" s="248"/>
      <c r="AA273" s="254"/>
      <c r="AB273" s="257"/>
      <c r="AC273" s="257"/>
      <c r="AD273" s="257"/>
      <c r="AE273" s="257"/>
      <c r="AF273" s="257"/>
      <c r="AG273" s="257"/>
      <c r="AH273" s="257"/>
      <c r="AI273" s="257"/>
      <c r="AJ273" s="257"/>
      <c r="AK273" s="257"/>
      <c r="AL273" s="257"/>
      <c r="AM273" s="257"/>
      <c r="AN273" s="257"/>
      <c r="AO273" s="257"/>
      <c r="AP273" s="257"/>
      <c r="AQ273" s="257"/>
      <c r="AR273" s="257"/>
      <c r="AS273" s="257"/>
      <c r="AT273" s="257"/>
      <c r="AU273" s="257"/>
      <c r="AV273" s="257"/>
      <c r="AW273" s="257"/>
      <c r="AX273" s="257"/>
      <c r="AY273" s="257"/>
      <c r="AZ273" s="257"/>
      <c r="BA273" s="257"/>
      <c r="BB273" s="257"/>
      <c r="BC273" s="257"/>
      <c r="BD273" s="257"/>
      <c r="BE273" s="267"/>
      <c r="BG273" s="65"/>
      <c r="BH273" s="65"/>
      <c r="BI273" s="64"/>
      <c r="BJ273" s="50"/>
      <c r="BK273" s="64"/>
      <c r="BL273" s="50"/>
      <c r="BO273" s="100"/>
      <c r="BP273" s="100"/>
      <c r="BQ273" s="100"/>
    </row>
    <row r="274" spans="1:74" ht="21.75" customHeight="1">
      <c r="A274" s="117" t="s">
        <v>64</v>
      </c>
      <c r="B274" s="118"/>
      <c r="C274" s="118"/>
      <c r="D274" s="118"/>
      <c r="E274" s="118"/>
      <c r="F274" s="118"/>
      <c r="G274" s="118"/>
      <c r="H274" s="118"/>
      <c r="I274" s="118"/>
      <c r="J274" s="118"/>
      <c r="K274" s="118"/>
      <c r="L274" s="118"/>
      <c r="M274" s="118"/>
      <c r="N274" s="118"/>
      <c r="O274" s="118"/>
      <c r="P274" s="118"/>
      <c r="Q274" s="118"/>
      <c r="R274" s="118"/>
      <c r="S274" s="118"/>
      <c r="T274" s="118"/>
      <c r="U274" s="118"/>
      <c r="V274" s="118"/>
      <c r="W274" s="118"/>
      <c r="X274" s="118"/>
      <c r="Y274" s="118"/>
      <c r="Z274" s="118"/>
      <c r="AA274" s="118"/>
      <c r="AB274" s="118"/>
      <c r="AC274" s="118"/>
      <c r="AD274" s="118"/>
      <c r="AE274" s="118"/>
      <c r="AF274" s="118"/>
      <c r="AG274" s="118"/>
      <c r="AH274" s="118"/>
      <c r="AI274" s="118"/>
      <c r="AJ274" s="118"/>
      <c r="AK274" s="118"/>
      <c r="AL274" s="118"/>
      <c r="AM274" s="118"/>
      <c r="AN274" s="118"/>
      <c r="AO274" s="118"/>
      <c r="AP274" s="118"/>
      <c r="AQ274" s="118"/>
      <c r="AR274" s="118"/>
      <c r="AS274" s="118"/>
      <c r="AT274" s="118"/>
      <c r="AU274" s="118"/>
      <c r="AV274" s="118"/>
      <c r="AW274" s="118"/>
      <c r="AX274" s="118"/>
      <c r="AY274" s="118"/>
      <c r="AZ274" s="118"/>
      <c r="BA274" s="118"/>
      <c r="BB274" s="118"/>
      <c r="BC274" s="118"/>
      <c r="BD274" s="118"/>
      <c r="BE274" s="118"/>
      <c r="BF274" s="69"/>
      <c r="BO274" s="70"/>
      <c r="BP274" s="70"/>
      <c r="BQ274" s="70"/>
    </row>
    <row r="275" spans="1:74" s="67" customFormat="1" ht="21.75" customHeight="1">
      <c r="A275" s="301" t="s">
        <v>142</v>
      </c>
      <c r="B275" s="301"/>
      <c r="C275" s="301"/>
      <c r="D275" s="301"/>
      <c r="E275" s="301"/>
      <c r="F275" s="301"/>
      <c r="G275" s="301"/>
      <c r="H275" s="301"/>
      <c r="I275" s="301"/>
      <c r="J275" s="301"/>
      <c r="K275" s="301"/>
      <c r="L275" s="301"/>
      <c r="M275" s="301"/>
      <c r="N275" s="301"/>
      <c r="O275" s="301"/>
      <c r="P275" s="301"/>
      <c r="Q275" s="301"/>
      <c r="R275" s="301"/>
      <c r="S275" s="301"/>
      <c r="T275" s="301"/>
      <c r="U275" s="301"/>
      <c r="V275" s="301"/>
      <c r="W275" s="301"/>
      <c r="X275" s="301"/>
      <c r="Y275" s="301"/>
      <c r="Z275" s="301"/>
      <c r="AA275" s="119"/>
      <c r="AB275" s="120"/>
      <c r="AC275" s="120"/>
      <c r="AD275" s="120"/>
      <c r="AE275" s="120"/>
      <c r="AF275" s="120"/>
      <c r="AG275" s="120"/>
      <c r="AH275" s="120"/>
      <c r="AI275" s="119"/>
      <c r="AJ275" s="119"/>
      <c r="AK275" s="119"/>
      <c r="AL275" s="119"/>
      <c r="AM275" s="119"/>
      <c r="AN275" s="119"/>
      <c r="AO275" s="119"/>
      <c r="AP275" s="119"/>
      <c r="AQ275" s="119"/>
      <c r="AR275" s="119"/>
      <c r="AS275" s="119"/>
      <c r="AT275" s="119"/>
      <c r="AU275" s="119"/>
      <c r="AV275" s="119"/>
      <c r="AW275" s="119"/>
      <c r="AX275" s="119"/>
      <c r="AY275" s="121"/>
      <c r="AZ275" s="120"/>
      <c r="BA275" s="120"/>
      <c r="BB275" s="120"/>
      <c r="BC275" s="120"/>
      <c r="BD275" s="120"/>
      <c r="BE275" s="120"/>
      <c r="BF275" s="61"/>
      <c r="BO275" s="66"/>
      <c r="BP275" s="66"/>
      <c r="BQ275" s="66"/>
    </row>
    <row r="276" spans="1:74" s="67" customFormat="1" ht="21.75" customHeight="1">
      <c r="A276" s="137"/>
      <c r="B276" s="137"/>
      <c r="C276" s="137"/>
      <c r="D276" s="137"/>
      <c r="E276" s="137"/>
      <c r="F276" s="137"/>
      <c r="G276" s="137"/>
      <c r="H276" s="137"/>
      <c r="I276" s="137"/>
      <c r="J276" s="137"/>
      <c r="K276" s="137"/>
      <c r="L276" s="137"/>
      <c r="M276" s="137"/>
      <c r="N276" s="137"/>
      <c r="O276" s="137"/>
      <c r="P276" s="137"/>
      <c r="Q276" s="137"/>
      <c r="R276" s="137"/>
      <c r="S276" s="137"/>
      <c r="T276" s="137"/>
      <c r="U276" s="137"/>
      <c r="V276" s="137"/>
      <c r="W276" s="137"/>
      <c r="X276" s="137"/>
      <c r="Y276" s="137"/>
      <c r="Z276" s="137"/>
      <c r="AA276" s="119"/>
      <c r="AB276" s="120"/>
      <c r="AC276" s="120"/>
      <c r="AD276" s="120"/>
      <c r="AE276" s="120"/>
      <c r="AF276" s="120"/>
      <c r="AG276" s="120"/>
      <c r="AH276" s="120"/>
      <c r="AI276" s="119"/>
      <c r="AJ276" s="119"/>
      <c r="AK276" s="119"/>
      <c r="AL276" s="119"/>
      <c r="AM276" s="119"/>
      <c r="AN276" s="119"/>
      <c r="AO276" s="119"/>
      <c r="AP276" s="119"/>
      <c r="AQ276" s="119"/>
      <c r="AR276" s="119"/>
      <c r="AS276" s="119"/>
      <c r="AT276" s="119"/>
      <c r="AU276" s="119"/>
      <c r="AV276" s="119"/>
      <c r="AW276" s="119"/>
      <c r="AX276" s="119"/>
      <c r="AY276" s="121"/>
      <c r="AZ276" s="120"/>
      <c r="BA276" s="120"/>
      <c r="BB276" s="120"/>
      <c r="BC276" s="120"/>
      <c r="BD276" s="120"/>
      <c r="BE276" s="120"/>
      <c r="BF276" s="61"/>
      <c r="BO276" s="66"/>
      <c r="BP276" s="66"/>
      <c r="BQ276" s="66"/>
    </row>
    <row r="277" spans="1:74" s="67" customFormat="1" ht="17.25" customHeight="1">
      <c r="A277" s="302" t="s">
        <v>67</v>
      </c>
      <c r="B277" s="302"/>
      <c r="C277" s="302"/>
      <c r="D277" s="123" t="s">
        <v>115</v>
      </c>
      <c r="E277" s="303" cm="1">
        <f t="array" ref="E277">_xlfn.IFS(基本情報入力!$C$13=0,"",EDATE(基本情報入力!$C$13,BT284)&gt;基本情報入力!$C$14,"",TRUE,E238)</f>
        <v>1234</v>
      </c>
      <c r="F277" s="303"/>
      <c r="G277" s="124" t="s">
        <v>66</v>
      </c>
      <c r="H277" s="125"/>
      <c r="I277" s="125"/>
      <c r="J277" s="125"/>
      <c r="K277" s="125"/>
      <c r="L277" s="125"/>
      <c r="M277" s="125"/>
      <c r="N277" s="125"/>
      <c r="O277" s="125"/>
      <c r="P277" s="125"/>
      <c r="Q277" s="125"/>
      <c r="R277" s="125"/>
      <c r="S277" s="125"/>
      <c r="T277" s="125"/>
      <c r="U277" s="125"/>
      <c r="V277" s="125"/>
      <c r="W277" s="125"/>
      <c r="X277" s="125"/>
      <c r="Y277" s="125"/>
      <c r="Z277" s="125"/>
      <c r="AA277" s="119"/>
      <c r="AB277" s="126"/>
      <c r="AC277" s="126"/>
      <c r="AD277" s="126"/>
      <c r="AE277" s="127"/>
      <c r="AF277" s="128"/>
      <c r="AG277" s="128"/>
      <c r="AH277" s="119"/>
      <c r="AI277" s="119"/>
      <c r="AJ277" s="119"/>
      <c r="AK277" s="119"/>
      <c r="AL277" s="119"/>
      <c r="AM277" s="119"/>
      <c r="AN277" s="119"/>
      <c r="AO277" s="119"/>
      <c r="AP277" s="119"/>
      <c r="AQ277" s="119"/>
      <c r="AR277" s="119"/>
      <c r="AS277" s="119"/>
      <c r="AT277" s="119"/>
      <c r="AU277" s="119"/>
      <c r="AV277" s="119"/>
      <c r="AW277" s="119"/>
      <c r="AX277" s="119"/>
      <c r="AY277" s="121"/>
      <c r="AZ277" s="120"/>
      <c r="BA277" s="120"/>
      <c r="BB277" s="120"/>
      <c r="BC277" s="120"/>
      <c r="BD277" s="120"/>
      <c r="BE277" s="120"/>
      <c r="BF277" s="61"/>
      <c r="BO277" s="66"/>
      <c r="BP277" s="66"/>
      <c r="BQ277" s="66"/>
    </row>
    <row r="278" spans="1:74" s="67" customFormat="1" ht="17.25" customHeight="1">
      <c r="A278" s="304" t="s">
        <v>68</v>
      </c>
      <c r="B278" s="304"/>
      <c r="C278" s="304"/>
      <c r="D278" s="127" t="str" cm="1">
        <f t="array" ref="D278">_xlfn.IFS(基本情報入力!$C$13=0,"",EDATE(基本情報入力!$C$13,BT284)&gt;基本情報入力!$C$14,"",TRUE,D239)</f>
        <v>○　○　工事</v>
      </c>
      <c r="E278" s="120"/>
      <c r="F278" s="127"/>
      <c r="G278" s="127"/>
      <c r="H278" s="119"/>
      <c r="I278" s="119"/>
      <c r="J278" s="119"/>
      <c r="K278" s="119"/>
      <c r="L278" s="119"/>
      <c r="M278" s="119"/>
      <c r="N278" s="119"/>
      <c r="O278" s="127"/>
      <c r="P278" s="127"/>
      <c r="Q278" s="119"/>
      <c r="R278" s="119"/>
      <c r="S278" s="119"/>
      <c r="T278" s="119"/>
      <c r="U278" s="127"/>
      <c r="V278" s="127"/>
      <c r="W278" s="127"/>
      <c r="X278" s="127"/>
      <c r="Y278" s="127"/>
      <c r="Z278" s="127"/>
      <c r="AA278" s="119"/>
      <c r="AB278" s="120"/>
      <c r="AC278" s="120"/>
      <c r="AD278" s="120"/>
      <c r="AE278" s="120"/>
      <c r="AF278" s="120"/>
      <c r="AG278" s="120"/>
      <c r="AH278" s="120"/>
      <c r="AI278" s="120"/>
      <c r="AJ278" s="120"/>
      <c r="AK278" s="305" t="s">
        <v>72</v>
      </c>
      <c r="AL278" s="305"/>
      <c r="AM278" s="305"/>
      <c r="AN278" s="305"/>
      <c r="AO278" s="306" cm="1">
        <f t="array" ref="AO278">_xlfn.IFS(基本情報入力!$C$13=0,"",EOMONTH(基本情報入力!$C$13,BT284-1)&gt;基本情報入力!$C$14,"",TRUE,AO239)</f>
        <v>45393</v>
      </c>
      <c r="AP278" s="306"/>
      <c r="AQ278" s="306"/>
      <c r="AR278" s="306"/>
      <c r="AS278" s="306"/>
      <c r="AT278" s="307" t="s">
        <v>70</v>
      </c>
      <c r="AU278" s="307"/>
      <c r="AV278" s="307"/>
      <c r="AW278" s="307"/>
      <c r="AX278" s="307"/>
      <c r="AY278" s="307"/>
      <c r="AZ278" s="307"/>
      <c r="BA278" s="308" cm="1">
        <f t="array" ref="BA278">_xlfn.IFS(基本情報入力!$C$13=0,"",EOMONTH(基本情報入力!$C$13,BT284-1)&gt;基本情報入力!$C$14,"",TRUE,BA239)</f>
        <v>45397</v>
      </c>
      <c r="BB278" s="308"/>
      <c r="BC278" s="308"/>
      <c r="BD278" s="308"/>
      <c r="BE278" s="308"/>
      <c r="BF278" s="61"/>
      <c r="BO278" s="66"/>
      <c r="BP278" s="66"/>
      <c r="BQ278" s="66"/>
    </row>
    <row r="279" spans="1:74" s="67" customFormat="1" ht="17.25" customHeight="1">
      <c r="A279" s="309" t="s">
        <v>69</v>
      </c>
      <c r="B279" s="309"/>
      <c r="C279" s="309"/>
      <c r="D279" s="129" t="str" cm="1">
        <f t="array" ref="D279">_xlfn.IFS(基本情報入力!$C$13=0,"",EDATE(基本情報入力!$C$13,BT284)&gt;基本情報入力!$C$14,"",TRUE,D240)</f>
        <v>○　○　建設　株式会社</v>
      </c>
      <c r="E279" s="130"/>
      <c r="F279" s="129"/>
      <c r="G279" s="129"/>
      <c r="H279" s="129"/>
      <c r="I279" s="129"/>
      <c r="J279" s="129"/>
      <c r="K279" s="129"/>
      <c r="L279" s="129"/>
      <c r="M279" s="129"/>
      <c r="N279" s="129"/>
      <c r="O279" s="131"/>
      <c r="P279" s="131"/>
      <c r="Q279" s="131"/>
      <c r="R279" s="131"/>
      <c r="S279" s="131"/>
      <c r="T279" s="129"/>
      <c r="U279" s="129"/>
      <c r="V279" s="129"/>
      <c r="W279" s="131"/>
      <c r="X279" s="129"/>
      <c r="Y279" s="129"/>
      <c r="Z279" s="131"/>
      <c r="AA279" s="127"/>
      <c r="AB279" s="120"/>
      <c r="AC279" s="120"/>
      <c r="AD279" s="120"/>
      <c r="AE279" s="120"/>
      <c r="AF279" s="120"/>
      <c r="AG279" s="120"/>
      <c r="AH279" s="120"/>
      <c r="AI279" s="120"/>
      <c r="AJ279" s="120"/>
      <c r="AK279" s="307" t="s">
        <v>73</v>
      </c>
      <c r="AL279" s="307"/>
      <c r="AM279" s="307"/>
      <c r="AN279" s="307"/>
      <c r="AO279" s="306" cm="1">
        <f t="array" ref="AO279">_xlfn.IFS(基本情報入力!$C$13=0,"",EOMONTH(基本情報入力!$C$13,BT284-1)&gt;基本情報入力!$C$14,"",TRUE,AO240)</f>
        <v>45661</v>
      </c>
      <c r="AP279" s="306"/>
      <c r="AQ279" s="306"/>
      <c r="AR279" s="306"/>
      <c r="AS279" s="306"/>
      <c r="AT279" s="307" t="s">
        <v>183</v>
      </c>
      <c r="AU279" s="307"/>
      <c r="AV279" s="307"/>
      <c r="AW279" s="307"/>
      <c r="AX279" s="307"/>
      <c r="AY279" s="307"/>
      <c r="AZ279" s="307"/>
      <c r="BA279" s="308" cm="1">
        <f t="array" ref="BA279">_xlfn.IFS(基本情報入力!$C$13=0,"",EOMONTH(基本情報入力!$C$13,BT284-1)&gt;基本情報入力!$C$14,"",TRUE,BA240)</f>
        <v>45661</v>
      </c>
      <c r="BB279" s="308"/>
      <c r="BC279" s="308"/>
      <c r="BD279" s="308"/>
      <c r="BE279" s="308"/>
      <c r="BF279" s="66"/>
      <c r="BO279" s="66"/>
      <c r="BP279" s="66"/>
      <c r="BQ279" s="66"/>
    </row>
    <row r="280" spans="1:74" ht="19.5" customHeight="1">
      <c r="A280" s="310" cm="1">
        <f t="array" ref="A280">_xlfn.IFS(基本情報入力!$C$13=0,"令和　年　月",EOMONTH(基本情報入力!$C$13,BT284-1)&gt;基本情報入力!$C$14,"令和　年　月",TRUE,EOMONTH(基本情報入力!$C$13,BT284))</f>
        <v>45626</v>
      </c>
      <c r="B280" s="310"/>
      <c r="C280" s="310"/>
      <c r="D280" s="310"/>
      <c r="E280" s="132"/>
      <c r="F280" s="132"/>
      <c r="G280" s="132"/>
      <c r="H280" s="133"/>
      <c r="I280" s="133"/>
      <c r="J280" s="133"/>
      <c r="K280" s="133"/>
      <c r="L280" s="133"/>
      <c r="M280" s="133"/>
      <c r="N280" s="133"/>
      <c r="O280" s="134"/>
      <c r="P280" s="134"/>
      <c r="Q280" s="134"/>
      <c r="R280" s="134"/>
      <c r="S280" s="134"/>
      <c r="T280" s="134"/>
      <c r="U280" s="135"/>
      <c r="V280" s="135"/>
      <c r="W280" s="135"/>
      <c r="X280" s="135"/>
      <c r="Y280" s="135"/>
      <c r="Z280" s="135"/>
      <c r="AA280" s="135"/>
      <c r="AB280" s="135"/>
      <c r="AC280" s="135"/>
      <c r="AD280" s="135"/>
      <c r="AE280" s="135"/>
      <c r="AF280" s="135"/>
      <c r="AG280" s="135"/>
      <c r="AH280" s="135"/>
      <c r="AI280" s="133"/>
      <c r="AJ280" s="133"/>
      <c r="AK280" s="133"/>
      <c r="AL280" s="133"/>
      <c r="AM280" s="133"/>
      <c r="AN280" s="133"/>
      <c r="AO280" s="133"/>
      <c r="AP280" s="133"/>
      <c r="AQ280" s="133"/>
      <c r="AR280" s="133"/>
      <c r="AS280" s="133"/>
      <c r="AT280" s="133"/>
      <c r="AU280" s="133"/>
      <c r="AV280" s="133"/>
      <c r="AW280" s="133"/>
      <c r="AX280" s="133"/>
      <c r="AY280" s="133"/>
      <c r="AZ280" s="133"/>
      <c r="BA280" s="133"/>
      <c r="BB280" s="136"/>
      <c r="BC280" s="136"/>
      <c r="BD280" s="136"/>
      <c r="BE280" s="136"/>
      <c r="BF280" s="76"/>
      <c r="BG280" s="102"/>
      <c r="BH280" s="102"/>
      <c r="BI280" s="102"/>
      <c r="BJ280" s="102"/>
      <c r="BK280" s="102"/>
      <c r="BL280" s="102"/>
      <c r="BO280" s="94"/>
      <c r="BP280" s="94"/>
      <c r="BQ280" s="95"/>
      <c r="BS280" s="60" t="s">
        <v>74</v>
      </c>
      <c r="BT280" s="60">
        <f>BT241+1</f>
        <v>8</v>
      </c>
      <c r="BU280" s="70"/>
      <c r="BV280" s="70"/>
    </row>
    <row r="281" spans="1:74" ht="21.75" customHeight="1">
      <c r="A281" s="311" t="s">
        <v>74</v>
      </c>
      <c r="B281" s="314" t="s">
        <v>87</v>
      </c>
      <c r="C281" s="315"/>
      <c r="D281" s="315"/>
      <c r="E281" s="315"/>
      <c r="F281" s="315"/>
      <c r="G281" s="316"/>
      <c r="H281" s="314" t="s">
        <v>88</v>
      </c>
      <c r="I281" s="315"/>
      <c r="J281" s="315"/>
      <c r="K281" s="315"/>
      <c r="L281" s="315"/>
      <c r="M281" s="315"/>
      <c r="N281" s="316"/>
      <c r="O281" s="323" t="s">
        <v>133</v>
      </c>
      <c r="P281" s="324"/>
      <c r="Q281" s="325"/>
      <c r="R281" s="330" t="s">
        <v>134</v>
      </c>
      <c r="S281" s="325"/>
      <c r="T281" s="331"/>
      <c r="U281" s="334" t="s">
        <v>135</v>
      </c>
      <c r="V281" s="335"/>
      <c r="W281" s="336"/>
      <c r="X281" s="334" t="s">
        <v>136</v>
      </c>
      <c r="Y281" s="335"/>
      <c r="Z281" s="336"/>
      <c r="AA281" s="138">
        <f>IFERROR(DATE(BT281,BT282,1),1)</f>
        <v>45597</v>
      </c>
      <c r="AB281" s="139">
        <f>IFERROR(AA281+1,"")</f>
        <v>45598</v>
      </c>
      <c r="AC281" s="139">
        <f t="shared" ref="AC281" si="215">IFERROR(AB281+1,"")</f>
        <v>45599</v>
      </c>
      <c r="AD281" s="139">
        <f t="shared" ref="AD281" si="216">IFERROR(AC281+1,"")</f>
        <v>45600</v>
      </c>
      <c r="AE281" s="139">
        <f t="shared" ref="AE281" si="217">IFERROR(AD281+1,"")</f>
        <v>45601</v>
      </c>
      <c r="AF281" s="139">
        <f t="shared" ref="AF281" si="218">IFERROR(AE281+1,"")</f>
        <v>45602</v>
      </c>
      <c r="AG281" s="139">
        <f t="shared" ref="AG281" si="219">IFERROR(AF281+1,"")</f>
        <v>45603</v>
      </c>
      <c r="AH281" s="139">
        <f t="shared" ref="AH281" si="220">IFERROR(AG281+1,"")</f>
        <v>45604</v>
      </c>
      <c r="AI281" s="139">
        <f t="shared" ref="AI281" si="221">IFERROR(AH281+1,"")</f>
        <v>45605</v>
      </c>
      <c r="AJ281" s="139">
        <f t="shared" ref="AJ281" si="222">IFERROR(AI281+1,"")</f>
        <v>45606</v>
      </c>
      <c r="AK281" s="139">
        <f t="shared" ref="AK281" si="223">IFERROR(AJ281+1,"")</f>
        <v>45607</v>
      </c>
      <c r="AL281" s="139">
        <f t="shared" ref="AL281" si="224">IFERROR(AK281+1,"")</f>
        <v>45608</v>
      </c>
      <c r="AM281" s="139">
        <f t="shared" ref="AM281" si="225">IFERROR(AL281+1,"")</f>
        <v>45609</v>
      </c>
      <c r="AN281" s="139">
        <f t="shared" ref="AN281" si="226">IFERROR(AM281+1,"")</f>
        <v>45610</v>
      </c>
      <c r="AO281" s="139">
        <f t="shared" ref="AO281" si="227">IFERROR(AN281+1,"")</f>
        <v>45611</v>
      </c>
      <c r="AP281" s="139">
        <f t="shared" ref="AP281" si="228">IFERROR(AO281+1,"")</f>
        <v>45612</v>
      </c>
      <c r="AQ281" s="139">
        <f t="shared" ref="AQ281" si="229">IFERROR(AP281+1,"")</f>
        <v>45613</v>
      </c>
      <c r="AR281" s="139">
        <f t="shared" ref="AR281" si="230">IFERROR(AQ281+1,"")</f>
        <v>45614</v>
      </c>
      <c r="AS281" s="139">
        <f t="shared" ref="AS281" si="231">IFERROR(AR281+1,"")</f>
        <v>45615</v>
      </c>
      <c r="AT281" s="139">
        <f t="shared" ref="AT281" si="232">IFERROR(AS281+1,"")</f>
        <v>45616</v>
      </c>
      <c r="AU281" s="139">
        <f t="shared" ref="AU281" si="233">IFERROR(AT281+1,"")</f>
        <v>45617</v>
      </c>
      <c r="AV281" s="139">
        <f t="shared" ref="AV281" si="234">IFERROR(AU281+1,"")</f>
        <v>45618</v>
      </c>
      <c r="AW281" s="139">
        <f t="shared" ref="AW281" si="235">IFERROR(AV281+1,"")</f>
        <v>45619</v>
      </c>
      <c r="AX281" s="139">
        <f t="shared" ref="AX281" si="236">IFERROR(AW281+1,"")</f>
        <v>45620</v>
      </c>
      <c r="AY281" s="139">
        <f t="shared" ref="AY281" si="237">IFERROR(AX281+1,"")</f>
        <v>45621</v>
      </c>
      <c r="AZ281" s="139">
        <f t="shared" ref="AZ281" si="238">IFERROR(AY281+1,"")</f>
        <v>45622</v>
      </c>
      <c r="BA281" s="139">
        <f t="shared" ref="BA281" si="239">IFERROR(AZ281+1,"")</f>
        <v>45623</v>
      </c>
      <c r="BB281" s="139">
        <f t="shared" ref="BB281" si="240">IFERROR(BA281+1,"")</f>
        <v>45624</v>
      </c>
      <c r="BC281" s="139" cm="1">
        <f t="array" ref="BC281">_xlfn.IFS(BB281="","",MONTH(BB281+1)=BT282,BB281+1,TRUE,"")</f>
        <v>45625</v>
      </c>
      <c r="BD281" s="139" cm="1">
        <f t="array" ref="BD281">_xlfn.IFS(BC281="","",MONTH(BC281+1)=BT282,BC281+1,TRUE,"")</f>
        <v>45626</v>
      </c>
      <c r="BE281" s="140" t="str" cm="1">
        <f t="array" ref="BE281">_xlfn.IFS(BD281="","",MONTH(BD281+1)=BT282,BD281+1,TRUE,"")</f>
        <v/>
      </c>
      <c r="BF281" s="114"/>
      <c r="BG281" s="285" t="s">
        <v>86</v>
      </c>
      <c r="BH281" s="286" t="s">
        <v>85</v>
      </c>
      <c r="BI281" s="287"/>
      <c r="BJ281" s="287"/>
      <c r="BK281" s="287"/>
      <c r="BL281" s="288"/>
      <c r="BO281" s="94"/>
      <c r="BP281" s="94"/>
      <c r="BQ281" s="94"/>
      <c r="BS281" s="60" t="s">
        <v>75</v>
      </c>
      <c r="BT281" s="60">
        <f>IFERROR(YEAR(A280),"****")</f>
        <v>2024</v>
      </c>
      <c r="BU281" s="60" t="s">
        <v>31</v>
      </c>
    </row>
    <row r="282" spans="1:74" ht="21" customHeight="1">
      <c r="A282" s="312"/>
      <c r="B282" s="317"/>
      <c r="C282" s="318"/>
      <c r="D282" s="318"/>
      <c r="E282" s="318"/>
      <c r="F282" s="318"/>
      <c r="G282" s="319"/>
      <c r="H282" s="317"/>
      <c r="I282" s="318"/>
      <c r="J282" s="318"/>
      <c r="K282" s="318"/>
      <c r="L282" s="318"/>
      <c r="M282" s="318"/>
      <c r="N282" s="319"/>
      <c r="O282" s="326"/>
      <c r="P282" s="327"/>
      <c r="Q282" s="327"/>
      <c r="R282" s="326"/>
      <c r="S282" s="327"/>
      <c r="T282" s="332"/>
      <c r="U282" s="337"/>
      <c r="V282" s="338"/>
      <c r="W282" s="339"/>
      <c r="X282" s="337"/>
      <c r="Y282" s="338"/>
      <c r="Z282" s="339"/>
      <c r="AA282" s="141" t="str">
        <f>IF(AO278="","",TEXT(WEEKDAY(+AA281),"aaa"))</f>
        <v>金</v>
      </c>
      <c r="AB282" s="142" t="str">
        <f>IF(AO278="","",TEXT(WEEKDAY(+AB281),"aaa"))</f>
        <v>土</v>
      </c>
      <c r="AC282" s="142" t="str">
        <f>IF(AO278="","",TEXT(WEEKDAY(+AC281),"aaa"))</f>
        <v>日</v>
      </c>
      <c r="AD282" s="142" t="str">
        <f>IF(AO278="","",TEXT(WEEKDAY(+AD281),"aaa"))</f>
        <v>月</v>
      </c>
      <c r="AE282" s="142" t="str">
        <f>IF(AO278="","",TEXT(WEEKDAY(+AE281),"aaa"))</f>
        <v>火</v>
      </c>
      <c r="AF282" s="142" t="str">
        <f>IF(AO278="","",TEXT(WEEKDAY(+AF281),"aaa"))</f>
        <v>水</v>
      </c>
      <c r="AG282" s="142" t="str">
        <f>IF(AO278="","",TEXT(WEEKDAY(+AG281),"aaa"))</f>
        <v>木</v>
      </c>
      <c r="AH282" s="142" t="str">
        <f>IF(AO278="","",TEXT(WEEKDAY(+AH281),"aaa"))</f>
        <v>金</v>
      </c>
      <c r="AI282" s="142" t="str">
        <f>IF(AO278="","",TEXT(WEEKDAY(+AI281),"aaa"))</f>
        <v>土</v>
      </c>
      <c r="AJ282" s="142" t="str">
        <f>IF(AO278="","",TEXT(WEEKDAY(+AJ281),"aaa"))</f>
        <v>日</v>
      </c>
      <c r="AK282" s="142" t="str">
        <f>IF(AO278="","",TEXT(WEEKDAY(+AK281),"aaa"))</f>
        <v>月</v>
      </c>
      <c r="AL282" s="142" t="str">
        <f>IF(AO278="","",TEXT(WEEKDAY(+AL281),"aaa"))</f>
        <v>火</v>
      </c>
      <c r="AM282" s="142" t="str">
        <f>IF(AO278="","",TEXT(WEEKDAY(+AM281),"aaa"))</f>
        <v>水</v>
      </c>
      <c r="AN282" s="142" t="str">
        <f>IF(AO278="","",TEXT(WEEKDAY(+AN281),"aaa"))</f>
        <v>木</v>
      </c>
      <c r="AO282" s="142" t="str">
        <f>IF(AO278="","",TEXT(WEEKDAY(+AO281),"aaa"))</f>
        <v>金</v>
      </c>
      <c r="AP282" s="142" t="str">
        <f>IF(AO278="","",TEXT(WEEKDAY(+AP281),"aaa"))</f>
        <v>土</v>
      </c>
      <c r="AQ282" s="142" t="str">
        <f>IF(AO278="","",TEXT(WEEKDAY(+AQ281),"aaa"))</f>
        <v>日</v>
      </c>
      <c r="AR282" s="142" t="str">
        <f>IF(AO278="","",TEXT(WEEKDAY(+AR281),"aaa"))</f>
        <v>月</v>
      </c>
      <c r="AS282" s="142" t="str">
        <f>IF(AO278="","",TEXT(WEEKDAY(+AS281),"aaa"))</f>
        <v>火</v>
      </c>
      <c r="AT282" s="142" t="str">
        <f>IF(AO278="","",TEXT(WEEKDAY(+AT281),"aaa"))</f>
        <v>水</v>
      </c>
      <c r="AU282" s="142" t="str">
        <f>IF(AO278="","",TEXT(WEEKDAY(+AU281),"aaa"))</f>
        <v>木</v>
      </c>
      <c r="AV282" s="142" t="str">
        <f>IF(AO278="","",TEXT(WEEKDAY(+AV281),"aaa"))</f>
        <v>金</v>
      </c>
      <c r="AW282" s="142" t="str">
        <f>IF(AO278="","",TEXT(WEEKDAY(+AW281),"aaa"))</f>
        <v>土</v>
      </c>
      <c r="AX282" s="142" t="str">
        <f>IF(AO278="","",TEXT(WEEKDAY(+AX281),"aaa"))</f>
        <v>日</v>
      </c>
      <c r="AY282" s="142" t="str">
        <f>IF(AO278="","",TEXT(WEEKDAY(+AY281),"aaa"))</f>
        <v>月</v>
      </c>
      <c r="AZ282" s="142" t="str">
        <f>IF(AO278="","",TEXT(WEEKDAY(+AZ281),"aaa"))</f>
        <v>火</v>
      </c>
      <c r="BA282" s="142" t="str">
        <f>IF(AO278="","",TEXT(WEEKDAY(+BA281),"aaa"))</f>
        <v>水</v>
      </c>
      <c r="BB282" s="142" t="str">
        <f>IF(AO278="","",TEXT(WEEKDAY(+BB281),"aaa"))</f>
        <v>木</v>
      </c>
      <c r="BC282" s="142" t="str" cm="1">
        <f t="array" ref="BC282">_xlfn.IFS(AO278="","",BC281="","",TRUE,TEXT(WEEKDAY(+BC281),"aaa"))</f>
        <v>金</v>
      </c>
      <c r="BD282" s="142" t="str" cm="1">
        <f t="array" ref="BD282">_xlfn.IFS(AO278="","",BD281="","",TRUE,TEXT(WEEKDAY(+BD281),"aaa"))</f>
        <v>土</v>
      </c>
      <c r="BE282" s="143" t="str" cm="1">
        <f t="array" ref="BE282">_xlfn.IFS(AO278="","",BE281="","",TRUE,TEXT(WEEKDAY(+BE281),"aaa"))</f>
        <v/>
      </c>
      <c r="BF282" s="116"/>
      <c r="BG282" s="285" t="s">
        <v>84</v>
      </c>
      <c r="BH282" s="286"/>
      <c r="BI282" s="286" t="s">
        <v>37</v>
      </c>
      <c r="BJ282" s="286"/>
      <c r="BK282" s="286" t="s">
        <v>36</v>
      </c>
      <c r="BL282" s="289"/>
      <c r="BO282" s="94"/>
      <c r="BP282" s="94"/>
      <c r="BQ282" s="94"/>
      <c r="BS282" s="60" t="s">
        <v>76</v>
      </c>
      <c r="BT282" s="60">
        <f>IF(EOMONTH(基本情報入力!$C$13,BT284-1)&gt;=基本情報入力!$C$14,"",MONTH(EOMONTH(基本情報入力!$C$13,BT284)))</f>
        <v>11</v>
      </c>
      <c r="BU282" s="60" t="s">
        <v>32</v>
      </c>
    </row>
    <row r="283" spans="1:74" ht="21" customHeight="1">
      <c r="A283" s="313"/>
      <c r="B283" s="320"/>
      <c r="C283" s="321"/>
      <c r="D283" s="321"/>
      <c r="E283" s="321"/>
      <c r="F283" s="321"/>
      <c r="G283" s="322"/>
      <c r="H283" s="320"/>
      <c r="I283" s="321"/>
      <c r="J283" s="321"/>
      <c r="K283" s="321"/>
      <c r="L283" s="321"/>
      <c r="M283" s="321"/>
      <c r="N283" s="322"/>
      <c r="O283" s="328"/>
      <c r="P283" s="329"/>
      <c r="Q283" s="329"/>
      <c r="R283" s="328"/>
      <c r="S283" s="329"/>
      <c r="T283" s="333"/>
      <c r="U283" s="340"/>
      <c r="V283" s="341"/>
      <c r="W283" s="342"/>
      <c r="X283" s="340"/>
      <c r="Y283" s="341"/>
      <c r="Z283" s="342"/>
      <c r="AA283" s="78"/>
      <c r="AB283" s="79"/>
      <c r="AC283" s="79"/>
      <c r="AD283" s="79"/>
      <c r="AE283" s="79"/>
      <c r="AF283" s="79"/>
      <c r="AG283" s="79"/>
      <c r="AH283" s="79"/>
      <c r="AI283" s="79"/>
      <c r="AJ283" s="79"/>
      <c r="AK283" s="79"/>
      <c r="AL283" s="79"/>
      <c r="AM283" s="79"/>
      <c r="AN283" s="79"/>
      <c r="AO283" s="79"/>
      <c r="AP283" s="79"/>
      <c r="AQ283" s="79"/>
      <c r="AR283" s="79"/>
      <c r="AS283" s="79"/>
      <c r="AT283" s="79"/>
      <c r="AU283" s="79"/>
      <c r="AV283" s="79"/>
      <c r="AW283" s="79"/>
      <c r="AX283" s="79"/>
      <c r="AY283" s="79"/>
      <c r="AZ283" s="79"/>
      <c r="BA283" s="79"/>
      <c r="BB283" s="79"/>
      <c r="BC283" s="79"/>
      <c r="BD283" s="79"/>
      <c r="BE283" s="80"/>
      <c r="BF283" s="116"/>
      <c r="BG283" s="111"/>
      <c r="BH283" s="112"/>
      <c r="BI283" s="112"/>
      <c r="BJ283" s="112"/>
      <c r="BK283" s="112"/>
      <c r="BL283" s="113"/>
      <c r="BO283" s="94"/>
      <c r="BP283" s="94"/>
      <c r="BQ283" s="94"/>
    </row>
    <row r="284" spans="1:74" ht="21.75" customHeight="1">
      <c r="A284" s="151">
        <v>1</v>
      </c>
      <c r="B284" s="273" t="str" cm="1">
        <f t="array" ref="B284">_xlfn.IFS(基本情報入力!$C$13=0,"",EDATE(基本情報入力!$C$13,$BT$284)&gt;基本情報入力!$C$14,"",TRUE,B245)</f>
        <v/>
      </c>
      <c r="C284" s="274"/>
      <c r="D284" s="274"/>
      <c r="E284" s="274"/>
      <c r="F284" s="274"/>
      <c r="G284" s="275"/>
      <c r="H284" s="273" t="str" cm="1">
        <f t="array" ref="H284">_xlfn.IFS(基本情報入力!$C$13=0,"",EDATE(基本情報入力!$C$13,$BT$284)&gt;基本情報入力!$C$14,"",TRUE,H245)</f>
        <v/>
      </c>
      <c r="I284" s="274"/>
      <c r="J284" s="274"/>
      <c r="K284" s="274"/>
      <c r="L284" s="276" t="str" cm="1">
        <f t="array" ref="L284">_xlfn.IFS(基本情報入力!$C$13=0,"",EDATE(基本情報入力!$C$13,$BT$284)&gt;基本情報入力!$C$14,"",TRUE,L245)</f>
        <v/>
      </c>
      <c r="M284" s="276"/>
      <c r="N284" s="275"/>
      <c r="O284" s="290" t="str">
        <f t="shared" ref="O284:O308" si="241">IF(H284="","",IFERROR(IF($BT$206="",0,DAY(EOMONTH($AA$203,0))-COUNTIF(AA284:BE284,"―")),0))</f>
        <v/>
      </c>
      <c r="P284" s="291"/>
      <c r="Q284" s="291"/>
      <c r="R284" s="279" t="str">
        <f>IF(O284="","",COUNTIF(AA284:BE284,"○"))</f>
        <v/>
      </c>
      <c r="S284" s="278"/>
      <c r="T284" s="280"/>
      <c r="U284" s="281" t="str">
        <f>IF(O284="","",IFERROR(ROUNDDOWN(R284/O284,3),"-"))</f>
        <v/>
      </c>
      <c r="V284" s="282"/>
      <c r="W284" s="283"/>
      <c r="X284" s="292" t="str">
        <f>IFERROR(ROUNDDOWN(AVERAGE(U284:W308),3),"-")</f>
        <v>-</v>
      </c>
      <c r="Y284" s="293"/>
      <c r="Z284" s="294"/>
      <c r="AA284" s="78"/>
      <c r="AB284" s="79"/>
      <c r="AC284" s="79"/>
      <c r="AD284" s="79"/>
      <c r="AE284" s="79"/>
      <c r="AF284" s="79"/>
      <c r="AG284" s="79"/>
      <c r="AH284" s="79"/>
      <c r="AI284" s="79"/>
      <c r="AJ284" s="79"/>
      <c r="AK284" s="79"/>
      <c r="AL284" s="79"/>
      <c r="AM284" s="79"/>
      <c r="AN284" s="79"/>
      <c r="AO284" s="79"/>
      <c r="AP284" s="79"/>
      <c r="AQ284" s="79"/>
      <c r="AR284" s="79"/>
      <c r="AS284" s="79"/>
      <c r="AT284" s="79"/>
      <c r="AU284" s="79"/>
      <c r="AV284" s="79"/>
      <c r="AW284" s="79"/>
      <c r="AX284" s="79"/>
      <c r="AY284" s="79"/>
      <c r="AZ284" s="79"/>
      <c r="BA284" s="79"/>
      <c r="BB284" s="79"/>
      <c r="BC284" s="79"/>
      <c r="BD284" s="79"/>
      <c r="BE284" s="80"/>
      <c r="BF284" s="107"/>
      <c r="BG284" s="268" t="str">
        <f>IFERROR(ROUNDDOWN(BK284/BI284,3),"-")</f>
        <v>-</v>
      </c>
      <c r="BH284" s="269"/>
      <c r="BI284" s="270">
        <f>IFERROR(BI245+IF(O284="",0,O284),0)</f>
        <v>0</v>
      </c>
      <c r="BJ284" s="270"/>
      <c r="BK284" s="270">
        <f>IFERROR(BK245+IF(R284="",0,R284),0)</f>
        <v>0</v>
      </c>
      <c r="BL284" s="284"/>
      <c r="BO284" s="96"/>
      <c r="BP284" s="96"/>
      <c r="BQ284" s="97"/>
      <c r="BT284" s="60">
        <f>BT280-1</f>
        <v>7</v>
      </c>
      <c r="BU284" s="60" t="s">
        <v>77</v>
      </c>
    </row>
    <row r="285" spans="1:74" ht="21.75" customHeight="1">
      <c r="A285" s="151">
        <v>2</v>
      </c>
      <c r="B285" s="273" t="str" cm="1">
        <f t="array" ref="B285">_xlfn.IFS(基本情報入力!$C$13=0,"",EDATE(基本情報入力!$C$13,$BT$284)&gt;基本情報入力!$C$14,"",TRUE,B246)</f>
        <v/>
      </c>
      <c r="C285" s="274"/>
      <c r="D285" s="274"/>
      <c r="E285" s="274"/>
      <c r="F285" s="274"/>
      <c r="G285" s="275"/>
      <c r="H285" s="273" t="str" cm="1">
        <f t="array" ref="H285">_xlfn.IFS(基本情報入力!$C$13=0,"",EDATE(基本情報入力!$C$13,$BT$284)&gt;基本情報入力!$C$14,"",TRUE,H246)</f>
        <v/>
      </c>
      <c r="I285" s="274"/>
      <c r="J285" s="274"/>
      <c r="K285" s="274"/>
      <c r="L285" s="276" t="str" cm="1">
        <f t="array" ref="L285">_xlfn.IFS(基本情報入力!$C$13=0,"",EDATE(基本情報入力!$C$13,$BT$284)&gt;基本情報入力!$C$14,"",TRUE,L246)</f>
        <v/>
      </c>
      <c r="M285" s="276"/>
      <c r="N285" s="275"/>
      <c r="O285" s="277" t="str">
        <f t="shared" si="241"/>
        <v/>
      </c>
      <c r="P285" s="278"/>
      <c r="Q285" s="278"/>
      <c r="R285" s="279" t="str">
        <f t="shared" ref="R285:R300" si="242">IF(O285="","",COUNTIF(AA285:BE285,"○"))</f>
        <v/>
      </c>
      <c r="S285" s="278"/>
      <c r="T285" s="280"/>
      <c r="U285" s="281" t="str">
        <f t="shared" ref="U285:U308" si="243">IF(O285="","",IFERROR(ROUNDDOWN(R285/O285,3),"-"))</f>
        <v/>
      </c>
      <c r="V285" s="282"/>
      <c r="W285" s="283"/>
      <c r="X285" s="295"/>
      <c r="Y285" s="296"/>
      <c r="Z285" s="297"/>
      <c r="AA285" s="78"/>
      <c r="AB285" s="79"/>
      <c r="AC285" s="79"/>
      <c r="AD285" s="79"/>
      <c r="AE285" s="79"/>
      <c r="AF285" s="79"/>
      <c r="AG285" s="79"/>
      <c r="AH285" s="79"/>
      <c r="AI285" s="79"/>
      <c r="AJ285" s="79"/>
      <c r="AK285" s="79"/>
      <c r="AL285" s="79"/>
      <c r="AM285" s="79"/>
      <c r="AN285" s="79"/>
      <c r="AO285" s="79"/>
      <c r="AP285" s="79"/>
      <c r="AQ285" s="79"/>
      <c r="AR285" s="79"/>
      <c r="AS285" s="79"/>
      <c r="AT285" s="79"/>
      <c r="AU285" s="79"/>
      <c r="AV285" s="79"/>
      <c r="AW285" s="79"/>
      <c r="AX285" s="79"/>
      <c r="AY285" s="79"/>
      <c r="AZ285" s="79"/>
      <c r="BA285" s="79"/>
      <c r="BB285" s="79"/>
      <c r="BC285" s="79"/>
      <c r="BD285" s="79"/>
      <c r="BE285" s="80"/>
      <c r="BF285" s="107"/>
      <c r="BG285" s="268" t="str">
        <f t="shared" ref="BG285:BG309" si="244">IFERROR(ROUNDDOWN(BK285/BI285,3),"-")</f>
        <v>-</v>
      </c>
      <c r="BH285" s="269"/>
      <c r="BI285" s="270">
        <f t="shared" ref="BI285:BI308" si="245">IFERROR(BI246+IF(O285="",0,O285),0)</f>
        <v>0</v>
      </c>
      <c r="BJ285" s="270"/>
      <c r="BK285" s="270">
        <f t="shared" ref="BK285:BK308" si="246">IFERROR(BK246+IF(R285="",0,R285),0)</f>
        <v>0</v>
      </c>
      <c r="BL285" s="284"/>
      <c r="BO285" s="96"/>
      <c r="BP285" s="96"/>
      <c r="BQ285" s="97"/>
    </row>
    <row r="286" spans="1:74" ht="21.75" customHeight="1">
      <c r="A286" s="151">
        <v>3</v>
      </c>
      <c r="B286" s="273" t="str" cm="1">
        <f t="array" ref="B286">_xlfn.IFS(基本情報入力!$C$13=0,"",EDATE(基本情報入力!$C$13,$BT$284)&gt;基本情報入力!$C$14,"",TRUE,B247)</f>
        <v/>
      </c>
      <c r="C286" s="274"/>
      <c r="D286" s="274"/>
      <c r="E286" s="274"/>
      <c r="F286" s="274"/>
      <c r="G286" s="275"/>
      <c r="H286" s="273" t="str" cm="1">
        <f t="array" ref="H286">_xlfn.IFS(基本情報入力!$C$13=0,"",EDATE(基本情報入力!$C$13,$BT$284)&gt;基本情報入力!$C$14,"",TRUE,H247)</f>
        <v/>
      </c>
      <c r="I286" s="274"/>
      <c r="J286" s="274"/>
      <c r="K286" s="274"/>
      <c r="L286" s="276" t="str" cm="1">
        <f t="array" ref="L286">_xlfn.IFS(基本情報入力!$C$13=0,"",EDATE(基本情報入力!$C$13,$BT$284)&gt;基本情報入力!$C$14,"",TRUE,L247)</f>
        <v/>
      </c>
      <c r="M286" s="276"/>
      <c r="N286" s="275"/>
      <c r="O286" s="277" t="str">
        <f t="shared" si="241"/>
        <v/>
      </c>
      <c r="P286" s="278"/>
      <c r="Q286" s="278"/>
      <c r="R286" s="279" t="str">
        <f t="shared" si="242"/>
        <v/>
      </c>
      <c r="S286" s="278"/>
      <c r="T286" s="280"/>
      <c r="U286" s="281" t="str">
        <f t="shared" si="243"/>
        <v/>
      </c>
      <c r="V286" s="282"/>
      <c r="W286" s="283"/>
      <c r="X286" s="295"/>
      <c r="Y286" s="296"/>
      <c r="Z286" s="297"/>
      <c r="AA286" s="78"/>
      <c r="AB286" s="79"/>
      <c r="AC286" s="79"/>
      <c r="AD286" s="79"/>
      <c r="AE286" s="79"/>
      <c r="AF286" s="79"/>
      <c r="AG286" s="79"/>
      <c r="AH286" s="79"/>
      <c r="AI286" s="79"/>
      <c r="AJ286" s="79"/>
      <c r="AK286" s="79"/>
      <c r="AL286" s="79"/>
      <c r="AM286" s="79"/>
      <c r="AN286" s="79"/>
      <c r="AO286" s="79"/>
      <c r="AP286" s="79"/>
      <c r="AQ286" s="79"/>
      <c r="AR286" s="79"/>
      <c r="AS286" s="79"/>
      <c r="AT286" s="79"/>
      <c r="AU286" s="79"/>
      <c r="AV286" s="79"/>
      <c r="AW286" s="79"/>
      <c r="AX286" s="79"/>
      <c r="AY286" s="79"/>
      <c r="AZ286" s="79"/>
      <c r="BA286" s="79"/>
      <c r="BB286" s="79"/>
      <c r="BC286" s="79"/>
      <c r="BD286" s="79"/>
      <c r="BE286" s="80"/>
      <c r="BF286" s="107"/>
      <c r="BG286" s="268" t="str">
        <f t="shared" si="244"/>
        <v>-</v>
      </c>
      <c r="BH286" s="269"/>
      <c r="BI286" s="270">
        <f t="shared" si="245"/>
        <v>0</v>
      </c>
      <c r="BJ286" s="270"/>
      <c r="BK286" s="270">
        <f t="shared" si="246"/>
        <v>0</v>
      </c>
      <c r="BL286" s="284"/>
      <c r="BO286" s="96"/>
      <c r="BP286" s="96"/>
      <c r="BQ286" s="97"/>
    </row>
    <row r="287" spans="1:74" ht="21.75" customHeight="1">
      <c r="A287" s="151">
        <v>4</v>
      </c>
      <c r="B287" s="273" t="str" cm="1">
        <f t="array" ref="B287">_xlfn.IFS(基本情報入力!$C$13=0,"",EDATE(基本情報入力!$C$13,$BT$284)&gt;基本情報入力!$C$14,"",TRUE,B248)</f>
        <v/>
      </c>
      <c r="C287" s="274"/>
      <c r="D287" s="274"/>
      <c r="E287" s="274"/>
      <c r="F287" s="274"/>
      <c r="G287" s="275"/>
      <c r="H287" s="273" t="str" cm="1">
        <f t="array" ref="H287">_xlfn.IFS(基本情報入力!$C$13=0,"",EDATE(基本情報入力!$C$13,$BT$284)&gt;基本情報入力!$C$14,"",TRUE,H248)</f>
        <v/>
      </c>
      <c r="I287" s="274"/>
      <c r="J287" s="274"/>
      <c r="K287" s="274"/>
      <c r="L287" s="276" t="str" cm="1">
        <f t="array" ref="L287">_xlfn.IFS(基本情報入力!$C$13=0,"",EDATE(基本情報入力!$C$13,$BT$284)&gt;基本情報入力!$C$14,"",TRUE,L248)</f>
        <v/>
      </c>
      <c r="M287" s="276"/>
      <c r="N287" s="275"/>
      <c r="O287" s="277" t="str">
        <f t="shared" si="241"/>
        <v/>
      </c>
      <c r="P287" s="278"/>
      <c r="Q287" s="278"/>
      <c r="R287" s="279" t="str">
        <f t="shared" si="242"/>
        <v/>
      </c>
      <c r="S287" s="278"/>
      <c r="T287" s="280"/>
      <c r="U287" s="281" t="str">
        <f t="shared" si="243"/>
        <v/>
      </c>
      <c r="V287" s="282"/>
      <c r="W287" s="283"/>
      <c r="X287" s="295"/>
      <c r="Y287" s="296"/>
      <c r="Z287" s="297"/>
      <c r="AA287" s="78"/>
      <c r="AB287" s="79"/>
      <c r="AC287" s="79"/>
      <c r="AD287" s="79"/>
      <c r="AE287" s="79"/>
      <c r="AF287" s="79"/>
      <c r="AG287" s="79"/>
      <c r="AH287" s="79"/>
      <c r="AI287" s="79"/>
      <c r="AJ287" s="79"/>
      <c r="AK287" s="79"/>
      <c r="AL287" s="79"/>
      <c r="AM287" s="79"/>
      <c r="AN287" s="79"/>
      <c r="AO287" s="79"/>
      <c r="AP287" s="79"/>
      <c r="AQ287" s="79"/>
      <c r="AR287" s="79"/>
      <c r="AS287" s="79"/>
      <c r="AT287" s="79"/>
      <c r="AU287" s="79"/>
      <c r="AV287" s="79"/>
      <c r="AW287" s="79"/>
      <c r="AX287" s="79"/>
      <c r="AY287" s="79"/>
      <c r="AZ287" s="79"/>
      <c r="BA287" s="79"/>
      <c r="BB287" s="79"/>
      <c r="BC287" s="79"/>
      <c r="BD287" s="79"/>
      <c r="BE287" s="80"/>
      <c r="BF287" s="107"/>
      <c r="BG287" s="268" t="str">
        <f t="shared" si="244"/>
        <v>-</v>
      </c>
      <c r="BH287" s="269"/>
      <c r="BI287" s="270">
        <f t="shared" si="245"/>
        <v>0</v>
      </c>
      <c r="BJ287" s="270"/>
      <c r="BK287" s="270">
        <f t="shared" si="246"/>
        <v>0</v>
      </c>
      <c r="BL287" s="284"/>
      <c r="BO287" s="96"/>
      <c r="BP287" s="96"/>
      <c r="BQ287" s="97"/>
    </row>
    <row r="288" spans="1:74" ht="21.75" customHeight="1">
      <c r="A288" s="151">
        <v>5</v>
      </c>
      <c r="B288" s="273" t="str" cm="1">
        <f t="array" ref="B288">_xlfn.IFS(基本情報入力!$C$13=0,"",EDATE(基本情報入力!$C$13,$BT$284)&gt;基本情報入力!$C$14,"",TRUE,B249)</f>
        <v/>
      </c>
      <c r="C288" s="274"/>
      <c r="D288" s="274"/>
      <c r="E288" s="274"/>
      <c r="F288" s="274"/>
      <c r="G288" s="275"/>
      <c r="H288" s="273" t="str" cm="1">
        <f t="array" ref="H288">_xlfn.IFS(基本情報入力!$C$13=0,"",EDATE(基本情報入力!$C$13,$BT$284)&gt;基本情報入力!$C$14,"",TRUE,H249)</f>
        <v/>
      </c>
      <c r="I288" s="274"/>
      <c r="J288" s="274"/>
      <c r="K288" s="274"/>
      <c r="L288" s="276" t="str" cm="1">
        <f t="array" ref="L288">_xlfn.IFS(基本情報入力!$C$13=0,"",EDATE(基本情報入力!$C$13,$BT$284)&gt;基本情報入力!$C$14,"",TRUE,L249)</f>
        <v/>
      </c>
      <c r="M288" s="276"/>
      <c r="N288" s="275"/>
      <c r="O288" s="277" t="str">
        <f t="shared" si="241"/>
        <v/>
      </c>
      <c r="P288" s="278"/>
      <c r="Q288" s="278"/>
      <c r="R288" s="279" t="str">
        <f t="shared" si="242"/>
        <v/>
      </c>
      <c r="S288" s="278"/>
      <c r="T288" s="280"/>
      <c r="U288" s="281" t="str">
        <f t="shared" si="243"/>
        <v/>
      </c>
      <c r="V288" s="282"/>
      <c r="W288" s="283"/>
      <c r="X288" s="295"/>
      <c r="Y288" s="296"/>
      <c r="Z288" s="297"/>
      <c r="AA288" s="78"/>
      <c r="AB288" s="79"/>
      <c r="AC288" s="79"/>
      <c r="AD288" s="79"/>
      <c r="AE288" s="79"/>
      <c r="AF288" s="79"/>
      <c r="AG288" s="79"/>
      <c r="AH288" s="79"/>
      <c r="AI288" s="79"/>
      <c r="AJ288" s="79"/>
      <c r="AK288" s="79"/>
      <c r="AL288" s="79"/>
      <c r="AM288" s="79"/>
      <c r="AN288" s="79"/>
      <c r="AO288" s="79"/>
      <c r="AP288" s="79"/>
      <c r="AQ288" s="79"/>
      <c r="AR288" s="79"/>
      <c r="AS288" s="79"/>
      <c r="AT288" s="79"/>
      <c r="AU288" s="79"/>
      <c r="AV288" s="79"/>
      <c r="AW288" s="79"/>
      <c r="AX288" s="79"/>
      <c r="AY288" s="79"/>
      <c r="AZ288" s="79"/>
      <c r="BA288" s="79"/>
      <c r="BB288" s="79"/>
      <c r="BC288" s="79"/>
      <c r="BD288" s="79"/>
      <c r="BE288" s="80"/>
      <c r="BF288" s="107"/>
      <c r="BG288" s="268" t="str">
        <f t="shared" si="244"/>
        <v>-</v>
      </c>
      <c r="BH288" s="269"/>
      <c r="BI288" s="270">
        <f t="shared" si="245"/>
        <v>0</v>
      </c>
      <c r="BJ288" s="270"/>
      <c r="BK288" s="270">
        <f t="shared" si="246"/>
        <v>0</v>
      </c>
      <c r="BL288" s="284"/>
      <c r="BO288" s="96"/>
      <c r="BP288" s="96"/>
      <c r="BQ288" s="97"/>
    </row>
    <row r="289" spans="1:71" ht="21.75" customHeight="1">
      <c r="A289" s="151">
        <v>6</v>
      </c>
      <c r="B289" s="273" t="str" cm="1">
        <f t="array" ref="B289">_xlfn.IFS(基本情報入力!$C$13=0,"",EDATE(基本情報入力!$C$13,$BT$284)&gt;基本情報入力!$C$14,"",TRUE,B250)</f>
        <v/>
      </c>
      <c r="C289" s="274"/>
      <c r="D289" s="274"/>
      <c r="E289" s="274"/>
      <c r="F289" s="274"/>
      <c r="G289" s="275"/>
      <c r="H289" s="273" t="str" cm="1">
        <f t="array" ref="H289">_xlfn.IFS(基本情報入力!$C$13=0,"",EDATE(基本情報入力!$C$13,$BT$284)&gt;基本情報入力!$C$14,"",TRUE,H250)</f>
        <v/>
      </c>
      <c r="I289" s="274"/>
      <c r="J289" s="274"/>
      <c r="K289" s="274"/>
      <c r="L289" s="276" t="str" cm="1">
        <f t="array" ref="L289">_xlfn.IFS(基本情報入力!$C$13=0,"",EDATE(基本情報入力!$C$13,$BT$284)&gt;基本情報入力!$C$14,"",TRUE,L250)</f>
        <v/>
      </c>
      <c r="M289" s="276"/>
      <c r="N289" s="275"/>
      <c r="O289" s="277" t="str">
        <f t="shared" si="241"/>
        <v/>
      </c>
      <c r="P289" s="278"/>
      <c r="Q289" s="278"/>
      <c r="R289" s="279" t="str">
        <f t="shared" si="242"/>
        <v/>
      </c>
      <c r="S289" s="278"/>
      <c r="T289" s="280"/>
      <c r="U289" s="281" t="str">
        <f t="shared" si="243"/>
        <v/>
      </c>
      <c r="V289" s="282"/>
      <c r="W289" s="283"/>
      <c r="X289" s="295"/>
      <c r="Y289" s="296"/>
      <c r="Z289" s="297"/>
      <c r="AA289" s="78"/>
      <c r="AB289" s="79"/>
      <c r="AC289" s="79"/>
      <c r="AD289" s="79"/>
      <c r="AE289" s="79"/>
      <c r="AF289" s="79"/>
      <c r="AG289" s="79"/>
      <c r="AH289" s="79"/>
      <c r="AI289" s="79"/>
      <c r="AJ289" s="79"/>
      <c r="AK289" s="79"/>
      <c r="AL289" s="79"/>
      <c r="AM289" s="79"/>
      <c r="AN289" s="79"/>
      <c r="AO289" s="79"/>
      <c r="AP289" s="79"/>
      <c r="AQ289" s="79"/>
      <c r="AR289" s="79"/>
      <c r="AS289" s="79"/>
      <c r="AT289" s="79"/>
      <c r="AU289" s="79"/>
      <c r="AV289" s="79"/>
      <c r="AW289" s="79"/>
      <c r="AX289" s="79"/>
      <c r="AY289" s="79"/>
      <c r="AZ289" s="79"/>
      <c r="BA289" s="79"/>
      <c r="BB289" s="79"/>
      <c r="BC289" s="79"/>
      <c r="BD289" s="79"/>
      <c r="BE289" s="80"/>
      <c r="BF289" s="107"/>
      <c r="BG289" s="268" t="str">
        <f t="shared" si="244"/>
        <v>-</v>
      </c>
      <c r="BH289" s="269"/>
      <c r="BI289" s="270">
        <f t="shared" si="245"/>
        <v>0</v>
      </c>
      <c r="BJ289" s="270"/>
      <c r="BK289" s="270">
        <f t="shared" si="246"/>
        <v>0</v>
      </c>
      <c r="BL289" s="284"/>
      <c r="BO289" s="96"/>
      <c r="BP289" s="96"/>
      <c r="BQ289" s="97"/>
    </row>
    <row r="290" spans="1:71" ht="21.75" customHeight="1">
      <c r="A290" s="151">
        <v>7</v>
      </c>
      <c r="B290" s="273" t="str" cm="1">
        <f t="array" ref="B290">_xlfn.IFS(基本情報入力!$C$13=0,"",EDATE(基本情報入力!$C$13,$BT$284)&gt;基本情報入力!$C$14,"",TRUE,B251)</f>
        <v/>
      </c>
      <c r="C290" s="274"/>
      <c r="D290" s="274"/>
      <c r="E290" s="274"/>
      <c r="F290" s="274"/>
      <c r="G290" s="275"/>
      <c r="H290" s="273" t="str" cm="1">
        <f t="array" ref="H290">_xlfn.IFS(基本情報入力!$C$13=0,"",EDATE(基本情報入力!$C$13,$BT$284)&gt;基本情報入力!$C$14,"",TRUE,H251)</f>
        <v/>
      </c>
      <c r="I290" s="274"/>
      <c r="J290" s="274"/>
      <c r="K290" s="274"/>
      <c r="L290" s="276" t="str" cm="1">
        <f t="array" ref="L290">_xlfn.IFS(基本情報入力!$C$13=0,"",EDATE(基本情報入力!$C$13,$BT$284)&gt;基本情報入力!$C$14,"",TRUE,L251)</f>
        <v/>
      </c>
      <c r="M290" s="276"/>
      <c r="N290" s="275"/>
      <c r="O290" s="277" t="str">
        <f t="shared" si="241"/>
        <v/>
      </c>
      <c r="P290" s="278"/>
      <c r="Q290" s="278"/>
      <c r="R290" s="279" t="str">
        <f t="shared" si="242"/>
        <v/>
      </c>
      <c r="S290" s="278"/>
      <c r="T290" s="280"/>
      <c r="U290" s="281" t="str">
        <f t="shared" si="243"/>
        <v/>
      </c>
      <c r="V290" s="282"/>
      <c r="W290" s="283"/>
      <c r="X290" s="295"/>
      <c r="Y290" s="296"/>
      <c r="Z290" s="297"/>
      <c r="AA290" s="78"/>
      <c r="AB290" s="79"/>
      <c r="AC290" s="79"/>
      <c r="AD290" s="79"/>
      <c r="AE290" s="79"/>
      <c r="AF290" s="79"/>
      <c r="AG290" s="79"/>
      <c r="AH290" s="79"/>
      <c r="AI290" s="79"/>
      <c r="AJ290" s="79"/>
      <c r="AK290" s="79"/>
      <c r="AL290" s="79"/>
      <c r="AM290" s="79"/>
      <c r="AN290" s="79"/>
      <c r="AO290" s="79"/>
      <c r="AP290" s="79"/>
      <c r="AQ290" s="79"/>
      <c r="AR290" s="79"/>
      <c r="AS290" s="79"/>
      <c r="AT290" s="79"/>
      <c r="AU290" s="79"/>
      <c r="AV290" s="79"/>
      <c r="AW290" s="79"/>
      <c r="AX290" s="79"/>
      <c r="AY290" s="79"/>
      <c r="AZ290" s="79"/>
      <c r="BA290" s="79"/>
      <c r="BB290" s="79"/>
      <c r="BC290" s="79"/>
      <c r="BD290" s="79"/>
      <c r="BE290" s="80"/>
      <c r="BF290" s="107"/>
      <c r="BG290" s="268" t="str">
        <f t="shared" si="244"/>
        <v>-</v>
      </c>
      <c r="BH290" s="269"/>
      <c r="BI290" s="270">
        <f t="shared" si="245"/>
        <v>0</v>
      </c>
      <c r="BJ290" s="270"/>
      <c r="BK290" s="270">
        <f t="shared" si="246"/>
        <v>0</v>
      </c>
      <c r="BL290" s="284"/>
      <c r="BO290" s="96"/>
      <c r="BP290" s="96"/>
      <c r="BQ290" s="97"/>
    </row>
    <row r="291" spans="1:71" ht="21.75" customHeight="1">
      <c r="A291" s="151">
        <v>8</v>
      </c>
      <c r="B291" s="273" t="str" cm="1">
        <f t="array" ref="B291">_xlfn.IFS(基本情報入力!$C$13=0,"",EDATE(基本情報入力!$C$13,$BT$284)&gt;基本情報入力!$C$14,"",TRUE,B252)</f>
        <v/>
      </c>
      <c r="C291" s="274"/>
      <c r="D291" s="274"/>
      <c r="E291" s="274"/>
      <c r="F291" s="274"/>
      <c r="G291" s="275"/>
      <c r="H291" s="273" t="str" cm="1">
        <f t="array" ref="H291">_xlfn.IFS(基本情報入力!$C$13=0,"",EDATE(基本情報入力!$C$13,$BT$284)&gt;基本情報入力!$C$14,"",TRUE,H252)</f>
        <v/>
      </c>
      <c r="I291" s="274"/>
      <c r="J291" s="274"/>
      <c r="K291" s="274"/>
      <c r="L291" s="276" t="str" cm="1">
        <f t="array" ref="L291">_xlfn.IFS(基本情報入力!$C$13=0,"",EDATE(基本情報入力!$C$13,$BT$284)&gt;基本情報入力!$C$14,"",TRUE,L252)</f>
        <v/>
      </c>
      <c r="M291" s="276"/>
      <c r="N291" s="275"/>
      <c r="O291" s="277" t="str">
        <f t="shared" si="241"/>
        <v/>
      </c>
      <c r="P291" s="278"/>
      <c r="Q291" s="278"/>
      <c r="R291" s="279" t="str">
        <f t="shared" si="242"/>
        <v/>
      </c>
      <c r="S291" s="278"/>
      <c r="T291" s="280"/>
      <c r="U291" s="281" t="str">
        <f t="shared" si="243"/>
        <v/>
      </c>
      <c r="V291" s="282"/>
      <c r="W291" s="283"/>
      <c r="X291" s="295"/>
      <c r="Y291" s="296"/>
      <c r="Z291" s="297"/>
      <c r="AA291" s="78"/>
      <c r="AB291" s="79"/>
      <c r="AC291" s="79"/>
      <c r="AD291" s="79"/>
      <c r="AE291" s="79"/>
      <c r="AF291" s="79"/>
      <c r="AG291" s="79"/>
      <c r="AH291" s="79"/>
      <c r="AI291" s="79"/>
      <c r="AJ291" s="79"/>
      <c r="AK291" s="79"/>
      <c r="AL291" s="79"/>
      <c r="AM291" s="79"/>
      <c r="AN291" s="79"/>
      <c r="AO291" s="79"/>
      <c r="AP291" s="79"/>
      <c r="AQ291" s="79"/>
      <c r="AR291" s="79"/>
      <c r="AS291" s="79"/>
      <c r="AT291" s="79"/>
      <c r="AU291" s="79"/>
      <c r="AV291" s="79"/>
      <c r="AW291" s="79"/>
      <c r="AX291" s="79"/>
      <c r="AY291" s="79"/>
      <c r="AZ291" s="79"/>
      <c r="BA291" s="79"/>
      <c r="BB291" s="79"/>
      <c r="BC291" s="79"/>
      <c r="BD291" s="79"/>
      <c r="BE291" s="80"/>
      <c r="BF291" s="107"/>
      <c r="BG291" s="268" t="str">
        <f t="shared" si="244"/>
        <v>-</v>
      </c>
      <c r="BH291" s="269"/>
      <c r="BI291" s="270">
        <f t="shared" si="245"/>
        <v>0</v>
      </c>
      <c r="BJ291" s="270"/>
      <c r="BK291" s="270">
        <f t="shared" si="246"/>
        <v>0</v>
      </c>
      <c r="BL291" s="284"/>
      <c r="BO291" s="96"/>
      <c r="BP291" s="96"/>
      <c r="BQ291" s="97"/>
    </row>
    <row r="292" spans="1:71" ht="21.75" customHeight="1">
      <c r="A292" s="151">
        <v>9</v>
      </c>
      <c r="B292" s="273" t="str" cm="1">
        <f t="array" ref="B292">_xlfn.IFS(基本情報入力!$C$13=0,"",EDATE(基本情報入力!$C$13,$BT$284)&gt;基本情報入力!$C$14,"",TRUE,B253)</f>
        <v/>
      </c>
      <c r="C292" s="274"/>
      <c r="D292" s="274"/>
      <c r="E292" s="274"/>
      <c r="F292" s="274"/>
      <c r="G292" s="275"/>
      <c r="H292" s="273" t="str" cm="1">
        <f t="array" ref="H292">_xlfn.IFS(基本情報入力!$C$13=0,"",EDATE(基本情報入力!$C$13,$BT$284)&gt;基本情報入力!$C$14,"",TRUE,H253)</f>
        <v/>
      </c>
      <c r="I292" s="274"/>
      <c r="J292" s="274"/>
      <c r="K292" s="274"/>
      <c r="L292" s="276" t="str" cm="1">
        <f t="array" ref="L292">_xlfn.IFS(基本情報入力!$C$13=0,"",EDATE(基本情報入力!$C$13,$BT$284)&gt;基本情報入力!$C$14,"",TRUE,L253)</f>
        <v/>
      </c>
      <c r="M292" s="276"/>
      <c r="N292" s="275"/>
      <c r="O292" s="277" t="str">
        <f t="shared" si="241"/>
        <v/>
      </c>
      <c r="P292" s="278"/>
      <c r="Q292" s="278"/>
      <c r="R292" s="279" t="str">
        <f t="shared" si="242"/>
        <v/>
      </c>
      <c r="S292" s="278"/>
      <c r="T292" s="280"/>
      <c r="U292" s="281" t="str">
        <f t="shared" si="243"/>
        <v/>
      </c>
      <c r="V292" s="282"/>
      <c r="W292" s="283"/>
      <c r="X292" s="295"/>
      <c r="Y292" s="296"/>
      <c r="Z292" s="297"/>
      <c r="AA292" s="78"/>
      <c r="AB292" s="79"/>
      <c r="AC292" s="79"/>
      <c r="AD292" s="79"/>
      <c r="AE292" s="79"/>
      <c r="AF292" s="79"/>
      <c r="AG292" s="79"/>
      <c r="AH292" s="79"/>
      <c r="AI292" s="79"/>
      <c r="AJ292" s="79"/>
      <c r="AK292" s="79"/>
      <c r="AL292" s="79"/>
      <c r="AM292" s="79"/>
      <c r="AN292" s="79"/>
      <c r="AO292" s="79"/>
      <c r="AP292" s="79"/>
      <c r="AQ292" s="79"/>
      <c r="AR292" s="79"/>
      <c r="AS292" s="79"/>
      <c r="AT292" s="79"/>
      <c r="AU292" s="79"/>
      <c r="AV292" s="79"/>
      <c r="AW292" s="79"/>
      <c r="AX292" s="79"/>
      <c r="AY292" s="79"/>
      <c r="AZ292" s="79"/>
      <c r="BA292" s="79"/>
      <c r="BB292" s="79"/>
      <c r="BC292" s="79"/>
      <c r="BD292" s="79"/>
      <c r="BE292" s="80"/>
      <c r="BF292" s="107"/>
      <c r="BG292" s="268" t="str">
        <f t="shared" si="244"/>
        <v>-</v>
      </c>
      <c r="BH292" s="269"/>
      <c r="BI292" s="270">
        <f t="shared" si="245"/>
        <v>0</v>
      </c>
      <c r="BJ292" s="270"/>
      <c r="BK292" s="270">
        <f t="shared" si="246"/>
        <v>0</v>
      </c>
      <c r="BL292" s="284"/>
      <c r="BO292" s="96"/>
      <c r="BP292" s="96"/>
      <c r="BQ292" s="97"/>
    </row>
    <row r="293" spans="1:71" ht="21.75" customHeight="1">
      <c r="A293" s="151">
        <v>10</v>
      </c>
      <c r="B293" s="273" t="str" cm="1">
        <f t="array" ref="B293">_xlfn.IFS(基本情報入力!$C$13=0,"",EDATE(基本情報入力!$C$13,$BT$284)&gt;基本情報入力!$C$14,"",TRUE,B254)</f>
        <v/>
      </c>
      <c r="C293" s="274"/>
      <c r="D293" s="274"/>
      <c r="E293" s="274"/>
      <c r="F293" s="274"/>
      <c r="G293" s="275"/>
      <c r="H293" s="273" t="str" cm="1">
        <f t="array" ref="H293">_xlfn.IFS(基本情報入力!$C$13=0,"",EDATE(基本情報入力!$C$13,$BT$284)&gt;基本情報入力!$C$14,"",TRUE,H254)</f>
        <v/>
      </c>
      <c r="I293" s="274"/>
      <c r="J293" s="274"/>
      <c r="K293" s="274"/>
      <c r="L293" s="276" t="str" cm="1">
        <f t="array" ref="L293">_xlfn.IFS(基本情報入力!$C$13=0,"",EDATE(基本情報入力!$C$13,$BT$284)&gt;基本情報入力!$C$14,"",TRUE,L254)</f>
        <v/>
      </c>
      <c r="M293" s="276"/>
      <c r="N293" s="275"/>
      <c r="O293" s="277" t="str">
        <f t="shared" si="241"/>
        <v/>
      </c>
      <c r="P293" s="278"/>
      <c r="Q293" s="278"/>
      <c r="R293" s="279" t="str">
        <f t="shared" si="242"/>
        <v/>
      </c>
      <c r="S293" s="278"/>
      <c r="T293" s="280"/>
      <c r="U293" s="281" t="str">
        <f t="shared" si="243"/>
        <v/>
      </c>
      <c r="V293" s="282"/>
      <c r="W293" s="283"/>
      <c r="X293" s="295"/>
      <c r="Y293" s="296"/>
      <c r="Z293" s="297"/>
      <c r="AA293" s="78"/>
      <c r="AB293" s="79"/>
      <c r="AC293" s="79"/>
      <c r="AD293" s="79"/>
      <c r="AE293" s="79"/>
      <c r="AF293" s="79"/>
      <c r="AG293" s="79"/>
      <c r="AH293" s="79"/>
      <c r="AI293" s="79"/>
      <c r="AJ293" s="79"/>
      <c r="AK293" s="79"/>
      <c r="AL293" s="79"/>
      <c r="AM293" s="79"/>
      <c r="AN293" s="79"/>
      <c r="AO293" s="79"/>
      <c r="AP293" s="79"/>
      <c r="AQ293" s="79"/>
      <c r="AR293" s="79"/>
      <c r="AS293" s="79"/>
      <c r="AT293" s="79"/>
      <c r="AU293" s="79"/>
      <c r="AV293" s="79"/>
      <c r="AW293" s="79"/>
      <c r="AX293" s="79"/>
      <c r="AY293" s="79"/>
      <c r="AZ293" s="79"/>
      <c r="BA293" s="79"/>
      <c r="BB293" s="79"/>
      <c r="BC293" s="79"/>
      <c r="BD293" s="79"/>
      <c r="BE293" s="80"/>
      <c r="BF293" s="107"/>
      <c r="BG293" s="268" t="str">
        <f t="shared" si="244"/>
        <v>-</v>
      </c>
      <c r="BH293" s="269"/>
      <c r="BI293" s="270">
        <f t="shared" si="245"/>
        <v>0</v>
      </c>
      <c r="BJ293" s="270"/>
      <c r="BK293" s="270">
        <f t="shared" si="246"/>
        <v>0</v>
      </c>
      <c r="BL293" s="284"/>
      <c r="BO293" s="96"/>
      <c r="BP293" s="96"/>
      <c r="BQ293" s="97"/>
    </row>
    <row r="294" spans="1:71" ht="21.75" customHeight="1">
      <c r="A294" s="151">
        <v>11</v>
      </c>
      <c r="B294" s="273" t="str" cm="1">
        <f t="array" ref="B294">_xlfn.IFS(基本情報入力!$C$13=0,"",EDATE(基本情報入力!$C$13,$BT$284)&gt;基本情報入力!$C$14,"",TRUE,B255)</f>
        <v/>
      </c>
      <c r="C294" s="274"/>
      <c r="D294" s="274"/>
      <c r="E294" s="274"/>
      <c r="F294" s="274"/>
      <c r="G294" s="275"/>
      <c r="H294" s="273" t="str" cm="1">
        <f t="array" ref="H294">_xlfn.IFS(基本情報入力!$C$13=0,"",EDATE(基本情報入力!$C$13,$BT$284)&gt;基本情報入力!$C$14,"",TRUE,H255)</f>
        <v/>
      </c>
      <c r="I294" s="274"/>
      <c r="J294" s="274"/>
      <c r="K294" s="274"/>
      <c r="L294" s="276" t="str" cm="1">
        <f t="array" ref="L294">_xlfn.IFS(基本情報入力!$C$13=0,"",EDATE(基本情報入力!$C$13,$BT$284)&gt;基本情報入力!$C$14,"",TRUE,L255)</f>
        <v/>
      </c>
      <c r="M294" s="276"/>
      <c r="N294" s="275"/>
      <c r="O294" s="277" t="str">
        <f t="shared" si="241"/>
        <v/>
      </c>
      <c r="P294" s="278"/>
      <c r="Q294" s="278"/>
      <c r="R294" s="279" t="str">
        <f t="shared" si="242"/>
        <v/>
      </c>
      <c r="S294" s="278"/>
      <c r="T294" s="280"/>
      <c r="U294" s="281" t="str">
        <f t="shared" si="243"/>
        <v/>
      </c>
      <c r="V294" s="282"/>
      <c r="W294" s="283"/>
      <c r="X294" s="295"/>
      <c r="Y294" s="296"/>
      <c r="Z294" s="297"/>
      <c r="AA294" s="78"/>
      <c r="AB294" s="79"/>
      <c r="AC294" s="79"/>
      <c r="AD294" s="79"/>
      <c r="AE294" s="79"/>
      <c r="AF294" s="79"/>
      <c r="AG294" s="79"/>
      <c r="AH294" s="79"/>
      <c r="AI294" s="79"/>
      <c r="AJ294" s="79"/>
      <c r="AK294" s="79"/>
      <c r="AL294" s="79"/>
      <c r="AM294" s="79"/>
      <c r="AN294" s="79"/>
      <c r="AO294" s="79"/>
      <c r="AP294" s="79"/>
      <c r="AQ294" s="79"/>
      <c r="AR294" s="79"/>
      <c r="AS294" s="79"/>
      <c r="AT294" s="79"/>
      <c r="AU294" s="79"/>
      <c r="AV294" s="79"/>
      <c r="AW294" s="79"/>
      <c r="AX294" s="79"/>
      <c r="AY294" s="79"/>
      <c r="AZ294" s="79"/>
      <c r="BA294" s="79"/>
      <c r="BB294" s="79"/>
      <c r="BC294" s="79"/>
      <c r="BD294" s="79"/>
      <c r="BE294" s="80"/>
      <c r="BF294" s="107"/>
      <c r="BG294" s="268" t="str">
        <f t="shared" si="244"/>
        <v>-</v>
      </c>
      <c r="BH294" s="269"/>
      <c r="BI294" s="270">
        <f t="shared" si="245"/>
        <v>0</v>
      </c>
      <c r="BJ294" s="270"/>
      <c r="BK294" s="270">
        <f t="shared" si="246"/>
        <v>0</v>
      </c>
      <c r="BL294" s="284"/>
      <c r="BO294" s="96"/>
      <c r="BP294" s="96"/>
      <c r="BQ294" s="97"/>
      <c r="BS294" s="90"/>
    </row>
    <row r="295" spans="1:71" ht="21.75" customHeight="1">
      <c r="A295" s="151">
        <v>12</v>
      </c>
      <c r="B295" s="273" t="str" cm="1">
        <f t="array" ref="B295">_xlfn.IFS(基本情報入力!$C$13=0,"",EDATE(基本情報入力!$C$13,$BT$284)&gt;基本情報入力!$C$14,"",TRUE,B256)</f>
        <v/>
      </c>
      <c r="C295" s="274"/>
      <c r="D295" s="274"/>
      <c r="E295" s="274"/>
      <c r="F295" s="274"/>
      <c r="G295" s="275"/>
      <c r="H295" s="273" t="str" cm="1">
        <f t="array" ref="H295">_xlfn.IFS(基本情報入力!$C$13=0,"",EDATE(基本情報入力!$C$13,$BT$284)&gt;基本情報入力!$C$14,"",TRUE,H256)</f>
        <v/>
      </c>
      <c r="I295" s="274"/>
      <c r="J295" s="274"/>
      <c r="K295" s="274"/>
      <c r="L295" s="276" t="str" cm="1">
        <f t="array" ref="L295">_xlfn.IFS(基本情報入力!$C$13=0,"",EDATE(基本情報入力!$C$13,$BT$284)&gt;基本情報入力!$C$14,"",TRUE,L256)</f>
        <v/>
      </c>
      <c r="M295" s="276"/>
      <c r="N295" s="275"/>
      <c r="O295" s="277" t="str">
        <f t="shared" si="241"/>
        <v/>
      </c>
      <c r="P295" s="278"/>
      <c r="Q295" s="278"/>
      <c r="R295" s="279" t="str">
        <f t="shared" si="242"/>
        <v/>
      </c>
      <c r="S295" s="278"/>
      <c r="T295" s="280"/>
      <c r="U295" s="281" t="str">
        <f t="shared" si="243"/>
        <v/>
      </c>
      <c r="V295" s="282"/>
      <c r="W295" s="283"/>
      <c r="X295" s="295"/>
      <c r="Y295" s="296"/>
      <c r="Z295" s="297"/>
      <c r="AA295" s="78"/>
      <c r="AB295" s="79"/>
      <c r="AC295" s="79"/>
      <c r="AD295" s="79"/>
      <c r="AE295" s="79"/>
      <c r="AF295" s="79"/>
      <c r="AG295" s="79"/>
      <c r="AH295" s="79"/>
      <c r="AI295" s="79"/>
      <c r="AJ295" s="79"/>
      <c r="AK295" s="79"/>
      <c r="AL295" s="79"/>
      <c r="AM295" s="79"/>
      <c r="AN295" s="79"/>
      <c r="AO295" s="79"/>
      <c r="AP295" s="79"/>
      <c r="AQ295" s="79"/>
      <c r="AR295" s="79"/>
      <c r="AS295" s="79"/>
      <c r="AT295" s="79"/>
      <c r="AU295" s="79"/>
      <c r="AV295" s="79"/>
      <c r="AW295" s="79"/>
      <c r="AX295" s="79"/>
      <c r="AY295" s="79"/>
      <c r="AZ295" s="79"/>
      <c r="BA295" s="79"/>
      <c r="BB295" s="79"/>
      <c r="BC295" s="79"/>
      <c r="BD295" s="79"/>
      <c r="BE295" s="80"/>
      <c r="BF295" s="107"/>
      <c r="BG295" s="268" t="str">
        <f t="shared" si="244"/>
        <v>-</v>
      </c>
      <c r="BH295" s="269"/>
      <c r="BI295" s="270">
        <f t="shared" si="245"/>
        <v>0</v>
      </c>
      <c r="BJ295" s="270"/>
      <c r="BK295" s="270">
        <f t="shared" si="246"/>
        <v>0</v>
      </c>
      <c r="BL295" s="284"/>
      <c r="BO295" s="96"/>
      <c r="BP295" s="96"/>
      <c r="BQ295" s="97"/>
    </row>
    <row r="296" spans="1:71" ht="21.75" customHeight="1">
      <c r="A296" s="151">
        <v>13</v>
      </c>
      <c r="B296" s="273" t="str" cm="1">
        <f t="array" ref="B296">_xlfn.IFS(基本情報入力!$C$13=0,"",EDATE(基本情報入力!$C$13,$BT$284)&gt;基本情報入力!$C$14,"",TRUE,B257)</f>
        <v/>
      </c>
      <c r="C296" s="274"/>
      <c r="D296" s="274"/>
      <c r="E296" s="274"/>
      <c r="F296" s="274"/>
      <c r="G296" s="275"/>
      <c r="H296" s="273" t="str" cm="1">
        <f t="array" ref="H296">_xlfn.IFS(基本情報入力!$C$13=0,"",EDATE(基本情報入力!$C$13,$BT$284)&gt;基本情報入力!$C$14,"",TRUE,H257)</f>
        <v/>
      </c>
      <c r="I296" s="274"/>
      <c r="J296" s="274"/>
      <c r="K296" s="274"/>
      <c r="L296" s="276" t="str" cm="1">
        <f t="array" ref="L296">_xlfn.IFS(基本情報入力!$C$13=0,"",EDATE(基本情報入力!$C$13,$BT$284)&gt;基本情報入力!$C$14,"",TRUE,L257)</f>
        <v/>
      </c>
      <c r="M296" s="276"/>
      <c r="N296" s="275"/>
      <c r="O296" s="277" t="str">
        <f t="shared" si="241"/>
        <v/>
      </c>
      <c r="P296" s="278"/>
      <c r="Q296" s="278"/>
      <c r="R296" s="279" t="str">
        <f t="shared" si="242"/>
        <v/>
      </c>
      <c r="S296" s="278"/>
      <c r="T296" s="280"/>
      <c r="U296" s="281" t="str">
        <f t="shared" si="243"/>
        <v/>
      </c>
      <c r="V296" s="282"/>
      <c r="W296" s="283"/>
      <c r="X296" s="295"/>
      <c r="Y296" s="296"/>
      <c r="Z296" s="297"/>
      <c r="AA296" s="78"/>
      <c r="AB296" s="79"/>
      <c r="AC296" s="79"/>
      <c r="AD296" s="79"/>
      <c r="AE296" s="79"/>
      <c r="AF296" s="79"/>
      <c r="AG296" s="79"/>
      <c r="AH296" s="79"/>
      <c r="AI296" s="79"/>
      <c r="AJ296" s="79"/>
      <c r="AK296" s="79"/>
      <c r="AL296" s="79"/>
      <c r="AM296" s="79"/>
      <c r="AN296" s="79"/>
      <c r="AO296" s="79"/>
      <c r="AP296" s="79"/>
      <c r="AQ296" s="79"/>
      <c r="AR296" s="79"/>
      <c r="AS296" s="79"/>
      <c r="AT296" s="79"/>
      <c r="AU296" s="79"/>
      <c r="AV296" s="79"/>
      <c r="AW296" s="79"/>
      <c r="AX296" s="79"/>
      <c r="AY296" s="79"/>
      <c r="AZ296" s="79"/>
      <c r="BA296" s="79"/>
      <c r="BB296" s="79"/>
      <c r="BC296" s="79"/>
      <c r="BD296" s="79"/>
      <c r="BE296" s="80"/>
      <c r="BF296" s="107"/>
      <c r="BG296" s="268" t="str">
        <f t="shared" si="244"/>
        <v>-</v>
      </c>
      <c r="BH296" s="269"/>
      <c r="BI296" s="270">
        <f t="shared" si="245"/>
        <v>0</v>
      </c>
      <c r="BJ296" s="270"/>
      <c r="BK296" s="270">
        <f t="shared" si="246"/>
        <v>0</v>
      </c>
      <c r="BL296" s="284"/>
      <c r="BO296" s="96"/>
      <c r="BP296" s="96"/>
      <c r="BQ296" s="97"/>
    </row>
    <row r="297" spans="1:71" ht="21.75" customHeight="1">
      <c r="A297" s="151">
        <v>14</v>
      </c>
      <c r="B297" s="273" t="str" cm="1">
        <f t="array" ref="B297">_xlfn.IFS(基本情報入力!$C$13=0,"",EDATE(基本情報入力!$C$13,$BT$284)&gt;基本情報入力!$C$14,"",TRUE,B258)</f>
        <v/>
      </c>
      <c r="C297" s="274"/>
      <c r="D297" s="274"/>
      <c r="E297" s="274"/>
      <c r="F297" s="274"/>
      <c r="G297" s="275"/>
      <c r="H297" s="273" t="str" cm="1">
        <f t="array" ref="H297">_xlfn.IFS(基本情報入力!$C$13=0,"",EDATE(基本情報入力!$C$13,$BT$284)&gt;基本情報入力!$C$14,"",TRUE,H258)</f>
        <v/>
      </c>
      <c r="I297" s="274"/>
      <c r="J297" s="274"/>
      <c r="K297" s="274"/>
      <c r="L297" s="276" t="str" cm="1">
        <f t="array" ref="L297">_xlfn.IFS(基本情報入力!$C$13=0,"",EDATE(基本情報入力!$C$13,$BT$284)&gt;基本情報入力!$C$14,"",TRUE,L258)</f>
        <v/>
      </c>
      <c r="M297" s="276"/>
      <c r="N297" s="275"/>
      <c r="O297" s="277" t="str">
        <f t="shared" si="241"/>
        <v/>
      </c>
      <c r="P297" s="278"/>
      <c r="Q297" s="278"/>
      <c r="R297" s="279" t="str">
        <f t="shared" si="242"/>
        <v/>
      </c>
      <c r="S297" s="278"/>
      <c r="T297" s="280"/>
      <c r="U297" s="281" t="str">
        <f t="shared" si="243"/>
        <v/>
      </c>
      <c r="V297" s="282"/>
      <c r="W297" s="283"/>
      <c r="X297" s="295"/>
      <c r="Y297" s="296"/>
      <c r="Z297" s="297"/>
      <c r="AA297" s="78"/>
      <c r="AB297" s="79"/>
      <c r="AC297" s="79"/>
      <c r="AD297" s="79"/>
      <c r="AE297" s="79"/>
      <c r="AF297" s="79"/>
      <c r="AG297" s="79"/>
      <c r="AH297" s="79"/>
      <c r="AI297" s="79"/>
      <c r="AJ297" s="79"/>
      <c r="AK297" s="79"/>
      <c r="AL297" s="79"/>
      <c r="AM297" s="79"/>
      <c r="AN297" s="79"/>
      <c r="AO297" s="79"/>
      <c r="AP297" s="79"/>
      <c r="AQ297" s="79"/>
      <c r="AR297" s="79"/>
      <c r="AS297" s="79"/>
      <c r="AT297" s="79"/>
      <c r="AU297" s="79"/>
      <c r="AV297" s="79"/>
      <c r="AW297" s="79"/>
      <c r="AX297" s="79"/>
      <c r="AY297" s="79"/>
      <c r="AZ297" s="79"/>
      <c r="BA297" s="79"/>
      <c r="BB297" s="79"/>
      <c r="BC297" s="79"/>
      <c r="BD297" s="79"/>
      <c r="BE297" s="80"/>
      <c r="BF297" s="107"/>
      <c r="BG297" s="268" t="str">
        <f t="shared" si="244"/>
        <v>-</v>
      </c>
      <c r="BH297" s="269"/>
      <c r="BI297" s="270">
        <f t="shared" si="245"/>
        <v>0</v>
      </c>
      <c r="BJ297" s="270"/>
      <c r="BK297" s="270">
        <f t="shared" si="246"/>
        <v>0</v>
      </c>
      <c r="BL297" s="284"/>
      <c r="BO297" s="96"/>
      <c r="BP297" s="96"/>
      <c r="BQ297" s="97"/>
    </row>
    <row r="298" spans="1:71" ht="21.75" customHeight="1">
      <c r="A298" s="151">
        <v>15</v>
      </c>
      <c r="B298" s="273" t="str" cm="1">
        <f t="array" ref="B298">_xlfn.IFS(基本情報入力!$C$13=0,"",EDATE(基本情報入力!$C$13,$BT$284)&gt;基本情報入力!$C$14,"",TRUE,B259)</f>
        <v/>
      </c>
      <c r="C298" s="274"/>
      <c r="D298" s="274"/>
      <c r="E298" s="274"/>
      <c r="F298" s="274"/>
      <c r="G298" s="275"/>
      <c r="H298" s="273" t="str" cm="1">
        <f t="array" ref="H298">_xlfn.IFS(基本情報入力!$C$13=0,"",EDATE(基本情報入力!$C$13,$BT$284)&gt;基本情報入力!$C$14,"",TRUE,H259)</f>
        <v/>
      </c>
      <c r="I298" s="274"/>
      <c r="J298" s="274"/>
      <c r="K298" s="274"/>
      <c r="L298" s="276" t="str" cm="1">
        <f t="array" ref="L298">_xlfn.IFS(基本情報入力!$C$13=0,"",EDATE(基本情報入力!$C$13,$BT$284)&gt;基本情報入力!$C$14,"",TRUE,L259)</f>
        <v/>
      </c>
      <c r="M298" s="276"/>
      <c r="N298" s="275"/>
      <c r="O298" s="277" t="str">
        <f t="shared" si="241"/>
        <v/>
      </c>
      <c r="P298" s="278"/>
      <c r="Q298" s="278"/>
      <c r="R298" s="279" t="str">
        <f t="shared" si="242"/>
        <v/>
      </c>
      <c r="S298" s="278"/>
      <c r="T298" s="280"/>
      <c r="U298" s="281" t="str">
        <f t="shared" si="243"/>
        <v/>
      </c>
      <c r="V298" s="282"/>
      <c r="W298" s="283"/>
      <c r="X298" s="295"/>
      <c r="Y298" s="296"/>
      <c r="Z298" s="297"/>
      <c r="AA298" s="78"/>
      <c r="AB298" s="79"/>
      <c r="AC298" s="79"/>
      <c r="AD298" s="79"/>
      <c r="AE298" s="79"/>
      <c r="AF298" s="79"/>
      <c r="AG298" s="79"/>
      <c r="AH298" s="79"/>
      <c r="AI298" s="79"/>
      <c r="AJ298" s="79"/>
      <c r="AK298" s="79"/>
      <c r="AL298" s="79"/>
      <c r="AM298" s="79"/>
      <c r="AN298" s="79"/>
      <c r="AO298" s="79"/>
      <c r="AP298" s="79"/>
      <c r="AQ298" s="79"/>
      <c r="AR298" s="79"/>
      <c r="AS298" s="79"/>
      <c r="AT298" s="79"/>
      <c r="AU298" s="79"/>
      <c r="AV298" s="79"/>
      <c r="AW298" s="79"/>
      <c r="AX298" s="79"/>
      <c r="AY298" s="79"/>
      <c r="AZ298" s="79"/>
      <c r="BA298" s="79"/>
      <c r="BB298" s="79"/>
      <c r="BC298" s="79"/>
      <c r="BD298" s="79"/>
      <c r="BE298" s="80"/>
      <c r="BF298" s="107"/>
      <c r="BG298" s="268" t="str">
        <f t="shared" si="244"/>
        <v>-</v>
      </c>
      <c r="BH298" s="269"/>
      <c r="BI298" s="270">
        <f t="shared" si="245"/>
        <v>0</v>
      </c>
      <c r="BJ298" s="270"/>
      <c r="BK298" s="270">
        <f t="shared" si="246"/>
        <v>0</v>
      </c>
      <c r="BL298" s="284"/>
      <c r="BO298" s="96"/>
      <c r="BP298" s="96"/>
      <c r="BQ298" s="97"/>
    </row>
    <row r="299" spans="1:71" ht="21.75" customHeight="1">
      <c r="A299" s="151">
        <v>16</v>
      </c>
      <c r="B299" s="273" t="str" cm="1">
        <f t="array" ref="B299">_xlfn.IFS(基本情報入力!$C$13=0,"",EDATE(基本情報入力!$C$13,$BT$284)&gt;基本情報入力!$C$14,"",TRUE,B260)</f>
        <v/>
      </c>
      <c r="C299" s="274"/>
      <c r="D299" s="274"/>
      <c r="E299" s="274"/>
      <c r="F299" s="274"/>
      <c r="G299" s="275"/>
      <c r="H299" s="273" t="str" cm="1">
        <f t="array" ref="H299">_xlfn.IFS(基本情報入力!$C$13=0,"",EDATE(基本情報入力!$C$13,$BT$284)&gt;基本情報入力!$C$14,"",TRUE,H260)</f>
        <v/>
      </c>
      <c r="I299" s="274"/>
      <c r="J299" s="274"/>
      <c r="K299" s="274"/>
      <c r="L299" s="276" t="str" cm="1">
        <f t="array" ref="L299">_xlfn.IFS(基本情報入力!$C$13=0,"",EDATE(基本情報入力!$C$13,$BT$284)&gt;基本情報入力!$C$14,"",TRUE,L260)</f>
        <v/>
      </c>
      <c r="M299" s="276"/>
      <c r="N299" s="275"/>
      <c r="O299" s="277" t="str">
        <f t="shared" si="241"/>
        <v/>
      </c>
      <c r="P299" s="278"/>
      <c r="Q299" s="278"/>
      <c r="R299" s="279" t="str">
        <f t="shared" si="242"/>
        <v/>
      </c>
      <c r="S299" s="278"/>
      <c r="T299" s="280"/>
      <c r="U299" s="281" t="str">
        <f t="shared" si="243"/>
        <v/>
      </c>
      <c r="V299" s="282"/>
      <c r="W299" s="283"/>
      <c r="X299" s="295"/>
      <c r="Y299" s="296"/>
      <c r="Z299" s="297"/>
      <c r="AA299" s="78"/>
      <c r="AB299" s="79"/>
      <c r="AC299" s="79"/>
      <c r="AD299" s="79"/>
      <c r="AE299" s="79"/>
      <c r="AF299" s="79"/>
      <c r="AG299" s="79"/>
      <c r="AH299" s="79"/>
      <c r="AI299" s="79"/>
      <c r="AJ299" s="79"/>
      <c r="AK299" s="79"/>
      <c r="AL299" s="79"/>
      <c r="AM299" s="79"/>
      <c r="AN299" s="79"/>
      <c r="AO299" s="79"/>
      <c r="AP299" s="79"/>
      <c r="AQ299" s="79"/>
      <c r="AR299" s="79"/>
      <c r="AS299" s="79"/>
      <c r="AT299" s="79"/>
      <c r="AU299" s="79"/>
      <c r="AV299" s="79"/>
      <c r="AW299" s="79"/>
      <c r="AX299" s="79"/>
      <c r="AY299" s="79"/>
      <c r="AZ299" s="79"/>
      <c r="BA299" s="79"/>
      <c r="BB299" s="79"/>
      <c r="BC299" s="79"/>
      <c r="BD299" s="79"/>
      <c r="BE299" s="80"/>
      <c r="BF299" s="107"/>
      <c r="BG299" s="268" t="str">
        <f t="shared" si="244"/>
        <v>-</v>
      </c>
      <c r="BH299" s="269"/>
      <c r="BI299" s="270">
        <f t="shared" si="245"/>
        <v>0</v>
      </c>
      <c r="BJ299" s="270"/>
      <c r="BK299" s="270">
        <f t="shared" si="246"/>
        <v>0</v>
      </c>
      <c r="BL299" s="284"/>
      <c r="BO299" s="96"/>
      <c r="BP299" s="96"/>
      <c r="BQ299" s="97"/>
    </row>
    <row r="300" spans="1:71" ht="21.75" customHeight="1">
      <c r="A300" s="151">
        <v>17</v>
      </c>
      <c r="B300" s="273" t="str" cm="1">
        <f t="array" ref="B300">_xlfn.IFS(基本情報入力!$C$13=0,"",EDATE(基本情報入力!$C$13,$BT$284)&gt;基本情報入力!$C$14,"",TRUE,B261)</f>
        <v/>
      </c>
      <c r="C300" s="274"/>
      <c r="D300" s="274"/>
      <c r="E300" s="274"/>
      <c r="F300" s="274"/>
      <c r="G300" s="275"/>
      <c r="H300" s="273" t="str" cm="1">
        <f t="array" ref="H300">_xlfn.IFS(基本情報入力!$C$13=0,"",EDATE(基本情報入力!$C$13,$BT$284)&gt;基本情報入力!$C$14,"",TRUE,H261)</f>
        <v/>
      </c>
      <c r="I300" s="274"/>
      <c r="J300" s="274"/>
      <c r="K300" s="274"/>
      <c r="L300" s="276" t="str" cm="1">
        <f t="array" ref="L300">_xlfn.IFS(基本情報入力!$C$13=0,"",EDATE(基本情報入力!$C$13,$BT$284)&gt;基本情報入力!$C$14,"",TRUE,L261)</f>
        <v/>
      </c>
      <c r="M300" s="276"/>
      <c r="N300" s="275"/>
      <c r="O300" s="277" t="str">
        <f t="shared" si="241"/>
        <v/>
      </c>
      <c r="P300" s="278"/>
      <c r="Q300" s="278"/>
      <c r="R300" s="279" t="str">
        <f t="shared" si="242"/>
        <v/>
      </c>
      <c r="S300" s="278"/>
      <c r="T300" s="280"/>
      <c r="U300" s="281" t="str">
        <f t="shared" si="243"/>
        <v/>
      </c>
      <c r="V300" s="282"/>
      <c r="W300" s="283"/>
      <c r="X300" s="295"/>
      <c r="Y300" s="296"/>
      <c r="Z300" s="297"/>
      <c r="AA300" s="78"/>
      <c r="AB300" s="79"/>
      <c r="AC300" s="79"/>
      <c r="AD300" s="79"/>
      <c r="AE300" s="79"/>
      <c r="AF300" s="79"/>
      <c r="AG300" s="79"/>
      <c r="AH300" s="79"/>
      <c r="AI300" s="79"/>
      <c r="AJ300" s="79"/>
      <c r="AK300" s="79"/>
      <c r="AL300" s="79"/>
      <c r="AM300" s="79"/>
      <c r="AN300" s="79"/>
      <c r="AO300" s="79"/>
      <c r="AP300" s="79"/>
      <c r="AQ300" s="79"/>
      <c r="AR300" s="79"/>
      <c r="AS300" s="79"/>
      <c r="AT300" s="79"/>
      <c r="AU300" s="79"/>
      <c r="AV300" s="79"/>
      <c r="AW300" s="79"/>
      <c r="AX300" s="79"/>
      <c r="AY300" s="79"/>
      <c r="AZ300" s="79"/>
      <c r="BA300" s="79"/>
      <c r="BB300" s="79"/>
      <c r="BC300" s="79"/>
      <c r="BD300" s="79"/>
      <c r="BE300" s="80"/>
      <c r="BF300" s="107"/>
      <c r="BG300" s="268" t="str">
        <f t="shared" si="244"/>
        <v>-</v>
      </c>
      <c r="BH300" s="269"/>
      <c r="BI300" s="270">
        <f t="shared" si="245"/>
        <v>0</v>
      </c>
      <c r="BJ300" s="270"/>
      <c r="BK300" s="270">
        <f t="shared" si="246"/>
        <v>0</v>
      </c>
      <c r="BL300" s="284"/>
      <c r="BO300" s="96"/>
      <c r="BP300" s="96"/>
      <c r="BQ300" s="97"/>
    </row>
    <row r="301" spans="1:71" ht="21.75" customHeight="1">
      <c r="A301" s="151">
        <v>18</v>
      </c>
      <c r="B301" s="273" t="str" cm="1">
        <f t="array" ref="B301">_xlfn.IFS(基本情報入力!$C$13=0,"",EDATE(基本情報入力!$C$13,$BT$284)&gt;基本情報入力!$C$14,"",TRUE,B262)</f>
        <v/>
      </c>
      <c r="C301" s="274"/>
      <c r="D301" s="274"/>
      <c r="E301" s="274"/>
      <c r="F301" s="274"/>
      <c r="G301" s="275"/>
      <c r="H301" s="273" t="str" cm="1">
        <f t="array" ref="H301">_xlfn.IFS(基本情報入力!$C$13=0,"",EDATE(基本情報入力!$C$13,$BT$284)&gt;基本情報入力!$C$14,"",TRUE,H262)</f>
        <v/>
      </c>
      <c r="I301" s="274"/>
      <c r="J301" s="274"/>
      <c r="K301" s="274"/>
      <c r="L301" s="276" t="str" cm="1">
        <f t="array" ref="L301">_xlfn.IFS(基本情報入力!$C$13=0,"",EDATE(基本情報入力!$C$13,$BT$284)&gt;基本情報入力!$C$14,"",TRUE,L262)</f>
        <v/>
      </c>
      <c r="M301" s="276"/>
      <c r="N301" s="275"/>
      <c r="O301" s="277" t="str">
        <f t="shared" si="241"/>
        <v/>
      </c>
      <c r="P301" s="278"/>
      <c r="Q301" s="278"/>
      <c r="R301" s="279" t="str">
        <f>IF(O301="","",COUNTIF(AA301:BE301,"○"))</f>
        <v/>
      </c>
      <c r="S301" s="278"/>
      <c r="T301" s="280"/>
      <c r="U301" s="281" t="str">
        <f t="shared" si="243"/>
        <v/>
      </c>
      <c r="V301" s="282"/>
      <c r="W301" s="283"/>
      <c r="X301" s="295"/>
      <c r="Y301" s="296"/>
      <c r="Z301" s="297"/>
      <c r="AA301" s="78"/>
      <c r="AB301" s="79"/>
      <c r="AC301" s="79"/>
      <c r="AD301" s="79"/>
      <c r="AE301" s="79"/>
      <c r="AF301" s="79"/>
      <c r="AG301" s="79"/>
      <c r="AH301" s="79"/>
      <c r="AI301" s="79"/>
      <c r="AJ301" s="79"/>
      <c r="AK301" s="79"/>
      <c r="AL301" s="79"/>
      <c r="AM301" s="79"/>
      <c r="AN301" s="79"/>
      <c r="AO301" s="79"/>
      <c r="AP301" s="79"/>
      <c r="AQ301" s="79"/>
      <c r="AR301" s="79"/>
      <c r="AS301" s="79"/>
      <c r="AT301" s="79"/>
      <c r="AU301" s="79"/>
      <c r="AV301" s="79"/>
      <c r="AW301" s="79"/>
      <c r="AX301" s="79"/>
      <c r="AY301" s="79"/>
      <c r="AZ301" s="79"/>
      <c r="BA301" s="79"/>
      <c r="BB301" s="79"/>
      <c r="BC301" s="79"/>
      <c r="BD301" s="79"/>
      <c r="BE301" s="80"/>
      <c r="BF301" s="107"/>
      <c r="BG301" s="268" t="str">
        <f t="shared" si="244"/>
        <v>-</v>
      </c>
      <c r="BH301" s="269"/>
      <c r="BI301" s="270">
        <f t="shared" si="245"/>
        <v>0</v>
      </c>
      <c r="BJ301" s="270"/>
      <c r="BK301" s="270">
        <f t="shared" si="246"/>
        <v>0</v>
      </c>
      <c r="BL301" s="284"/>
      <c r="BO301" s="96"/>
      <c r="BP301" s="96"/>
      <c r="BQ301" s="97"/>
    </row>
    <row r="302" spans="1:71" ht="21.75" customHeight="1">
      <c r="A302" s="151">
        <v>19</v>
      </c>
      <c r="B302" s="273" t="str" cm="1">
        <f t="array" ref="B302">_xlfn.IFS(基本情報入力!$C$13=0,"",EDATE(基本情報入力!$C$13,$BT$284)&gt;基本情報入力!$C$14,"",TRUE,B263)</f>
        <v/>
      </c>
      <c r="C302" s="274"/>
      <c r="D302" s="274"/>
      <c r="E302" s="274"/>
      <c r="F302" s="274"/>
      <c r="G302" s="275"/>
      <c r="H302" s="273" t="str" cm="1">
        <f t="array" ref="H302">_xlfn.IFS(基本情報入力!$C$13=0,"",EDATE(基本情報入力!$C$13,$BT$284)&gt;基本情報入力!$C$14,"",TRUE,H263)</f>
        <v/>
      </c>
      <c r="I302" s="274"/>
      <c r="J302" s="274"/>
      <c r="K302" s="274"/>
      <c r="L302" s="276" t="str" cm="1">
        <f t="array" ref="L302">_xlfn.IFS(基本情報入力!$C$13=0,"",EDATE(基本情報入力!$C$13,$BT$284)&gt;基本情報入力!$C$14,"",TRUE,L263)</f>
        <v/>
      </c>
      <c r="M302" s="276"/>
      <c r="N302" s="275"/>
      <c r="O302" s="277" t="str">
        <f t="shared" si="241"/>
        <v/>
      </c>
      <c r="P302" s="278"/>
      <c r="Q302" s="278"/>
      <c r="R302" s="279" t="str">
        <f t="shared" ref="R302:R308" si="247">IF(O302="","",COUNTIF(AA302:BE302,"○"))</f>
        <v/>
      </c>
      <c r="S302" s="278"/>
      <c r="T302" s="280"/>
      <c r="U302" s="281" t="str">
        <f t="shared" si="243"/>
        <v/>
      </c>
      <c r="V302" s="282"/>
      <c r="W302" s="283"/>
      <c r="X302" s="295"/>
      <c r="Y302" s="296"/>
      <c r="Z302" s="297"/>
      <c r="AA302" s="78"/>
      <c r="AB302" s="79"/>
      <c r="AC302" s="79"/>
      <c r="AD302" s="79"/>
      <c r="AE302" s="79"/>
      <c r="AF302" s="79"/>
      <c r="AG302" s="79"/>
      <c r="AH302" s="79"/>
      <c r="AI302" s="79"/>
      <c r="AJ302" s="79"/>
      <c r="AK302" s="79"/>
      <c r="AL302" s="79"/>
      <c r="AM302" s="79"/>
      <c r="AN302" s="79"/>
      <c r="AO302" s="79"/>
      <c r="AP302" s="79"/>
      <c r="AQ302" s="79"/>
      <c r="AR302" s="79"/>
      <c r="AS302" s="79"/>
      <c r="AT302" s="79"/>
      <c r="AU302" s="79"/>
      <c r="AV302" s="79"/>
      <c r="AW302" s="79"/>
      <c r="AX302" s="79"/>
      <c r="AY302" s="79"/>
      <c r="AZ302" s="79"/>
      <c r="BA302" s="79"/>
      <c r="BB302" s="79"/>
      <c r="BC302" s="79"/>
      <c r="BD302" s="79"/>
      <c r="BE302" s="80"/>
      <c r="BF302" s="107"/>
      <c r="BG302" s="268" t="str">
        <f t="shared" si="244"/>
        <v>-</v>
      </c>
      <c r="BH302" s="269"/>
      <c r="BI302" s="270">
        <f t="shared" si="245"/>
        <v>0</v>
      </c>
      <c r="BJ302" s="270"/>
      <c r="BK302" s="270">
        <f t="shared" si="246"/>
        <v>0</v>
      </c>
      <c r="BL302" s="284"/>
      <c r="BO302" s="96"/>
      <c r="BP302" s="96"/>
      <c r="BQ302" s="97"/>
    </row>
    <row r="303" spans="1:71" ht="21.75" customHeight="1">
      <c r="A303" s="151">
        <v>20</v>
      </c>
      <c r="B303" s="273" t="str" cm="1">
        <f t="array" ref="B303">_xlfn.IFS(基本情報入力!$C$13=0,"",EDATE(基本情報入力!$C$13,$BT$284)&gt;基本情報入力!$C$14,"",TRUE,B264)</f>
        <v/>
      </c>
      <c r="C303" s="274"/>
      <c r="D303" s="274"/>
      <c r="E303" s="274"/>
      <c r="F303" s="274"/>
      <c r="G303" s="275"/>
      <c r="H303" s="273" t="str" cm="1">
        <f t="array" ref="H303">_xlfn.IFS(基本情報入力!$C$13=0,"",EDATE(基本情報入力!$C$13,$BT$284)&gt;基本情報入力!$C$14,"",TRUE,H264)</f>
        <v/>
      </c>
      <c r="I303" s="274"/>
      <c r="J303" s="274"/>
      <c r="K303" s="274"/>
      <c r="L303" s="276" t="str" cm="1">
        <f t="array" ref="L303">_xlfn.IFS(基本情報入力!$C$13=0,"",EDATE(基本情報入力!$C$13,$BT$284)&gt;基本情報入力!$C$14,"",TRUE,L264)</f>
        <v/>
      </c>
      <c r="M303" s="276"/>
      <c r="N303" s="275"/>
      <c r="O303" s="277" t="str">
        <f t="shared" si="241"/>
        <v/>
      </c>
      <c r="P303" s="278"/>
      <c r="Q303" s="278"/>
      <c r="R303" s="279" t="str">
        <f t="shared" si="247"/>
        <v/>
      </c>
      <c r="S303" s="278"/>
      <c r="T303" s="280"/>
      <c r="U303" s="281" t="str">
        <f t="shared" si="243"/>
        <v/>
      </c>
      <c r="V303" s="282"/>
      <c r="W303" s="283"/>
      <c r="X303" s="295"/>
      <c r="Y303" s="296"/>
      <c r="Z303" s="297"/>
      <c r="AA303" s="81"/>
      <c r="AB303" s="82"/>
      <c r="AC303" s="82"/>
      <c r="AD303" s="82"/>
      <c r="AE303" s="82"/>
      <c r="AF303" s="79"/>
      <c r="AG303" s="79"/>
      <c r="AH303" s="79"/>
      <c r="AI303" s="79"/>
      <c r="AJ303" s="79"/>
      <c r="AK303" s="79"/>
      <c r="AL303" s="79"/>
      <c r="AM303" s="79"/>
      <c r="AN303" s="79"/>
      <c r="AO303" s="79"/>
      <c r="AP303" s="79"/>
      <c r="AQ303" s="79"/>
      <c r="AR303" s="79"/>
      <c r="AS303" s="82"/>
      <c r="AT303" s="82"/>
      <c r="AU303" s="82"/>
      <c r="AV303" s="82"/>
      <c r="AW303" s="82"/>
      <c r="AX303" s="82"/>
      <c r="AY303" s="82"/>
      <c r="AZ303" s="82"/>
      <c r="BA303" s="82"/>
      <c r="BB303" s="79"/>
      <c r="BC303" s="79"/>
      <c r="BD303" s="79"/>
      <c r="BE303" s="80"/>
      <c r="BF303" s="107"/>
      <c r="BG303" s="268" t="str">
        <f t="shared" si="244"/>
        <v>-</v>
      </c>
      <c r="BH303" s="269"/>
      <c r="BI303" s="270">
        <f t="shared" si="245"/>
        <v>0</v>
      </c>
      <c r="BJ303" s="270"/>
      <c r="BK303" s="270">
        <f t="shared" si="246"/>
        <v>0</v>
      </c>
      <c r="BL303" s="284"/>
      <c r="BO303" s="96"/>
      <c r="BP303" s="96"/>
      <c r="BQ303" s="97"/>
    </row>
    <row r="304" spans="1:71" ht="21.75" customHeight="1">
      <c r="A304" s="151">
        <v>21</v>
      </c>
      <c r="B304" s="273" t="str" cm="1">
        <f t="array" ref="B304">_xlfn.IFS(基本情報入力!$C$13=0,"",EDATE(基本情報入力!$C$13,$BT$284)&gt;基本情報入力!$C$14,"",TRUE,B265)</f>
        <v/>
      </c>
      <c r="C304" s="274"/>
      <c r="D304" s="274"/>
      <c r="E304" s="274"/>
      <c r="F304" s="274"/>
      <c r="G304" s="275"/>
      <c r="H304" s="273" t="str" cm="1">
        <f t="array" ref="H304">_xlfn.IFS(基本情報入力!$C$13=0,"",EDATE(基本情報入力!$C$13,$BT$284)&gt;基本情報入力!$C$14,"",TRUE,H265)</f>
        <v/>
      </c>
      <c r="I304" s="274"/>
      <c r="J304" s="274"/>
      <c r="K304" s="274"/>
      <c r="L304" s="276" t="str" cm="1">
        <f t="array" ref="L304">_xlfn.IFS(基本情報入力!$C$13=0,"",EDATE(基本情報入力!$C$13,$BT$284)&gt;基本情報入力!$C$14,"",TRUE,L265)</f>
        <v/>
      </c>
      <c r="M304" s="276"/>
      <c r="N304" s="275"/>
      <c r="O304" s="277" t="str">
        <f t="shared" si="241"/>
        <v/>
      </c>
      <c r="P304" s="278"/>
      <c r="Q304" s="278"/>
      <c r="R304" s="279" t="str">
        <f t="shared" si="247"/>
        <v/>
      </c>
      <c r="S304" s="278"/>
      <c r="T304" s="280"/>
      <c r="U304" s="281" t="str">
        <f t="shared" si="243"/>
        <v/>
      </c>
      <c r="V304" s="282"/>
      <c r="W304" s="283"/>
      <c r="X304" s="295"/>
      <c r="Y304" s="296"/>
      <c r="Z304" s="297"/>
      <c r="AA304" s="78"/>
      <c r="AB304" s="79"/>
      <c r="AC304" s="79"/>
      <c r="AD304" s="79"/>
      <c r="AE304" s="79"/>
      <c r="AF304" s="79"/>
      <c r="AG304" s="79"/>
      <c r="AH304" s="79"/>
      <c r="AI304" s="79"/>
      <c r="AJ304" s="79"/>
      <c r="AK304" s="79"/>
      <c r="AL304" s="79"/>
      <c r="AM304" s="79"/>
      <c r="AN304" s="79"/>
      <c r="AO304" s="79"/>
      <c r="AP304" s="79"/>
      <c r="AQ304" s="79"/>
      <c r="AR304" s="79"/>
      <c r="AS304" s="79"/>
      <c r="AT304" s="79"/>
      <c r="AU304" s="79"/>
      <c r="AV304" s="79"/>
      <c r="AW304" s="79"/>
      <c r="AX304" s="79"/>
      <c r="AY304" s="79"/>
      <c r="AZ304" s="79"/>
      <c r="BA304" s="79"/>
      <c r="BB304" s="79"/>
      <c r="BC304" s="79"/>
      <c r="BD304" s="79"/>
      <c r="BE304" s="80"/>
      <c r="BF304" s="107"/>
      <c r="BG304" s="268" t="str">
        <f t="shared" si="244"/>
        <v>-</v>
      </c>
      <c r="BH304" s="269"/>
      <c r="BI304" s="270">
        <f t="shared" si="245"/>
        <v>0</v>
      </c>
      <c r="BJ304" s="270"/>
      <c r="BK304" s="270">
        <f t="shared" si="246"/>
        <v>0</v>
      </c>
      <c r="BL304" s="284"/>
      <c r="BO304" s="96"/>
      <c r="BP304" s="96"/>
      <c r="BQ304" s="97"/>
    </row>
    <row r="305" spans="1:74" ht="21.75" customHeight="1">
      <c r="A305" s="151">
        <v>22</v>
      </c>
      <c r="B305" s="273" t="str" cm="1">
        <f t="array" ref="B305">_xlfn.IFS(基本情報入力!$C$13=0,"",EDATE(基本情報入力!$C$13,$BT$284)&gt;基本情報入力!$C$14,"",TRUE,B266)</f>
        <v/>
      </c>
      <c r="C305" s="274"/>
      <c r="D305" s="274"/>
      <c r="E305" s="274"/>
      <c r="F305" s="274"/>
      <c r="G305" s="275"/>
      <c r="H305" s="273" t="str" cm="1">
        <f t="array" ref="H305">_xlfn.IFS(基本情報入力!$C$13=0,"",EDATE(基本情報入力!$C$13,$BT$284)&gt;基本情報入力!$C$14,"",TRUE,H266)</f>
        <v/>
      </c>
      <c r="I305" s="274"/>
      <c r="J305" s="274"/>
      <c r="K305" s="274"/>
      <c r="L305" s="276" t="str" cm="1">
        <f t="array" ref="L305">_xlfn.IFS(基本情報入力!$C$13=0,"",EDATE(基本情報入力!$C$13,$BT$284)&gt;基本情報入力!$C$14,"",TRUE,L266)</f>
        <v/>
      </c>
      <c r="M305" s="276"/>
      <c r="N305" s="275"/>
      <c r="O305" s="277" t="str">
        <f t="shared" si="241"/>
        <v/>
      </c>
      <c r="P305" s="278"/>
      <c r="Q305" s="278"/>
      <c r="R305" s="279" t="str">
        <f t="shared" si="247"/>
        <v/>
      </c>
      <c r="S305" s="278"/>
      <c r="T305" s="280"/>
      <c r="U305" s="281" t="str">
        <f t="shared" si="243"/>
        <v/>
      </c>
      <c r="V305" s="282"/>
      <c r="W305" s="283"/>
      <c r="X305" s="295"/>
      <c r="Y305" s="296"/>
      <c r="Z305" s="297"/>
      <c r="AA305" s="78"/>
      <c r="AB305" s="79"/>
      <c r="AC305" s="79"/>
      <c r="AD305" s="79"/>
      <c r="AE305" s="79"/>
      <c r="AF305" s="79"/>
      <c r="AG305" s="79"/>
      <c r="AH305" s="79"/>
      <c r="AI305" s="79"/>
      <c r="AJ305" s="79"/>
      <c r="AK305" s="79"/>
      <c r="AL305" s="79"/>
      <c r="AM305" s="79"/>
      <c r="AN305" s="79"/>
      <c r="AO305" s="79"/>
      <c r="AP305" s="79"/>
      <c r="AQ305" s="79"/>
      <c r="AR305" s="79"/>
      <c r="AS305" s="79"/>
      <c r="AT305" s="79"/>
      <c r="AU305" s="79"/>
      <c r="AV305" s="79"/>
      <c r="AW305" s="79"/>
      <c r="AX305" s="79"/>
      <c r="AY305" s="79"/>
      <c r="AZ305" s="79"/>
      <c r="BA305" s="79"/>
      <c r="BB305" s="79"/>
      <c r="BC305" s="79"/>
      <c r="BD305" s="79"/>
      <c r="BE305" s="80"/>
      <c r="BF305" s="107"/>
      <c r="BG305" s="268" t="str">
        <f t="shared" si="244"/>
        <v>-</v>
      </c>
      <c r="BH305" s="269"/>
      <c r="BI305" s="270">
        <f t="shared" si="245"/>
        <v>0</v>
      </c>
      <c r="BJ305" s="270"/>
      <c r="BK305" s="270">
        <f t="shared" si="246"/>
        <v>0</v>
      </c>
      <c r="BL305" s="284"/>
      <c r="BO305" s="96"/>
      <c r="BP305" s="96"/>
      <c r="BQ305" s="97"/>
    </row>
    <row r="306" spans="1:74" ht="21.75" customHeight="1">
      <c r="A306" s="151">
        <v>23</v>
      </c>
      <c r="B306" s="273" t="str" cm="1">
        <f t="array" ref="B306">_xlfn.IFS(基本情報入力!$C$13=0,"",EDATE(基本情報入力!$C$13,$BT$284)&gt;基本情報入力!$C$14,"",TRUE,B267)</f>
        <v/>
      </c>
      <c r="C306" s="274"/>
      <c r="D306" s="274"/>
      <c r="E306" s="274"/>
      <c r="F306" s="274"/>
      <c r="G306" s="275"/>
      <c r="H306" s="273" t="str" cm="1">
        <f t="array" ref="H306">_xlfn.IFS(基本情報入力!$C$13=0,"",EDATE(基本情報入力!$C$13,$BT$284)&gt;基本情報入力!$C$14,"",TRUE,H267)</f>
        <v/>
      </c>
      <c r="I306" s="274"/>
      <c r="J306" s="274"/>
      <c r="K306" s="274"/>
      <c r="L306" s="276" t="str" cm="1">
        <f t="array" ref="L306">_xlfn.IFS(基本情報入力!$C$13=0,"",EDATE(基本情報入力!$C$13,$BT$284)&gt;基本情報入力!$C$14,"",TRUE,L267)</f>
        <v/>
      </c>
      <c r="M306" s="276"/>
      <c r="N306" s="275"/>
      <c r="O306" s="277" t="str">
        <f t="shared" si="241"/>
        <v/>
      </c>
      <c r="P306" s="278"/>
      <c r="Q306" s="278"/>
      <c r="R306" s="279" t="str">
        <f t="shared" si="247"/>
        <v/>
      </c>
      <c r="S306" s="278"/>
      <c r="T306" s="280"/>
      <c r="U306" s="281" t="str">
        <f t="shared" si="243"/>
        <v/>
      </c>
      <c r="V306" s="282"/>
      <c r="W306" s="283"/>
      <c r="X306" s="295"/>
      <c r="Y306" s="296"/>
      <c r="Z306" s="297"/>
      <c r="AA306" s="78"/>
      <c r="AB306" s="79"/>
      <c r="AC306" s="79"/>
      <c r="AD306" s="79"/>
      <c r="AE306" s="79"/>
      <c r="AF306" s="79"/>
      <c r="AG306" s="79"/>
      <c r="AH306" s="79"/>
      <c r="AI306" s="79"/>
      <c r="AJ306" s="79"/>
      <c r="AK306" s="79"/>
      <c r="AL306" s="79"/>
      <c r="AM306" s="79"/>
      <c r="AN306" s="79"/>
      <c r="AO306" s="79"/>
      <c r="AP306" s="79"/>
      <c r="AQ306" s="79"/>
      <c r="AR306" s="79"/>
      <c r="AS306" s="79"/>
      <c r="AT306" s="79"/>
      <c r="AU306" s="79"/>
      <c r="AV306" s="79"/>
      <c r="AW306" s="79"/>
      <c r="AX306" s="79"/>
      <c r="AY306" s="79"/>
      <c r="AZ306" s="79"/>
      <c r="BA306" s="79"/>
      <c r="BB306" s="79"/>
      <c r="BC306" s="79"/>
      <c r="BD306" s="79"/>
      <c r="BE306" s="80"/>
      <c r="BF306" s="107"/>
      <c r="BG306" s="268" t="str">
        <f t="shared" si="244"/>
        <v>-</v>
      </c>
      <c r="BH306" s="269"/>
      <c r="BI306" s="270">
        <f t="shared" si="245"/>
        <v>0</v>
      </c>
      <c r="BJ306" s="270"/>
      <c r="BK306" s="270">
        <f t="shared" si="246"/>
        <v>0</v>
      </c>
      <c r="BL306" s="284"/>
      <c r="BO306" s="96"/>
      <c r="BP306" s="96"/>
      <c r="BQ306" s="97"/>
    </row>
    <row r="307" spans="1:74" ht="21.75" customHeight="1">
      <c r="A307" s="151">
        <v>24</v>
      </c>
      <c r="B307" s="273" t="str" cm="1">
        <f t="array" ref="B307">_xlfn.IFS(基本情報入力!$C$13=0,"",EDATE(基本情報入力!$C$13,$BT$284)&gt;基本情報入力!$C$14,"",TRUE,B268)</f>
        <v/>
      </c>
      <c r="C307" s="274"/>
      <c r="D307" s="274"/>
      <c r="E307" s="274"/>
      <c r="F307" s="274"/>
      <c r="G307" s="275"/>
      <c r="H307" s="273" t="str" cm="1">
        <f t="array" ref="H307">_xlfn.IFS(基本情報入力!$C$13=0,"",EDATE(基本情報入力!$C$13,$BT$284)&gt;基本情報入力!$C$14,"",TRUE,H268)</f>
        <v/>
      </c>
      <c r="I307" s="274"/>
      <c r="J307" s="274"/>
      <c r="K307" s="274"/>
      <c r="L307" s="276" t="str" cm="1">
        <f t="array" ref="L307">_xlfn.IFS(基本情報入力!$C$13=0,"",EDATE(基本情報入力!$C$13,$BT$284)&gt;基本情報入力!$C$14,"",TRUE,L268)</f>
        <v/>
      </c>
      <c r="M307" s="276"/>
      <c r="N307" s="275"/>
      <c r="O307" s="277" t="str">
        <f t="shared" si="241"/>
        <v/>
      </c>
      <c r="P307" s="278"/>
      <c r="Q307" s="278"/>
      <c r="R307" s="279" t="str">
        <f t="shared" si="247"/>
        <v/>
      </c>
      <c r="S307" s="278"/>
      <c r="T307" s="280"/>
      <c r="U307" s="281" t="str">
        <f t="shared" si="243"/>
        <v/>
      </c>
      <c r="V307" s="282"/>
      <c r="W307" s="283"/>
      <c r="X307" s="295"/>
      <c r="Y307" s="296"/>
      <c r="Z307" s="297"/>
      <c r="AA307" s="78"/>
      <c r="AB307" s="79"/>
      <c r="AC307" s="79"/>
      <c r="AD307" s="79"/>
      <c r="AE307" s="79"/>
      <c r="AF307" s="79"/>
      <c r="AG307" s="79"/>
      <c r="AH307" s="79"/>
      <c r="AI307" s="79"/>
      <c r="AJ307" s="79"/>
      <c r="AK307" s="79"/>
      <c r="AL307" s="79"/>
      <c r="AM307" s="79"/>
      <c r="AN307" s="79"/>
      <c r="AO307" s="79"/>
      <c r="AP307" s="79"/>
      <c r="AQ307" s="79"/>
      <c r="AR307" s="79"/>
      <c r="AS307" s="79"/>
      <c r="AT307" s="79"/>
      <c r="AU307" s="79"/>
      <c r="AV307" s="79"/>
      <c r="AW307" s="79"/>
      <c r="AX307" s="79"/>
      <c r="AY307" s="79"/>
      <c r="AZ307" s="79"/>
      <c r="BA307" s="79"/>
      <c r="BB307" s="79"/>
      <c r="BC307" s="79"/>
      <c r="BD307" s="79"/>
      <c r="BE307" s="80"/>
      <c r="BF307" s="107"/>
      <c r="BG307" s="268" t="str">
        <f t="shared" si="244"/>
        <v>-</v>
      </c>
      <c r="BH307" s="269"/>
      <c r="BI307" s="270">
        <f t="shared" si="245"/>
        <v>0</v>
      </c>
      <c r="BJ307" s="270"/>
      <c r="BK307" s="270">
        <f t="shared" si="246"/>
        <v>0</v>
      </c>
      <c r="BL307" s="284"/>
      <c r="BO307" s="96"/>
      <c r="BP307" s="96"/>
      <c r="BQ307" s="97"/>
    </row>
    <row r="308" spans="1:74" ht="21.75" customHeight="1">
      <c r="A308" s="151">
        <v>25</v>
      </c>
      <c r="B308" s="273" t="str" cm="1">
        <f t="array" ref="B308">_xlfn.IFS(基本情報入力!$C$13=0,"",EDATE(基本情報入力!$C$13,$BT$284)&gt;基本情報入力!$C$14,"",TRUE,B269)</f>
        <v/>
      </c>
      <c r="C308" s="274"/>
      <c r="D308" s="274"/>
      <c r="E308" s="274"/>
      <c r="F308" s="274"/>
      <c r="G308" s="275"/>
      <c r="H308" s="273" t="str" cm="1">
        <f t="array" ref="H308">_xlfn.IFS(基本情報入力!$C$13=0,"",EDATE(基本情報入力!$C$13,$BT$284)&gt;基本情報入力!$C$14,"",TRUE,H269)</f>
        <v/>
      </c>
      <c r="I308" s="274"/>
      <c r="J308" s="274"/>
      <c r="K308" s="274"/>
      <c r="L308" s="276" t="str" cm="1">
        <f t="array" ref="L308">_xlfn.IFS(基本情報入力!$C$13=0,"",EDATE(基本情報入力!$C$13,$BT$284)&gt;基本情報入力!$C$14,"",TRUE,L269)</f>
        <v/>
      </c>
      <c r="M308" s="276"/>
      <c r="N308" s="275"/>
      <c r="O308" s="277" t="str">
        <f t="shared" si="241"/>
        <v/>
      </c>
      <c r="P308" s="278"/>
      <c r="Q308" s="278"/>
      <c r="R308" s="279" t="str">
        <f t="shared" si="247"/>
        <v/>
      </c>
      <c r="S308" s="278"/>
      <c r="T308" s="280"/>
      <c r="U308" s="281" t="str">
        <f t="shared" si="243"/>
        <v/>
      </c>
      <c r="V308" s="282"/>
      <c r="W308" s="283"/>
      <c r="X308" s="298"/>
      <c r="Y308" s="299"/>
      <c r="Z308" s="300"/>
      <c r="AA308" s="81"/>
      <c r="AB308" s="82"/>
      <c r="AC308" s="82"/>
      <c r="AD308" s="82"/>
      <c r="AE308" s="82"/>
      <c r="AF308" s="79"/>
      <c r="AG308" s="79"/>
      <c r="AH308" s="79"/>
      <c r="AI308" s="79"/>
      <c r="AJ308" s="79"/>
      <c r="AK308" s="79"/>
      <c r="AL308" s="79"/>
      <c r="AM308" s="79"/>
      <c r="AN308" s="79"/>
      <c r="AO308" s="79"/>
      <c r="AP308" s="79"/>
      <c r="AQ308" s="79"/>
      <c r="AR308" s="79"/>
      <c r="AS308" s="82"/>
      <c r="AT308" s="82"/>
      <c r="AU308" s="82"/>
      <c r="AV308" s="82"/>
      <c r="AW308" s="82"/>
      <c r="AX308" s="82"/>
      <c r="AY308" s="82"/>
      <c r="AZ308" s="82"/>
      <c r="BA308" s="82"/>
      <c r="BB308" s="79"/>
      <c r="BC308" s="79"/>
      <c r="BD308" s="79"/>
      <c r="BE308" s="80"/>
      <c r="BF308" s="107"/>
      <c r="BG308" s="268" t="str">
        <f t="shared" si="244"/>
        <v>-</v>
      </c>
      <c r="BH308" s="269"/>
      <c r="BI308" s="270">
        <f t="shared" si="245"/>
        <v>0</v>
      </c>
      <c r="BJ308" s="270"/>
      <c r="BK308" s="270">
        <f t="shared" si="246"/>
        <v>0</v>
      </c>
      <c r="BL308" s="284"/>
      <c r="BO308" s="96"/>
      <c r="BP308" s="96"/>
      <c r="BQ308" s="97"/>
    </row>
    <row r="309" spans="1:74" ht="21.75" customHeight="1">
      <c r="A309" s="244" t="s">
        <v>143</v>
      </c>
      <c r="B309" s="245"/>
      <c r="C309" s="245"/>
      <c r="D309" s="245"/>
      <c r="E309" s="245"/>
      <c r="F309" s="245"/>
      <c r="G309" s="245"/>
      <c r="H309" s="245"/>
      <c r="I309" s="245"/>
      <c r="J309" s="245"/>
      <c r="K309" s="245"/>
      <c r="L309" s="245"/>
      <c r="M309" s="245"/>
      <c r="N309" s="245"/>
      <c r="O309" s="245"/>
      <c r="P309" s="245"/>
      <c r="Q309" s="245"/>
      <c r="R309" s="245"/>
      <c r="S309" s="245"/>
      <c r="T309" s="245"/>
      <c r="U309" s="245"/>
      <c r="V309" s="245"/>
      <c r="W309" s="245"/>
      <c r="X309" s="245"/>
      <c r="Y309" s="245"/>
      <c r="Z309" s="246"/>
      <c r="AA309" s="252"/>
      <c r="AB309" s="255"/>
      <c r="AC309" s="255"/>
      <c r="AD309" s="255"/>
      <c r="AE309" s="255"/>
      <c r="AF309" s="255"/>
      <c r="AG309" s="255"/>
      <c r="AH309" s="255"/>
      <c r="AI309" s="255"/>
      <c r="AJ309" s="255"/>
      <c r="AK309" s="255"/>
      <c r="AL309" s="255"/>
      <c r="AM309" s="255"/>
      <c r="AN309" s="255"/>
      <c r="AO309" s="255"/>
      <c r="AP309" s="255"/>
      <c r="AQ309" s="255"/>
      <c r="AR309" s="255"/>
      <c r="AS309" s="255"/>
      <c r="AT309" s="255"/>
      <c r="AU309" s="255"/>
      <c r="AV309" s="255"/>
      <c r="AW309" s="255"/>
      <c r="AX309" s="255"/>
      <c r="AY309" s="255"/>
      <c r="AZ309" s="255"/>
      <c r="BA309" s="255"/>
      <c r="BB309" s="255"/>
      <c r="BC309" s="255"/>
      <c r="BD309" s="255"/>
      <c r="BE309" s="265"/>
      <c r="BG309" s="268" t="str">
        <f t="shared" si="244"/>
        <v>-</v>
      </c>
      <c r="BH309" s="269"/>
      <c r="BI309" s="270">
        <f>SUM(BI284:BJ308)</f>
        <v>0</v>
      </c>
      <c r="BJ309" s="271"/>
      <c r="BK309" s="270">
        <f>SUM(BK284:BL308)</f>
        <v>0</v>
      </c>
      <c r="BL309" s="272"/>
      <c r="BO309" s="99"/>
      <c r="BP309" s="99"/>
      <c r="BQ309" s="99"/>
    </row>
    <row r="310" spans="1:74" ht="21.75" customHeight="1">
      <c r="A310" s="247"/>
      <c r="B310" s="247"/>
      <c r="C310" s="247"/>
      <c r="D310" s="247"/>
      <c r="E310" s="247"/>
      <c r="F310" s="247"/>
      <c r="G310" s="247"/>
      <c r="H310" s="247"/>
      <c r="I310" s="247"/>
      <c r="J310" s="247"/>
      <c r="K310" s="247"/>
      <c r="L310" s="247"/>
      <c r="M310" s="247"/>
      <c r="N310" s="247"/>
      <c r="O310" s="247"/>
      <c r="P310" s="247"/>
      <c r="Q310" s="247"/>
      <c r="R310" s="247"/>
      <c r="S310" s="247"/>
      <c r="T310" s="247"/>
      <c r="U310" s="247"/>
      <c r="V310" s="247"/>
      <c r="W310" s="247"/>
      <c r="X310" s="247"/>
      <c r="Y310" s="247"/>
      <c r="Z310" s="248"/>
      <c r="AA310" s="253"/>
      <c r="AB310" s="256"/>
      <c r="AC310" s="256"/>
      <c r="AD310" s="256"/>
      <c r="AE310" s="256"/>
      <c r="AF310" s="256"/>
      <c r="AG310" s="256"/>
      <c r="AH310" s="256"/>
      <c r="AI310" s="256"/>
      <c r="AJ310" s="256"/>
      <c r="AK310" s="256"/>
      <c r="AL310" s="256"/>
      <c r="AM310" s="256"/>
      <c r="AN310" s="256"/>
      <c r="AO310" s="256"/>
      <c r="AP310" s="256"/>
      <c r="AQ310" s="256"/>
      <c r="AR310" s="256"/>
      <c r="AS310" s="256"/>
      <c r="AT310" s="256"/>
      <c r="AU310" s="256"/>
      <c r="AV310" s="256"/>
      <c r="AW310" s="256"/>
      <c r="AX310" s="256"/>
      <c r="AY310" s="256"/>
      <c r="AZ310" s="256"/>
      <c r="BA310" s="256"/>
      <c r="BB310" s="256"/>
      <c r="BC310" s="256"/>
      <c r="BD310" s="256"/>
      <c r="BE310" s="266"/>
      <c r="BG310" s="65"/>
      <c r="BH310" s="65"/>
      <c r="BI310" s="64"/>
      <c r="BJ310" s="50"/>
      <c r="BK310" s="64"/>
      <c r="BL310" s="50"/>
      <c r="BO310" s="100"/>
      <c r="BP310" s="100"/>
      <c r="BQ310" s="100"/>
    </row>
    <row r="311" spans="1:74" ht="21.75" customHeight="1">
      <c r="A311" s="247"/>
      <c r="B311" s="247"/>
      <c r="C311" s="247"/>
      <c r="D311" s="247"/>
      <c r="E311" s="247"/>
      <c r="F311" s="247"/>
      <c r="G311" s="247"/>
      <c r="H311" s="247"/>
      <c r="I311" s="247"/>
      <c r="J311" s="247"/>
      <c r="K311" s="247"/>
      <c r="L311" s="247"/>
      <c r="M311" s="247"/>
      <c r="N311" s="247"/>
      <c r="O311" s="247"/>
      <c r="P311" s="247"/>
      <c r="Q311" s="247"/>
      <c r="R311" s="247"/>
      <c r="S311" s="247"/>
      <c r="T311" s="247"/>
      <c r="U311" s="247"/>
      <c r="V311" s="247"/>
      <c r="W311" s="247"/>
      <c r="X311" s="247"/>
      <c r="Y311" s="247"/>
      <c r="Z311" s="248"/>
      <c r="AA311" s="253"/>
      <c r="AB311" s="256"/>
      <c r="AC311" s="256"/>
      <c r="AD311" s="256"/>
      <c r="AE311" s="256"/>
      <c r="AF311" s="256"/>
      <c r="AG311" s="256"/>
      <c r="AH311" s="256"/>
      <c r="AI311" s="256"/>
      <c r="AJ311" s="256"/>
      <c r="AK311" s="256"/>
      <c r="AL311" s="256"/>
      <c r="AM311" s="256"/>
      <c r="AN311" s="256"/>
      <c r="AO311" s="256"/>
      <c r="AP311" s="256"/>
      <c r="AQ311" s="256"/>
      <c r="AR311" s="256"/>
      <c r="AS311" s="256"/>
      <c r="AT311" s="256"/>
      <c r="AU311" s="256"/>
      <c r="AV311" s="256"/>
      <c r="AW311" s="256"/>
      <c r="AX311" s="256"/>
      <c r="AY311" s="256"/>
      <c r="AZ311" s="256"/>
      <c r="BA311" s="256"/>
      <c r="BB311" s="256"/>
      <c r="BC311" s="256"/>
      <c r="BD311" s="256"/>
      <c r="BE311" s="266"/>
      <c r="BG311" s="65"/>
      <c r="BH311" s="65"/>
      <c r="BI311" s="64"/>
      <c r="BJ311" s="50"/>
      <c r="BK311" s="64"/>
      <c r="BL311" s="50"/>
      <c r="BO311" s="100"/>
      <c r="BP311" s="100"/>
      <c r="BQ311" s="100"/>
    </row>
    <row r="312" spans="1:74" ht="21.75" customHeight="1">
      <c r="A312" s="247"/>
      <c r="B312" s="247"/>
      <c r="C312" s="247"/>
      <c r="D312" s="247"/>
      <c r="E312" s="247"/>
      <c r="F312" s="247"/>
      <c r="G312" s="247"/>
      <c r="H312" s="247"/>
      <c r="I312" s="247"/>
      <c r="J312" s="247"/>
      <c r="K312" s="247"/>
      <c r="L312" s="247"/>
      <c r="M312" s="247"/>
      <c r="N312" s="247"/>
      <c r="O312" s="247"/>
      <c r="P312" s="247"/>
      <c r="Q312" s="247"/>
      <c r="R312" s="247"/>
      <c r="S312" s="247"/>
      <c r="T312" s="247"/>
      <c r="U312" s="247"/>
      <c r="V312" s="247"/>
      <c r="W312" s="247"/>
      <c r="X312" s="247"/>
      <c r="Y312" s="247"/>
      <c r="Z312" s="248"/>
      <c r="AA312" s="254"/>
      <c r="AB312" s="257"/>
      <c r="AC312" s="257"/>
      <c r="AD312" s="257"/>
      <c r="AE312" s="257"/>
      <c r="AF312" s="257"/>
      <c r="AG312" s="257"/>
      <c r="AH312" s="257"/>
      <c r="AI312" s="257"/>
      <c r="AJ312" s="257"/>
      <c r="AK312" s="257"/>
      <c r="AL312" s="257"/>
      <c r="AM312" s="257"/>
      <c r="AN312" s="257"/>
      <c r="AO312" s="257"/>
      <c r="AP312" s="257"/>
      <c r="AQ312" s="257"/>
      <c r="AR312" s="257"/>
      <c r="AS312" s="257"/>
      <c r="AT312" s="257"/>
      <c r="AU312" s="257"/>
      <c r="AV312" s="257"/>
      <c r="AW312" s="257"/>
      <c r="AX312" s="257"/>
      <c r="AY312" s="257"/>
      <c r="AZ312" s="257"/>
      <c r="BA312" s="257"/>
      <c r="BB312" s="257"/>
      <c r="BC312" s="257"/>
      <c r="BD312" s="257"/>
      <c r="BE312" s="267"/>
      <c r="BG312" s="65"/>
      <c r="BH312" s="65"/>
      <c r="BI312" s="64"/>
      <c r="BJ312" s="50"/>
      <c r="BK312" s="64"/>
      <c r="BL312" s="50"/>
      <c r="BO312" s="100"/>
      <c r="BP312" s="100"/>
      <c r="BQ312" s="100"/>
    </row>
    <row r="313" spans="1:74" ht="21.75" customHeight="1">
      <c r="A313" s="117" t="s">
        <v>64</v>
      </c>
      <c r="B313" s="118"/>
      <c r="C313" s="118"/>
      <c r="D313" s="118"/>
      <c r="E313" s="118"/>
      <c r="F313" s="118"/>
      <c r="G313" s="118"/>
      <c r="H313" s="118"/>
      <c r="I313" s="118"/>
      <c r="J313" s="118"/>
      <c r="K313" s="118"/>
      <c r="L313" s="118"/>
      <c r="M313" s="118"/>
      <c r="N313" s="118"/>
      <c r="O313" s="118"/>
      <c r="P313" s="118"/>
      <c r="Q313" s="118"/>
      <c r="R313" s="118"/>
      <c r="S313" s="118"/>
      <c r="T313" s="118"/>
      <c r="U313" s="118"/>
      <c r="V313" s="118"/>
      <c r="W313" s="118"/>
      <c r="X313" s="118"/>
      <c r="Y313" s="118"/>
      <c r="Z313" s="118"/>
      <c r="AA313" s="118"/>
      <c r="AB313" s="118"/>
      <c r="AC313" s="118"/>
      <c r="AD313" s="118"/>
      <c r="AE313" s="118"/>
      <c r="AF313" s="118"/>
      <c r="AG313" s="118"/>
      <c r="AH313" s="118"/>
      <c r="AI313" s="118"/>
      <c r="AJ313" s="118"/>
      <c r="AK313" s="118"/>
      <c r="AL313" s="118"/>
      <c r="AM313" s="118"/>
      <c r="AN313" s="118"/>
      <c r="AO313" s="118"/>
      <c r="AP313" s="118"/>
      <c r="AQ313" s="118"/>
      <c r="AR313" s="118"/>
      <c r="AS313" s="118"/>
      <c r="AT313" s="118"/>
      <c r="AU313" s="118"/>
      <c r="AV313" s="118"/>
      <c r="AW313" s="118"/>
      <c r="AX313" s="118"/>
      <c r="AY313" s="118"/>
      <c r="AZ313" s="118"/>
      <c r="BA313" s="118"/>
      <c r="BB313" s="118"/>
      <c r="BC313" s="118"/>
      <c r="BD313" s="118"/>
      <c r="BE313" s="118"/>
      <c r="BF313" s="69"/>
      <c r="BO313" s="70"/>
      <c r="BP313" s="70"/>
      <c r="BQ313" s="70"/>
    </row>
    <row r="314" spans="1:74" s="67" customFormat="1" ht="21.75" customHeight="1">
      <c r="A314" s="301" t="s">
        <v>142</v>
      </c>
      <c r="B314" s="301"/>
      <c r="C314" s="301"/>
      <c r="D314" s="301"/>
      <c r="E314" s="301"/>
      <c r="F314" s="301"/>
      <c r="G314" s="301"/>
      <c r="H314" s="301"/>
      <c r="I314" s="301"/>
      <c r="J314" s="301"/>
      <c r="K314" s="301"/>
      <c r="L314" s="301"/>
      <c r="M314" s="301"/>
      <c r="N314" s="301"/>
      <c r="O314" s="301"/>
      <c r="P314" s="301"/>
      <c r="Q314" s="301"/>
      <c r="R314" s="301"/>
      <c r="S314" s="301"/>
      <c r="T314" s="301"/>
      <c r="U314" s="301"/>
      <c r="V314" s="301"/>
      <c r="W314" s="301"/>
      <c r="X314" s="301"/>
      <c r="Y314" s="301"/>
      <c r="Z314" s="301"/>
      <c r="AA314" s="119"/>
      <c r="AB314" s="120"/>
      <c r="AC314" s="120"/>
      <c r="AD314" s="120"/>
      <c r="AE314" s="120"/>
      <c r="AF314" s="120"/>
      <c r="AG314" s="120"/>
      <c r="AH314" s="120"/>
      <c r="AI314" s="119"/>
      <c r="AJ314" s="119"/>
      <c r="AK314" s="119"/>
      <c r="AL314" s="119"/>
      <c r="AM314" s="119"/>
      <c r="AN314" s="119"/>
      <c r="AO314" s="119"/>
      <c r="AP314" s="119"/>
      <c r="AQ314" s="119"/>
      <c r="AR314" s="119"/>
      <c r="AS314" s="119"/>
      <c r="AT314" s="119"/>
      <c r="AU314" s="119"/>
      <c r="AV314" s="119"/>
      <c r="AW314" s="119"/>
      <c r="AX314" s="119"/>
      <c r="AY314" s="121"/>
      <c r="AZ314" s="120"/>
      <c r="BA314" s="120"/>
      <c r="BB314" s="120"/>
      <c r="BC314" s="120"/>
      <c r="BD314" s="120"/>
      <c r="BE314" s="120"/>
      <c r="BF314" s="61"/>
      <c r="BO314" s="66"/>
      <c r="BP314" s="66"/>
      <c r="BQ314" s="66"/>
    </row>
    <row r="315" spans="1:74" s="67" customFormat="1" ht="21.75" customHeight="1">
      <c r="A315" s="137"/>
      <c r="B315" s="137"/>
      <c r="C315" s="137"/>
      <c r="D315" s="137"/>
      <c r="E315" s="137"/>
      <c r="F315" s="137"/>
      <c r="G315" s="137"/>
      <c r="H315" s="137"/>
      <c r="I315" s="137"/>
      <c r="J315" s="137"/>
      <c r="K315" s="137"/>
      <c r="L315" s="137"/>
      <c r="M315" s="137"/>
      <c r="N315" s="137"/>
      <c r="O315" s="137"/>
      <c r="P315" s="137"/>
      <c r="Q315" s="137"/>
      <c r="R315" s="137"/>
      <c r="S315" s="137"/>
      <c r="T315" s="137"/>
      <c r="U315" s="137"/>
      <c r="V315" s="137"/>
      <c r="W315" s="137"/>
      <c r="X315" s="137"/>
      <c r="Y315" s="137"/>
      <c r="Z315" s="137"/>
      <c r="AA315" s="119"/>
      <c r="AB315" s="120"/>
      <c r="AC315" s="120"/>
      <c r="AD315" s="120"/>
      <c r="AE315" s="120"/>
      <c r="AF315" s="120"/>
      <c r="AG315" s="120"/>
      <c r="AH315" s="120"/>
      <c r="AI315" s="119"/>
      <c r="AJ315" s="119"/>
      <c r="AK315" s="119"/>
      <c r="AL315" s="119"/>
      <c r="AM315" s="119"/>
      <c r="AN315" s="119"/>
      <c r="AO315" s="119"/>
      <c r="AP315" s="119"/>
      <c r="AQ315" s="119"/>
      <c r="AR315" s="119"/>
      <c r="AS315" s="119"/>
      <c r="AT315" s="119"/>
      <c r="AU315" s="119"/>
      <c r="AV315" s="119"/>
      <c r="AW315" s="119"/>
      <c r="AX315" s="119"/>
      <c r="AY315" s="121"/>
      <c r="AZ315" s="120"/>
      <c r="BA315" s="120"/>
      <c r="BB315" s="120"/>
      <c r="BC315" s="120"/>
      <c r="BD315" s="120"/>
      <c r="BE315" s="120"/>
      <c r="BF315" s="61"/>
      <c r="BO315" s="66"/>
      <c r="BP315" s="66"/>
      <c r="BQ315" s="66"/>
    </row>
    <row r="316" spans="1:74" s="67" customFormat="1" ht="17.25" customHeight="1">
      <c r="A316" s="302" t="s">
        <v>67</v>
      </c>
      <c r="B316" s="302"/>
      <c r="C316" s="302"/>
      <c r="D316" s="123" t="s">
        <v>115</v>
      </c>
      <c r="E316" s="303" cm="1">
        <f t="array" ref="E316">_xlfn.IFS(基本情報入力!$C$13=0,"",EDATE(基本情報入力!$C$13,BT323)&gt;基本情報入力!$C$14,"",TRUE,E277)</f>
        <v>1234</v>
      </c>
      <c r="F316" s="303"/>
      <c r="G316" s="124" t="s">
        <v>66</v>
      </c>
      <c r="H316" s="125"/>
      <c r="I316" s="125"/>
      <c r="J316" s="125"/>
      <c r="K316" s="125"/>
      <c r="L316" s="125"/>
      <c r="M316" s="125"/>
      <c r="N316" s="125"/>
      <c r="O316" s="125"/>
      <c r="P316" s="125"/>
      <c r="Q316" s="125"/>
      <c r="R316" s="125"/>
      <c r="S316" s="125"/>
      <c r="T316" s="125"/>
      <c r="U316" s="125"/>
      <c r="V316" s="125"/>
      <c r="W316" s="125"/>
      <c r="X316" s="125"/>
      <c r="Y316" s="125"/>
      <c r="Z316" s="125"/>
      <c r="AA316" s="119"/>
      <c r="AB316" s="126"/>
      <c r="AC316" s="126"/>
      <c r="AD316" s="126"/>
      <c r="AE316" s="127"/>
      <c r="AF316" s="128"/>
      <c r="AG316" s="128"/>
      <c r="AH316" s="119"/>
      <c r="AI316" s="119"/>
      <c r="AJ316" s="119"/>
      <c r="AK316" s="119"/>
      <c r="AL316" s="119"/>
      <c r="AM316" s="119"/>
      <c r="AN316" s="119"/>
      <c r="AO316" s="119"/>
      <c r="AP316" s="119"/>
      <c r="AQ316" s="119"/>
      <c r="AR316" s="119"/>
      <c r="AS316" s="119"/>
      <c r="AT316" s="119"/>
      <c r="AU316" s="119"/>
      <c r="AV316" s="119"/>
      <c r="AW316" s="119"/>
      <c r="AX316" s="119"/>
      <c r="AY316" s="121"/>
      <c r="AZ316" s="120"/>
      <c r="BA316" s="120"/>
      <c r="BB316" s="120"/>
      <c r="BC316" s="120"/>
      <c r="BD316" s="120"/>
      <c r="BE316" s="120"/>
      <c r="BF316" s="61"/>
      <c r="BO316" s="66"/>
      <c r="BP316" s="66"/>
      <c r="BQ316" s="66"/>
    </row>
    <row r="317" spans="1:74" s="67" customFormat="1" ht="17.25" customHeight="1">
      <c r="A317" s="304" t="s">
        <v>68</v>
      </c>
      <c r="B317" s="304"/>
      <c r="C317" s="304"/>
      <c r="D317" s="127" t="str" cm="1">
        <f t="array" ref="D317">_xlfn.IFS(基本情報入力!$C$13=0,"",EDATE(基本情報入力!$C$13,BT323)&gt;基本情報入力!$C$14,"",TRUE,D278)</f>
        <v>○　○　工事</v>
      </c>
      <c r="E317" s="120"/>
      <c r="F317" s="127"/>
      <c r="G317" s="127"/>
      <c r="H317" s="119"/>
      <c r="I317" s="119"/>
      <c r="J317" s="119"/>
      <c r="K317" s="119"/>
      <c r="L317" s="119"/>
      <c r="M317" s="119"/>
      <c r="N317" s="119"/>
      <c r="O317" s="127"/>
      <c r="P317" s="127"/>
      <c r="Q317" s="119"/>
      <c r="R317" s="119"/>
      <c r="S317" s="119"/>
      <c r="T317" s="119"/>
      <c r="U317" s="127"/>
      <c r="V317" s="127"/>
      <c r="W317" s="127"/>
      <c r="X317" s="127"/>
      <c r="Y317" s="127"/>
      <c r="Z317" s="127"/>
      <c r="AA317" s="119"/>
      <c r="AB317" s="120"/>
      <c r="AC317" s="120"/>
      <c r="AD317" s="120"/>
      <c r="AE317" s="120"/>
      <c r="AF317" s="120"/>
      <c r="AG317" s="120"/>
      <c r="AH317" s="120"/>
      <c r="AI317" s="120"/>
      <c r="AJ317" s="120"/>
      <c r="AK317" s="305" t="s">
        <v>72</v>
      </c>
      <c r="AL317" s="305"/>
      <c r="AM317" s="305"/>
      <c r="AN317" s="305"/>
      <c r="AO317" s="306" cm="1">
        <f t="array" ref="AO317">_xlfn.IFS(基本情報入力!$C$13=0,"",EOMONTH(基本情報入力!$C$13,BT323-1)&gt;基本情報入力!$C$14,"",TRUE,AO278)</f>
        <v>45393</v>
      </c>
      <c r="AP317" s="306"/>
      <c r="AQ317" s="306"/>
      <c r="AR317" s="306"/>
      <c r="AS317" s="306"/>
      <c r="AT317" s="307" t="s">
        <v>70</v>
      </c>
      <c r="AU317" s="307"/>
      <c r="AV317" s="307"/>
      <c r="AW317" s="307"/>
      <c r="AX317" s="307"/>
      <c r="AY317" s="307"/>
      <c r="AZ317" s="307"/>
      <c r="BA317" s="308" cm="1">
        <f t="array" ref="BA317">_xlfn.IFS(基本情報入力!$C$13=0,"",EOMONTH(基本情報入力!$C$13,BT323-1)&gt;基本情報入力!$C$14,"",TRUE,BA278)</f>
        <v>45397</v>
      </c>
      <c r="BB317" s="308"/>
      <c r="BC317" s="308"/>
      <c r="BD317" s="308"/>
      <c r="BE317" s="308"/>
      <c r="BF317" s="61"/>
      <c r="BO317" s="66"/>
      <c r="BP317" s="66"/>
      <c r="BQ317" s="66"/>
    </row>
    <row r="318" spans="1:74" s="67" customFormat="1" ht="17.25" customHeight="1">
      <c r="A318" s="309" t="s">
        <v>69</v>
      </c>
      <c r="B318" s="309"/>
      <c r="C318" s="309"/>
      <c r="D318" s="129" t="str" cm="1">
        <f t="array" ref="D318">_xlfn.IFS(基本情報入力!$C$13=0,"",EDATE(基本情報入力!$C$13,BT323)&gt;基本情報入力!$C$14,"",TRUE,D279)</f>
        <v>○　○　建設　株式会社</v>
      </c>
      <c r="E318" s="130"/>
      <c r="F318" s="129"/>
      <c r="G318" s="129"/>
      <c r="H318" s="129"/>
      <c r="I318" s="129"/>
      <c r="J318" s="129"/>
      <c r="K318" s="129"/>
      <c r="L318" s="129"/>
      <c r="M318" s="129"/>
      <c r="N318" s="129"/>
      <c r="O318" s="131"/>
      <c r="P318" s="131"/>
      <c r="Q318" s="131"/>
      <c r="R318" s="131"/>
      <c r="S318" s="131"/>
      <c r="T318" s="129"/>
      <c r="U318" s="129"/>
      <c r="V318" s="129"/>
      <c r="W318" s="131"/>
      <c r="X318" s="129"/>
      <c r="Y318" s="129"/>
      <c r="Z318" s="131"/>
      <c r="AA318" s="127"/>
      <c r="AB318" s="120"/>
      <c r="AC318" s="120"/>
      <c r="AD318" s="120"/>
      <c r="AE318" s="120"/>
      <c r="AF318" s="120"/>
      <c r="AG318" s="120"/>
      <c r="AH318" s="120"/>
      <c r="AI318" s="120"/>
      <c r="AJ318" s="120"/>
      <c r="AK318" s="307" t="s">
        <v>73</v>
      </c>
      <c r="AL318" s="307"/>
      <c r="AM318" s="307"/>
      <c r="AN318" s="307"/>
      <c r="AO318" s="306" cm="1">
        <f t="array" ref="AO318">_xlfn.IFS(基本情報入力!$C$13=0,"",EOMONTH(基本情報入力!$C$13,BT323-1)&gt;基本情報入力!$C$14,"",TRUE,AO279)</f>
        <v>45661</v>
      </c>
      <c r="AP318" s="306"/>
      <c r="AQ318" s="306"/>
      <c r="AR318" s="306"/>
      <c r="AS318" s="306"/>
      <c r="AT318" s="307" t="s">
        <v>183</v>
      </c>
      <c r="AU318" s="307"/>
      <c r="AV318" s="307"/>
      <c r="AW318" s="307"/>
      <c r="AX318" s="307"/>
      <c r="AY318" s="307"/>
      <c r="AZ318" s="307"/>
      <c r="BA318" s="308" cm="1">
        <f t="array" ref="BA318">_xlfn.IFS(基本情報入力!$C$13=0,"",EOMONTH(基本情報入力!$C$13,BT323-1)&gt;基本情報入力!$C$14,"",TRUE,BA279)</f>
        <v>45661</v>
      </c>
      <c r="BB318" s="308"/>
      <c r="BC318" s="308"/>
      <c r="BD318" s="308"/>
      <c r="BE318" s="308"/>
      <c r="BF318" s="66"/>
      <c r="BO318" s="66"/>
      <c r="BP318" s="66"/>
      <c r="BQ318" s="66"/>
    </row>
    <row r="319" spans="1:74" ht="19.5" customHeight="1">
      <c r="A319" s="310" cm="1">
        <f t="array" ref="A319">_xlfn.IFS(基本情報入力!$C$13=0,"令和　年　月",EOMONTH(基本情報入力!$C$13,BT323-1)&gt;基本情報入力!$C$14,"令和　年　月",TRUE,EOMONTH(基本情報入力!$C$13,BT323))</f>
        <v>45657</v>
      </c>
      <c r="B319" s="310"/>
      <c r="C319" s="310"/>
      <c r="D319" s="310"/>
      <c r="E319" s="132"/>
      <c r="F319" s="132"/>
      <c r="G319" s="132"/>
      <c r="H319" s="133"/>
      <c r="I319" s="133"/>
      <c r="J319" s="133"/>
      <c r="K319" s="133"/>
      <c r="L319" s="133"/>
      <c r="M319" s="133"/>
      <c r="N319" s="133"/>
      <c r="O319" s="134"/>
      <c r="P319" s="134"/>
      <c r="Q319" s="134"/>
      <c r="R319" s="134"/>
      <c r="S319" s="134"/>
      <c r="T319" s="134"/>
      <c r="U319" s="135"/>
      <c r="V319" s="135"/>
      <c r="W319" s="135"/>
      <c r="X319" s="135"/>
      <c r="Y319" s="135"/>
      <c r="Z319" s="135"/>
      <c r="AA319" s="135"/>
      <c r="AB319" s="135"/>
      <c r="AC319" s="135"/>
      <c r="AD319" s="135"/>
      <c r="AE319" s="135"/>
      <c r="AF319" s="135"/>
      <c r="AG319" s="135"/>
      <c r="AH319" s="135"/>
      <c r="AI319" s="133"/>
      <c r="AJ319" s="133"/>
      <c r="AK319" s="133"/>
      <c r="AL319" s="133"/>
      <c r="AM319" s="133"/>
      <c r="AN319" s="133"/>
      <c r="AO319" s="133"/>
      <c r="AP319" s="133"/>
      <c r="AQ319" s="133"/>
      <c r="AR319" s="133"/>
      <c r="AS319" s="133"/>
      <c r="AT319" s="133"/>
      <c r="AU319" s="133"/>
      <c r="AV319" s="133"/>
      <c r="AW319" s="133"/>
      <c r="AX319" s="133"/>
      <c r="AY319" s="133"/>
      <c r="AZ319" s="133"/>
      <c r="BA319" s="133"/>
      <c r="BB319" s="136"/>
      <c r="BC319" s="136"/>
      <c r="BD319" s="136"/>
      <c r="BE319" s="136"/>
      <c r="BF319" s="76"/>
      <c r="BG319" s="102"/>
      <c r="BH319" s="102"/>
      <c r="BI319" s="102"/>
      <c r="BJ319" s="102"/>
      <c r="BK319" s="102"/>
      <c r="BL319" s="102"/>
      <c r="BO319" s="94"/>
      <c r="BP319" s="94"/>
      <c r="BQ319" s="95"/>
      <c r="BS319" s="60" t="s">
        <v>74</v>
      </c>
      <c r="BT319" s="60">
        <f>BT280+1</f>
        <v>9</v>
      </c>
      <c r="BU319" s="70"/>
      <c r="BV319" s="70"/>
    </row>
    <row r="320" spans="1:74" ht="21.75" customHeight="1">
      <c r="A320" s="311" t="s">
        <v>74</v>
      </c>
      <c r="B320" s="314" t="s">
        <v>87</v>
      </c>
      <c r="C320" s="315"/>
      <c r="D320" s="315"/>
      <c r="E320" s="315"/>
      <c r="F320" s="315"/>
      <c r="G320" s="316"/>
      <c r="H320" s="314" t="s">
        <v>88</v>
      </c>
      <c r="I320" s="315"/>
      <c r="J320" s="315"/>
      <c r="K320" s="315"/>
      <c r="L320" s="315"/>
      <c r="M320" s="315"/>
      <c r="N320" s="316"/>
      <c r="O320" s="323" t="s">
        <v>133</v>
      </c>
      <c r="P320" s="324"/>
      <c r="Q320" s="325"/>
      <c r="R320" s="330" t="s">
        <v>134</v>
      </c>
      <c r="S320" s="325"/>
      <c r="T320" s="331"/>
      <c r="U320" s="334" t="s">
        <v>135</v>
      </c>
      <c r="V320" s="335"/>
      <c r="W320" s="336"/>
      <c r="X320" s="334" t="s">
        <v>136</v>
      </c>
      <c r="Y320" s="335"/>
      <c r="Z320" s="336"/>
      <c r="AA320" s="138">
        <f>IFERROR(DATE(BT320,BT321,1),1)</f>
        <v>45627</v>
      </c>
      <c r="AB320" s="139">
        <f>IFERROR(AA320+1,"")</f>
        <v>45628</v>
      </c>
      <c r="AC320" s="139">
        <f t="shared" ref="AC320" si="248">IFERROR(AB320+1,"")</f>
        <v>45629</v>
      </c>
      <c r="AD320" s="139">
        <f t="shared" ref="AD320" si="249">IFERROR(AC320+1,"")</f>
        <v>45630</v>
      </c>
      <c r="AE320" s="139">
        <f t="shared" ref="AE320" si="250">IFERROR(AD320+1,"")</f>
        <v>45631</v>
      </c>
      <c r="AF320" s="139">
        <f t="shared" ref="AF320" si="251">IFERROR(AE320+1,"")</f>
        <v>45632</v>
      </c>
      <c r="AG320" s="139">
        <f t="shared" ref="AG320" si="252">IFERROR(AF320+1,"")</f>
        <v>45633</v>
      </c>
      <c r="AH320" s="139">
        <f t="shared" ref="AH320" si="253">IFERROR(AG320+1,"")</f>
        <v>45634</v>
      </c>
      <c r="AI320" s="139">
        <f t="shared" ref="AI320" si="254">IFERROR(AH320+1,"")</f>
        <v>45635</v>
      </c>
      <c r="AJ320" s="139">
        <f t="shared" ref="AJ320" si="255">IFERROR(AI320+1,"")</f>
        <v>45636</v>
      </c>
      <c r="AK320" s="139">
        <f t="shared" ref="AK320" si="256">IFERROR(AJ320+1,"")</f>
        <v>45637</v>
      </c>
      <c r="AL320" s="139">
        <f t="shared" ref="AL320" si="257">IFERROR(AK320+1,"")</f>
        <v>45638</v>
      </c>
      <c r="AM320" s="139">
        <f t="shared" ref="AM320" si="258">IFERROR(AL320+1,"")</f>
        <v>45639</v>
      </c>
      <c r="AN320" s="139">
        <f t="shared" ref="AN320" si="259">IFERROR(AM320+1,"")</f>
        <v>45640</v>
      </c>
      <c r="AO320" s="139">
        <f t="shared" ref="AO320" si="260">IFERROR(AN320+1,"")</f>
        <v>45641</v>
      </c>
      <c r="AP320" s="139">
        <f t="shared" ref="AP320" si="261">IFERROR(AO320+1,"")</f>
        <v>45642</v>
      </c>
      <c r="AQ320" s="139">
        <f t="shared" ref="AQ320" si="262">IFERROR(AP320+1,"")</f>
        <v>45643</v>
      </c>
      <c r="AR320" s="139">
        <f t="shared" ref="AR320" si="263">IFERROR(AQ320+1,"")</f>
        <v>45644</v>
      </c>
      <c r="AS320" s="139">
        <f t="shared" ref="AS320" si="264">IFERROR(AR320+1,"")</f>
        <v>45645</v>
      </c>
      <c r="AT320" s="139">
        <f t="shared" ref="AT320" si="265">IFERROR(AS320+1,"")</f>
        <v>45646</v>
      </c>
      <c r="AU320" s="139">
        <f t="shared" ref="AU320" si="266">IFERROR(AT320+1,"")</f>
        <v>45647</v>
      </c>
      <c r="AV320" s="139">
        <f t="shared" ref="AV320" si="267">IFERROR(AU320+1,"")</f>
        <v>45648</v>
      </c>
      <c r="AW320" s="139">
        <f t="shared" ref="AW320" si="268">IFERROR(AV320+1,"")</f>
        <v>45649</v>
      </c>
      <c r="AX320" s="139">
        <f t="shared" ref="AX320" si="269">IFERROR(AW320+1,"")</f>
        <v>45650</v>
      </c>
      <c r="AY320" s="139">
        <f t="shared" ref="AY320" si="270">IFERROR(AX320+1,"")</f>
        <v>45651</v>
      </c>
      <c r="AZ320" s="139">
        <f t="shared" ref="AZ320" si="271">IFERROR(AY320+1,"")</f>
        <v>45652</v>
      </c>
      <c r="BA320" s="139">
        <f t="shared" ref="BA320" si="272">IFERROR(AZ320+1,"")</f>
        <v>45653</v>
      </c>
      <c r="BB320" s="139">
        <f t="shared" ref="BB320" si="273">IFERROR(BA320+1,"")</f>
        <v>45654</v>
      </c>
      <c r="BC320" s="139" cm="1">
        <f t="array" ref="BC320">_xlfn.IFS(BB320="","",MONTH(BB320+1)=BT321,BB320+1,TRUE,"")</f>
        <v>45655</v>
      </c>
      <c r="BD320" s="139" cm="1">
        <f t="array" ref="BD320">_xlfn.IFS(BC320="","",MONTH(BC320+1)=BT321,BC320+1,TRUE,"")</f>
        <v>45656</v>
      </c>
      <c r="BE320" s="140" cm="1">
        <f t="array" ref="BE320">_xlfn.IFS(BD320="","",MONTH(BD320+1)=BT321,BD320+1,TRUE,"")</f>
        <v>45657</v>
      </c>
      <c r="BF320" s="114"/>
      <c r="BG320" s="285" t="s">
        <v>86</v>
      </c>
      <c r="BH320" s="286" t="s">
        <v>85</v>
      </c>
      <c r="BI320" s="287"/>
      <c r="BJ320" s="287"/>
      <c r="BK320" s="287"/>
      <c r="BL320" s="288"/>
      <c r="BO320" s="94"/>
      <c r="BP320" s="94"/>
      <c r="BQ320" s="94"/>
      <c r="BS320" s="60" t="s">
        <v>75</v>
      </c>
      <c r="BT320" s="60">
        <f>IFERROR(YEAR(A319),"****")</f>
        <v>2024</v>
      </c>
      <c r="BU320" s="60" t="s">
        <v>31</v>
      </c>
    </row>
    <row r="321" spans="1:73" ht="21" customHeight="1">
      <c r="A321" s="312"/>
      <c r="B321" s="317"/>
      <c r="C321" s="318"/>
      <c r="D321" s="318"/>
      <c r="E321" s="318"/>
      <c r="F321" s="318"/>
      <c r="G321" s="319"/>
      <c r="H321" s="317"/>
      <c r="I321" s="318"/>
      <c r="J321" s="318"/>
      <c r="K321" s="318"/>
      <c r="L321" s="318"/>
      <c r="M321" s="318"/>
      <c r="N321" s="319"/>
      <c r="O321" s="326"/>
      <c r="P321" s="327"/>
      <c r="Q321" s="327"/>
      <c r="R321" s="326"/>
      <c r="S321" s="327"/>
      <c r="T321" s="332"/>
      <c r="U321" s="337"/>
      <c r="V321" s="338"/>
      <c r="W321" s="339"/>
      <c r="X321" s="337"/>
      <c r="Y321" s="338"/>
      <c r="Z321" s="339"/>
      <c r="AA321" s="141" t="str">
        <f>IF(AO317="","",TEXT(WEEKDAY(+AA320),"aaa"))</f>
        <v>日</v>
      </c>
      <c r="AB321" s="142" t="str">
        <f>IF(AO317="","",TEXT(WEEKDAY(+AB320),"aaa"))</f>
        <v>月</v>
      </c>
      <c r="AC321" s="142" t="str">
        <f>IF(AO317="","",TEXT(WEEKDAY(+AC320),"aaa"))</f>
        <v>火</v>
      </c>
      <c r="AD321" s="142" t="str">
        <f>IF(AO317="","",TEXT(WEEKDAY(+AD320),"aaa"))</f>
        <v>水</v>
      </c>
      <c r="AE321" s="142" t="str">
        <f>IF(AO317="","",TEXT(WEEKDAY(+AE320),"aaa"))</f>
        <v>木</v>
      </c>
      <c r="AF321" s="142" t="str">
        <f>IF(AO317="","",TEXT(WEEKDAY(+AF320),"aaa"))</f>
        <v>金</v>
      </c>
      <c r="AG321" s="142" t="str">
        <f>IF(AO317="","",TEXT(WEEKDAY(+AG320),"aaa"))</f>
        <v>土</v>
      </c>
      <c r="AH321" s="142" t="str">
        <f>IF(AO317="","",TEXT(WEEKDAY(+AH320),"aaa"))</f>
        <v>日</v>
      </c>
      <c r="AI321" s="142" t="str">
        <f>IF(AO317="","",TEXT(WEEKDAY(+AI320),"aaa"))</f>
        <v>月</v>
      </c>
      <c r="AJ321" s="142" t="str">
        <f>IF(AO317="","",TEXT(WEEKDAY(+AJ320),"aaa"))</f>
        <v>火</v>
      </c>
      <c r="AK321" s="142" t="str">
        <f>IF(AO317="","",TEXT(WEEKDAY(+AK320),"aaa"))</f>
        <v>水</v>
      </c>
      <c r="AL321" s="142" t="str">
        <f>IF(AO317="","",TEXT(WEEKDAY(+AL320),"aaa"))</f>
        <v>木</v>
      </c>
      <c r="AM321" s="142" t="str">
        <f>IF(AO317="","",TEXT(WEEKDAY(+AM320),"aaa"))</f>
        <v>金</v>
      </c>
      <c r="AN321" s="142" t="str">
        <f>IF(AO317="","",TEXT(WEEKDAY(+AN320),"aaa"))</f>
        <v>土</v>
      </c>
      <c r="AO321" s="142" t="str">
        <f>IF(AO317="","",TEXT(WEEKDAY(+AO320),"aaa"))</f>
        <v>日</v>
      </c>
      <c r="AP321" s="142" t="str">
        <f>IF(AO317="","",TEXT(WEEKDAY(+AP320),"aaa"))</f>
        <v>月</v>
      </c>
      <c r="AQ321" s="142" t="str">
        <f>IF(AO317="","",TEXT(WEEKDAY(+AQ320),"aaa"))</f>
        <v>火</v>
      </c>
      <c r="AR321" s="142" t="str">
        <f>IF(AO317="","",TEXT(WEEKDAY(+AR320),"aaa"))</f>
        <v>水</v>
      </c>
      <c r="AS321" s="142" t="str">
        <f>IF(AO317="","",TEXT(WEEKDAY(+AS320),"aaa"))</f>
        <v>木</v>
      </c>
      <c r="AT321" s="142" t="str">
        <f>IF(AO317="","",TEXT(WEEKDAY(+AT320),"aaa"))</f>
        <v>金</v>
      </c>
      <c r="AU321" s="142" t="str">
        <f>IF(AO317="","",TEXT(WEEKDAY(+AU320),"aaa"))</f>
        <v>土</v>
      </c>
      <c r="AV321" s="142" t="str">
        <f>IF(AO317="","",TEXT(WEEKDAY(+AV320),"aaa"))</f>
        <v>日</v>
      </c>
      <c r="AW321" s="142" t="str">
        <f>IF(AO317="","",TEXT(WEEKDAY(+AW320),"aaa"))</f>
        <v>月</v>
      </c>
      <c r="AX321" s="142" t="str">
        <f>IF(AO317="","",TEXT(WEEKDAY(+AX320),"aaa"))</f>
        <v>火</v>
      </c>
      <c r="AY321" s="142" t="str">
        <f>IF(AO317="","",TEXT(WEEKDAY(+AY320),"aaa"))</f>
        <v>水</v>
      </c>
      <c r="AZ321" s="142" t="str">
        <f>IF(AO317="","",TEXT(WEEKDAY(+AZ320),"aaa"))</f>
        <v>木</v>
      </c>
      <c r="BA321" s="142" t="str">
        <f>IF(AO317="","",TEXT(WEEKDAY(+BA320),"aaa"))</f>
        <v>金</v>
      </c>
      <c r="BB321" s="142" t="str">
        <f>IF(AO317="","",TEXT(WEEKDAY(+BB320),"aaa"))</f>
        <v>土</v>
      </c>
      <c r="BC321" s="142" t="str" cm="1">
        <f t="array" ref="BC321">_xlfn.IFS(AO317="","",BC320="","",TRUE,TEXT(WEEKDAY(+BC320),"aaa"))</f>
        <v>日</v>
      </c>
      <c r="BD321" s="142" t="str" cm="1">
        <f t="array" ref="BD321">_xlfn.IFS(AO317="","",BD320="","",TRUE,TEXT(WEEKDAY(+BD320),"aaa"))</f>
        <v>月</v>
      </c>
      <c r="BE321" s="143" t="str" cm="1">
        <f t="array" ref="BE321">_xlfn.IFS(AO317="","",BE320="","",TRUE,TEXT(WEEKDAY(+BE320),"aaa"))</f>
        <v>火</v>
      </c>
      <c r="BF321" s="116"/>
      <c r="BG321" s="285" t="s">
        <v>84</v>
      </c>
      <c r="BH321" s="286"/>
      <c r="BI321" s="286" t="s">
        <v>37</v>
      </c>
      <c r="BJ321" s="286"/>
      <c r="BK321" s="286" t="s">
        <v>36</v>
      </c>
      <c r="BL321" s="289"/>
      <c r="BO321" s="94"/>
      <c r="BP321" s="94"/>
      <c r="BQ321" s="94"/>
      <c r="BS321" s="60" t="s">
        <v>76</v>
      </c>
      <c r="BT321" s="60">
        <f>IF(EOMONTH(基本情報入力!$C$13,BT323-1)&gt;=基本情報入力!$C$14,"",MONTH(EOMONTH(基本情報入力!$C$13,BT323)))</f>
        <v>12</v>
      </c>
      <c r="BU321" s="60" t="s">
        <v>32</v>
      </c>
    </row>
    <row r="322" spans="1:73" ht="21" customHeight="1">
      <c r="A322" s="313"/>
      <c r="B322" s="320"/>
      <c r="C322" s="321"/>
      <c r="D322" s="321"/>
      <c r="E322" s="321"/>
      <c r="F322" s="321"/>
      <c r="G322" s="322"/>
      <c r="H322" s="320"/>
      <c r="I322" s="321"/>
      <c r="J322" s="321"/>
      <c r="K322" s="321"/>
      <c r="L322" s="321"/>
      <c r="M322" s="321"/>
      <c r="N322" s="322"/>
      <c r="O322" s="328"/>
      <c r="P322" s="329"/>
      <c r="Q322" s="329"/>
      <c r="R322" s="328"/>
      <c r="S322" s="329"/>
      <c r="T322" s="333"/>
      <c r="U322" s="340"/>
      <c r="V322" s="341"/>
      <c r="W322" s="342"/>
      <c r="X322" s="340"/>
      <c r="Y322" s="341"/>
      <c r="Z322" s="342"/>
      <c r="AA322" s="78"/>
      <c r="AB322" s="79"/>
      <c r="AC322" s="79"/>
      <c r="AD322" s="79"/>
      <c r="AE322" s="79"/>
      <c r="AF322" s="79"/>
      <c r="AG322" s="79"/>
      <c r="AH322" s="79"/>
      <c r="AI322" s="79"/>
      <c r="AJ322" s="79"/>
      <c r="AK322" s="79"/>
      <c r="AL322" s="79"/>
      <c r="AM322" s="79"/>
      <c r="AN322" s="79"/>
      <c r="AO322" s="79"/>
      <c r="AP322" s="79"/>
      <c r="AQ322" s="79"/>
      <c r="AR322" s="79"/>
      <c r="AS322" s="79"/>
      <c r="AT322" s="79"/>
      <c r="AU322" s="79"/>
      <c r="AV322" s="79"/>
      <c r="AW322" s="79"/>
      <c r="AX322" s="79"/>
      <c r="AY322" s="79"/>
      <c r="AZ322" s="79"/>
      <c r="BA322" s="79"/>
      <c r="BB322" s="79"/>
      <c r="BC322" s="79"/>
      <c r="BD322" s="79"/>
      <c r="BE322" s="80"/>
      <c r="BF322" s="116"/>
      <c r="BG322" s="111"/>
      <c r="BH322" s="112"/>
      <c r="BI322" s="112"/>
      <c r="BJ322" s="112"/>
      <c r="BK322" s="112"/>
      <c r="BL322" s="113"/>
      <c r="BO322" s="94"/>
      <c r="BP322" s="94"/>
      <c r="BQ322" s="94"/>
    </row>
    <row r="323" spans="1:73" ht="21.75" customHeight="1">
      <c r="A323" s="151">
        <v>1</v>
      </c>
      <c r="B323" s="273" t="str" cm="1">
        <f t="array" ref="B323">_xlfn.IFS(基本情報入力!$C$13=0,"",EDATE(基本情報入力!$C$13,$BT$323)&gt;基本情報入力!$C$14,"",TRUE,B284)</f>
        <v/>
      </c>
      <c r="C323" s="274"/>
      <c r="D323" s="274"/>
      <c r="E323" s="274"/>
      <c r="F323" s="274"/>
      <c r="G323" s="275"/>
      <c r="H323" s="273" t="str" cm="1">
        <f t="array" ref="H323">_xlfn.IFS(基本情報入力!$C$13=0,"",EDATE(基本情報入力!$C$13,$BT$323)&gt;基本情報入力!$C$14,"",TRUE,H284)</f>
        <v/>
      </c>
      <c r="I323" s="274"/>
      <c r="J323" s="274"/>
      <c r="K323" s="274"/>
      <c r="L323" s="276" t="str" cm="1">
        <f t="array" ref="L323">_xlfn.IFS(基本情報入力!$C$13=0,"",EDATE(基本情報入力!$C$13,$BT$323)&gt;基本情報入力!$C$14,"",TRUE,L284)</f>
        <v/>
      </c>
      <c r="M323" s="276"/>
      <c r="N323" s="275"/>
      <c r="O323" s="290" t="str">
        <f t="shared" ref="O323:O347" si="274">IF(H323="","",IFERROR(IF($BT$206="",0,DAY(EOMONTH($AA$203,0))-COUNTIF(AA323:BE323,"―")),0))</f>
        <v/>
      </c>
      <c r="P323" s="291"/>
      <c r="Q323" s="291"/>
      <c r="R323" s="279" t="str">
        <f>IF(O323="","",COUNTIF(AA323:BE323,"○"))</f>
        <v/>
      </c>
      <c r="S323" s="278"/>
      <c r="T323" s="280"/>
      <c r="U323" s="281" t="str">
        <f>IF(O323="","",IFERROR(ROUNDDOWN(R323/O323,3),"-"))</f>
        <v/>
      </c>
      <c r="V323" s="282"/>
      <c r="W323" s="283"/>
      <c r="X323" s="292" t="str">
        <f>IFERROR(ROUNDDOWN(AVERAGE(U323:W347),3),"-")</f>
        <v>-</v>
      </c>
      <c r="Y323" s="293"/>
      <c r="Z323" s="294"/>
      <c r="AA323" s="78"/>
      <c r="AB323" s="79"/>
      <c r="AC323" s="79"/>
      <c r="AD323" s="79"/>
      <c r="AE323" s="79"/>
      <c r="AF323" s="79"/>
      <c r="AG323" s="79"/>
      <c r="AH323" s="79"/>
      <c r="AI323" s="79"/>
      <c r="AJ323" s="79"/>
      <c r="AK323" s="79"/>
      <c r="AL323" s="79"/>
      <c r="AM323" s="79"/>
      <c r="AN323" s="79"/>
      <c r="AO323" s="79"/>
      <c r="AP323" s="79"/>
      <c r="AQ323" s="79"/>
      <c r="AR323" s="79"/>
      <c r="AS323" s="79"/>
      <c r="AT323" s="79"/>
      <c r="AU323" s="79"/>
      <c r="AV323" s="79"/>
      <c r="AW323" s="79"/>
      <c r="AX323" s="79"/>
      <c r="AY323" s="79"/>
      <c r="AZ323" s="79"/>
      <c r="BA323" s="79"/>
      <c r="BB323" s="79"/>
      <c r="BC323" s="79"/>
      <c r="BD323" s="79"/>
      <c r="BE323" s="80"/>
      <c r="BF323" s="107"/>
      <c r="BG323" s="268" t="str">
        <f>IFERROR(ROUNDDOWN(BK323/BI323,3),"-")</f>
        <v>-</v>
      </c>
      <c r="BH323" s="269"/>
      <c r="BI323" s="270">
        <f>IFERROR(BI284+IF(O323="",0,O323),0)</f>
        <v>0</v>
      </c>
      <c r="BJ323" s="270"/>
      <c r="BK323" s="270">
        <f>IFERROR(BK284+IF(R323="",0,R323),0)</f>
        <v>0</v>
      </c>
      <c r="BL323" s="284"/>
      <c r="BO323" s="96"/>
      <c r="BP323" s="96"/>
      <c r="BQ323" s="97"/>
      <c r="BT323" s="60">
        <f>BT319-1</f>
        <v>8</v>
      </c>
      <c r="BU323" s="60" t="s">
        <v>77</v>
      </c>
    </row>
    <row r="324" spans="1:73" ht="21.75" customHeight="1">
      <c r="A324" s="151">
        <v>2</v>
      </c>
      <c r="B324" s="273" t="str" cm="1">
        <f t="array" ref="B324">_xlfn.IFS(基本情報入力!$C$13=0,"",EDATE(基本情報入力!$C$13,$BT$323)&gt;基本情報入力!$C$14,"",TRUE,B285)</f>
        <v/>
      </c>
      <c r="C324" s="274"/>
      <c r="D324" s="274"/>
      <c r="E324" s="274"/>
      <c r="F324" s="274"/>
      <c r="G324" s="275"/>
      <c r="H324" s="273" t="str" cm="1">
        <f t="array" ref="H324">_xlfn.IFS(基本情報入力!$C$13=0,"",EDATE(基本情報入力!$C$13,$BT$323)&gt;基本情報入力!$C$14,"",TRUE,H285)</f>
        <v/>
      </c>
      <c r="I324" s="274"/>
      <c r="J324" s="274"/>
      <c r="K324" s="274"/>
      <c r="L324" s="276" t="str" cm="1">
        <f t="array" ref="L324">_xlfn.IFS(基本情報入力!$C$13=0,"",EDATE(基本情報入力!$C$13,$BT$323)&gt;基本情報入力!$C$14,"",TRUE,L285)</f>
        <v/>
      </c>
      <c r="M324" s="276"/>
      <c r="N324" s="275"/>
      <c r="O324" s="277" t="str">
        <f t="shared" si="274"/>
        <v/>
      </c>
      <c r="P324" s="278"/>
      <c r="Q324" s="278"/>
      <c r="R324" s="279" t="str">
        <f t="shared" ref="R324:R339" si="275">IF(O324="","",COUNTIF(AA324:BE324,"○"))</f>
        <v/>
      </c>
      <c r="S324" s="278"/>
      <c r="T324" s="280"/>
      <c r="U324" s="281" t="str">
        <f t="shared" ref="U324:U347" si="276">IF(O324="","",IFERROR(ROUNDDOWN(R324/O324,3),"-"))</f>
        <v/>
      </c>
      <c r="V324" s="282"/>
      <c r="W324" s="283"/>
      <c r="X324" s="295"/>
      <c r="Y324" s="296"/>
      <c r="Z324" s="297"/>
      <c r="AA324" s="78"/>
      <c r="AB324" s="79"/>
      <c r="AC324" s="79"/>
      <c r="AD324" s="79"/>
      <c r="AE324" s="79"/>
      <c r="AF324" s="79"/>
      <c r="AG324" s="79"/>
      <c r="AH324" s="79"/>
      <c r="AI324" s="79"/>
      <c r="AJ324" s="79"/>
      <c r="AK324" s="79"/>
      <c r="AL324" s="79"/>
      <c r="AM324" s="79"/>
      <c r="AN324" s="79"/>
      <c r="AO324" s="79"/>
      <c r="AP324" s="79"/>
      <c r="AQ324" s="79"/>
      <c r="AR324" s="79"/>
      <c r="AS324" s="79"/>
      <c r="AT324" s="79"/>
      <c r="AU324" s="79"/>
      <c r="AV324" s="79"/>
      <c r="AW324" s="79"/>
      <c r="AX324" s="79"/>
      <c r="AY324" s="79"/>
      <c r="AZ324" s="79"/>
      <c r="BA324" s="79"/>
      <c r="BB324" s="79"/>
      <c r="BC324" s="79"/>
      <c r="BD324" s="79"/>
      <c r="BE324" s="80"/>
      <c r="BF324" s="107"/>
      <c r="BG324" s="268" t="str">
        <f t="shared" ref="BG324:BG348" si="277">IFERROR(ROUNDDOWN(BK324/BI324,3),"-")</f>
        <v>-</v>
      </c>
      <c r="BH324" s="269"/>
      <c r="BI324" s="270">
        <f t="shared" ref="BI324:BI347" si="278">IFERROR(BI285+IF(O324="",0,O324),0)</f>
        <v>0</v>
      </c>
      <c r="BJ324" s="270"/>
      <c r="BK324" s="270">
        <f t="shared" ref="BK324:BK347" si="279">IFERROR(BK285+IF(R324="",0,R324),0)</f>
        <v>0</v>
      </c>
      <c r="BL324" s="284"/>
      <c r="BO324" s="96"/>
      <c r="BP324" s="96"/>
      <c r="BQ324" s="97"/>
    </row>
    <row r="325" spans="1:73" ht="21.75" customHeight="1">
      <c r="A325" s="151">
        <v>3</v>
      </c>
      <c r="B325" s="273" t="str" cm="1">
        <f t="array" ref="B325">_xlfn.IFS(基本情報入力!$C$13=0,"",EDATE(基本情報入力!$C$13,$BT$323)&gt;基本情報入力!$C$14,"",TRUE,B286)</f>
        <v/>
      </c>
      <c r="C325" s="274"/>
      <c r="D325" s="274"/>
      <c r="E325" s="274"/>
      <c r="F325" s="274"/>
      <c r="G325" s="275"/>
      <c r="H325" s="273" t="str" cm="1">
        <f t="array" ref="H325">_xlfn.IFS(基本情報入力!$C$13=0,"",EDATE(基本情報入力!$C$13,$BT$323)&gt;基本情報入力!$C$14,"",TRUE,H286)</f>
        <v/>
      </c>
      <c r="I325" s="274"/>
      <c r="J325" s="274"/>
      <c r="K325" s="274"/>
      <c r="L325" s="276" t="str" cm="1">
        <f t="array" ref="L325">_xlfn.IFS(基本情報入力!$C$13=0,"",EDATE(基本情報入力!$C$13,$BT$323)&gt;基本情報入力!$C$14,"",TRUE,L286)</f>
        <v/>
      </c>
      <c r="M325" s="276"/>
      <c r="N325" s="275"/>
      <c r="O325" s="277" t="str">
        <f t="shared" si="274"/>
        <v/>
      </c>
      <c r="P325" s="278"/>
      <c r="Q325" s="278"/>
      <c r="R325" s="279" t="str">
        <f t="shared" si="275"/>
        <v/>
      </c>
      <c r="S325" s="278"/>
      <c r="T325" s="280"/>
      <c r="U325" s="281" t="str">
        <f t="shared" si="276"/>
        <v/>
      </c>
      <c r="V325" s="282"/>
      <c r="W325" s="283"/>
      <c r="X325" s="295"/>
      <c r="Y325" s="296"/>
      <c r="Z325" s="297"/>
      <c r="AA325" s="78"/>
      <c r="AB325" s="79"/>
      <c r="AC325" s="79"/>
      <c r="AD325" s="79"/>
      <c r="AE325" s="79"/>
      <c r="AF325" s="79"/>
      <c r="AG325" s="79"/>
      <c r="AH325" s="79"/>
      <c r="AI325" s="79"/>
      <c r="AJ325" s="79"/>
      <c r="AK325" s="79"/>
      <c r="AL325" s="79"/>
      <c r="AM325" s="79"/>
      <c r="AN325" s="79"/>
      <c r="AO325" s="79"/>
      <c r="AP325" s="79"/>
      <c r="AQ325" s="79"/>
      <c r="AR325" s="79"/>
      <c r="AS325" s="79"/>
      <c r="AT325" s="79"/>
      <c r="AU325" s="79"/>
      <c r="AV325" s="79"/>
      <c r="AW325" s="79"/>
      <c r="AX325" s="79"/>
      <c r="AY325" s="79"/>
      <c r="AZ325" s="79"/>
      <c r="BA325" s="79"/>
      <c r="BB325" s="79"/>
      <c r="BC325" s="79"/>
      <c r="BD325" s="79"/>
      <c r="BE325" s="80"/>
      <c r="BF325" s="107"/>
      <c r="BG325" s="268" t="str">
        <f t="shared" si="277"/>
        <v>-</v>
      </c>
      <c r="BH325" s="269"/>
      <c r="BI325" s="270">
        <f t="shared" si="278"/>
        <v>0</v>
      </c>
      <c r="BJ325" s="270"/>
      <c r="BK325" s="270">
        <f t="shared" si="279"/>
        <v>0</v>
      </c>
      <c r="BL325" s="284"/>
      <c r="BO325" s="96"/>
      <c r="BP325" s="96"/>
      <c r="BQ325" s="97"/>
    </row>
    <row r="326" spans="1:73" ht="21.75" customHeight="1">
      <c r="A326" s="151">
        <v>4</v>
      </c>
      <c r="B326" s="273" t="str" cm="1">
        <f t="array" ref="B326">_xlfn.IFS(基本情報入力!$C$13=0,"",EDATE(基本情報入力!$C$13,$BT$323)&gt;基本情報入力!$C$14,"",TRUE,B287)</f>
        <v/>
      </c>
      <c r="C326" s="274"/>
      <c r="D326" s="274"/>
      <c r="E326" s="274"/>
      <c r="F326" s="274"/>
      <c r="G326" s="275"/>
      <c r="H326" s="273" t="str" cm="1">
        <f t="array" ref="H326">_xlfn.IFS(基本情報入力!$C$13=0,"",EDATE(基本情報入力!$C$13,$BT$323)&gt;基本情報入力!$C$14,"",TRUE,H287)</f>
        <v/>
      </c>
      <c r="I326" s="274"/>
      <c r="J326" s="274"/>
      <c r="K326" s="274"/>
      <c r="L326" s="276" t="str" cm="1">
        <f t="array" ref="L326">_xlfn.IFS(基本情報入力!$C$13=0,"",EDATE(基本情報入力!$C$13,$BT$323)&gt;基本情報入力!$C$14,"",TRUE,L287)</f>
        <v/>
      </c>
      <c r="M326" s="276"/>
      <c r="N326" s="275"/>
      <c r="O326" s="277" t="str">
        <f t="shared" si="274"/>
        <v/>
      </c>
      <c r="P326" s="278"/>
      <c r="Q326" s="278"/>
      <c r="R326" s="279" t="str">
        <f t="shared" si="275"/>
        <v/>
      </c>
      <c r="S326" s="278"/>
      <c r="T326" s="280"/>
      <c r="U326" s="281" t="str">
        <f t="shared" si="276"/>
        <v/>
      </c>
      <c r="V326" s="282"/>
      <c r="W326" s="283"/>
      <c r="X326" s="295"/>
      <c r="Y326" s="296"/>
      <c r="Z326" s="297"/>
      <c r="AA326" s="78"/>
      <c r="AB326" s="79"/>
      <c r="AC326" s="79"/>
      <c r="AD326" s="79"/>
      <c r="AE326" s="79"/>
      <c r="AF326" s="79"/>
      <c r="AG326" s="79"/>
      <c r="AH326" s="79"/>
      <c r="AI326" s="79"/>
      <c r="AJ326" s="79"/>
      <c r="AK326" s="79"/>
      <c r="AL326" s="79"/>
      <c r="AM326" s="79"/>
      <c r="AN326" s="79"/>
      <c r="AO326" s="79"/>
      <c r="AP326" s="79"/>
      <c r="AQ326" s="79"/>
      <c r="AR326" s="79"/>
      <c r="AS326" s="79"/>
      <c r="AT326" s="79"/>
      <c r="AU326" s="79"/>
      <c r="AV326" s="79"/>
      <c r="AW326" s="79"/>
      <c r="AX326" s="79"/>
      <c r="AY326" s="79"/>
      <c r="AZ326" s="79"/>
      <c r="BA326" s="79"/>
      <c r="BB326" s="79"/>
      <c r="BC326" s="79"/>
      <c r="BD326" s="79"/>
      <c r="BE326" s="80"/>
      <c r="BF326" s="107"/>
      <c r="BG326" s="268" t="str">
        <f t="shared" si="277"/>
        <v>-</v>
      </c>
      <c r="BH326" s="269"/>
      <c r="BI326" s="270">
        <f t="shared" si="278"/>
        <v>0</v>
      </c>
      <c r="BJ326" s="270"/>
      <c r="BK326" s="270">
        <f t="shared" si="279"/>
        <v>0</v>
      </c>
      <c r="BL326" s="284"/>
      <c r="BO326" s="96"/>
      <c r="BP326" s="96"/>
      <c r="BQ326" s="97"/>
    </row>
    <row r="327" spans="1:73" ht="21.75" customHeight="1">
      <c r="A327" s="151">
        <v>5</v>
      </c>
      <c r="B327" s="273" t="str" cm="1">
        <f t="array" ref="B327">_xlfn.IFS(基本情報入力!$C$13=0,"",EDATE(基本情報入力!$C$13,$BT$323)&gt;基本情報入力!$C$14,"",TRUE,B288)</f>
        <v/>
      </c>
      <c r="C327" s="274"/>
      <c r="D327" s="274"/>
      <c r="E327" s="274"/>
      <c r="F327" s="274"/>
      <c r="G327" s="275"/>
      <c r="H327" s="273" t="str" cm="1">
        <f t="array" ref="H327">_xlfn.IFS(基本情報入力!$C$13=0,"",EDATE(基本情報入力!$C$13,$BT$323)&gt;基本情報入力!$C$14,"",TRUE,H288)</f>
        <v/>
      </c>
      <c r="I327" s="274"/>
      <c r="J327" s="274"/>
      <c r="K327" s="274"/>
      <c r="L327" s="276" t="str" cm="1">
        <f t="array" ref="L327">_xlfn.IFS(基本情報入力!$C$13=0,"",EDATE(基本情報入力!$C$13,$BT$323)&gt;基本情報入力!$C$14,"",TRUE,L288)</f>
        <v/>
      </c>
      <c r="M327" s="276"/>
      <c r="N327" s="275"/>
      <c r="O327" s="277" t="str">
        <f t="shared" si="274"/>
        <v/>
      </c>
      <c r="P327" s="278"/>
      <c r="Q327" s="278"/>
      <c r="R327" s="279" t="str">
        <f t="shared" si="275"/>
        <v/>
      </c>
      <c r="S327" s="278"/>
      <c r="T327" s="280"/>
      <c r="U327" s="281" t="str">
        <f t="shared" si="276"/>
        <v/>
      </c>
      <c r="V327" s="282"/>
      <c r="W327" s="283"/>
      <c r="X327" s="295"/>
      <c r="Y327" s="296"/>
      <c r="Z327" s="297"/>
      <c r="AA327" s="78"/>
      <c r="AB327" s="79"/>
      <c r="AC327" s="79"/>
      <c r="AD327" s="79"/>
      <c r="AE327" s="79"/>
      <c r="AF327" s="79"/>
      <c r="AG327" s="79"/>
      <c r="AH327" s="79"/>
      <c r="AI327" s="79"/>
      <c r="AJ327" s="79"/>
      <c r="AK327" s="79"/>
      <c r="AL327" s="79"/>
      <c r="AM327" s="79"/>
      <c r="AN327" s="79"/>
      <c r="AO327" s="79"/>
      <c r="AP327" s="79"/>
      <c r="AQ327" s="79"/>
      <c r="AR327" s="79"/>
      <c r="AS327" s="79"/>
      <c r="AT327" s="79"/>
      <c r="AU327" s="79"/>
      <c r="AV327" s="79"/>
      <c r="AW327" s="79"/>
      <c r="AX327" s="79"/>
      <c r="AY327" s="79"/>
      <c r="AZ327" s="79"/>
      <c r="BA327" s="79"/>
      <c r="BB327" s="79"/>
      <c r="BC327" s="79"/>
      <c r="BD327" s="79"/>
      <c r="BE327" s="80"/>
      <c r="BF327" s="107"/>
      <c r="BG327" s="268" t="str">
        <f t="shared" si="277"/>
        <v>-</v>
      </c>
      <c r="BH327" s="269"/>
      <c r="BI327" s="270">
        <f t="shared" si="278"/>
        <v>0</v>
      </c>
      <c r="BJ327" s="270"/>
      <c r="BK327" s="270">
        <f t="shared" si="279"/>
        <v>0</v>
      </c>
      <c r="BL327" s="284"/>
      <c r="BO327" s="96"/>
      <c r="BP327" s="96"/>
      <c r="BQ327" s="97"/>
    </row>
    <row r="328" spans="1:73" ht="21.75" customHeight="1">
      <c r="A328" s="151">
        <v>6</v>
      </c>
      <c r="B328" s="273" t="str" cm="1">
        <f t="array" ref="B328">_xlfn.IFS(基本情報入力!$C$13=0,"",EDATE(基本情報入力!$C$13,$BT$323)&gt;基本情報入力!$C$14,"",TRUE,B289)</f>
        <v/>
      </c>
      <c r="C328" s="274"/>
      <c r="D328" s="274"/>
      <c r="E328" s="274"/>
      <c r="F328" s="274"/>
      <c r="G328" s="275"/>
      <c r="H328" s="273" t="str" cm="1">
        <f t="array" ref="H328">_xlfn.IFS(基本情報入力!$C$13=0,"",EDATE(基本情報入力!$C$13,$BT$323)&gt;基本情報入力!$C$14,"",TRUE,H289)</f>
        <v/>
      </c>
      <c r="I328" s="274"/>
      <c r="J328" s="274"/>
      <c r="K328" s="274"/>
      <c r="L328" s="276" t="str" cm="1">
        <f t="array" ref="L328">_xlfn.IFS(基本情報入力!$C$13=0,"",EDATE(基本情報入力!$C$13,$BT$323)&gt;基本情報入力!$C$14,"",TRUE,L289)</f>
        <v/>
      </c>
      <c r="M328" s="276"/>
      <c r="N328" s="275"/>
      <c r="O328" s="277" t="str">
        <f t="shared" si="274"/>
        <v/>
      </c>
      <c r="P328" s="278"/>
      <c r="Q328" s="278"/>
      <c r="R328" s="279" t="str">
        <f t="shared" si="275"/>
        <v/>
      </c>
      <c r="S328" s="278"/>
      <c r="T328" s="280"/>
      <c r="U328" s="281" t="str">
        <f t="shared" si="276"/>
        <v/>
      </c>
      <c r="V328" s="282"/>
      <c r="W328" s="283"/>
      <c r="X328" s="295"/>
      <c r="Y328" s="296"/>
      <c r="Z328" s="297"/>
      <c r="AA328" s="78"/>
      <c r="AB328" s="79"/>
      <c r="AC328" s="79"/>
      <c r="AD328" s="79"/>
      <c r="AE328" s="79"/>
      <c r="AF328" s="79"/>
      <c r="AG328" s="79"/>
      <c r="AH328" s="79"/>
      <c r="AI328" s="79"/>
      <c r="AJ328" s="79"/>
      <c r="AK328" s="79"/>
      <c r="AL328" s="79"/>
      <c r="AM328" s="79"/>
      <c r="AN328" s="79"/>
      <c r="AO328" s="79"/>
      <c r="AP328" s="79"/>
      <c r="AQ328" s="79"/>
      <c r="AR328" s="79"/>
      <c r="AS328" s="79"/>
      <c r="AT328" s="79"/>
      <c r="AU328" s="79"/>
      <c r="AV328" s="79"/>
      <c r="AW328" s="79"/>
      <c r="AX328" s="79"/>
      <c r="AY328" s="79"/>
      <c r="AZ328" s="79"/>
      <c r="BA328" s="79"/>
      <c r="BB328" s="79"/>
      <c r="BC328" s="79"/>
      <c r="BD328" s="79"/>
      <c r="BE328" s="80"/>
      <c r="BF328" s="107"/>
      <c r="BG328" s="268" t="str">
        <f t="shared" si="277"/>
        <v>-</v>
      </c>
      <c r="BH328" s="269"/>
      <c r="BI328" s="270">
        <f t="shared" si="278"/>
        <v>0</v>
      </c>
      <c r="BJ328" s="270"/>
      <c r="BK328" s="270">
        <f t="shared" si="279"/>
        <v>0</v>
      </c>
      <c r="BL328" s="284"/>
      <c r="BO328" s="96"/>
      <c r="BP328" s="96"/>
      <c r="BQ328" s="97"/>
    </row>
    <row r="329" spans="1:73" ht="21.75" customHeight="1">
      <c r="A329" s="151">
        <v>7</v>
      </c>
      <c r="B329" s="273" t="str" cm="1">
        <f t="array" ref="B329">_xlfn.IFS(基本情報入力!$C$13=0,"",EDATE(基本情報入力!$C$13,$BT$323)&gt;基本情報入力!$C$14,"",TRUE,B290)</f>
        <v/>
      </c>
      <c r="C329" s="274"/>
      <c r="D329" s="274"/>
      <c r="E329" s="274"/>
      <c r="F329" s="274"/>
      <c r="G329" s="275"/>
      <c r="H329" s="273" t="str" cm="1">
        <f t="array" ref="H329">_xlfn.IFS(基本情報入力!$C$13=0,"",EDATE(基本情報入力!$C$13,$BT$323)&gt;基本情報入力!$C$14,"",TRUE,H290)</f>
        <v/>
      </c>
      <c r="I329" s="274"/>
      <c r="J329" s="274"/>
      <c r="K329" s="274"/>
      <c r="L329" s="276" t="str" cm="1">
        <f t="array" ref="L329">_xlfn.IFS(基本情報入力!$C$13=0,"",EDATE(基本情報入力!$C$13,$BT$323)&gt;基本情報入力!$C$14,"",TRUE,L290)</f>
        <v/>
      </c>
      <c r="M329" s="276"/>
      <c r="N329" s="275"/>
      <c r="O329" s="277" t="str">
        <f t="shared" si="274"/>
        <v/>
      </c>
      <c r="P329" s="278"/>
      <c r="Q329" s="278"/>
      <c r="R329" s="279" t="str">
        <f t="shared" si="275"/>
        <v/>
      </c>
      <c r="S329" s="278"/>
      <c r="T329" s="280"/>
      <c r="U329" s="281" t="str">
        <f t="shared" si="276"/>
        <v/>
      </c>
      <c r="V329" s="282"/>
      <c r="W329" s="283"/>
      <c r="X329" s="295"/>
      <c r="Y329" s="296"/>
      <c r="Z329" s="297"/>
      <c r="AA329" s="78"/>
      <c r="AB329" s="79"/>
      <c r="AC329" s="79"/>
      <c r="AD329" s="79"/>
      <c r="AE329" s="79"/>
      <c r="AF329" s="79"/>
      <c r="AG329" s="79"/>
      <c r="AH329" s="79"/>
      <c r="AI329" s="79"/>
      <c r="AJ329" s="79"/>
      <c r="AK329" s="79"/>
      <c r="AL329" s="79"/>
      <c r="AM329" s="79"/>
      <c r="AN329" s="79"/>
      <c r="AO329" s="79"/>
      <c r="AP329" s="79"/>
      <c r="AQ329" s="79"/>
      <c r="AR329" s="79"/>
      <c r="AS329" s="79"/>
      <c r="AT329" s="79"/>
      <c r="AU329" s="79"/>
      <c r="AV329" s="79"/>
      <c r="AW329" s="79"/>
      <c r="AX329" s="79"/>
      <c r="AY329" s="79"/>
      <c r="AZ329" s="79"/>
      <c r="BA329" s="79"/>
      <c r="BB329" s="79"/>
      <c r="BC329" s="79"/>
      <c r="BD329" s="79"/>
      <c r="BE329" s="80"/>
      <c r="BF329" s="107"/>
      <c r="BG329" s="268" t="str">
        <f t="shared" si="277"/>
        <v>-</v>
      </c>
      <c r="BH329" s="269"/>
      <c r="BI329" s="270">
        <f t="shared" si="278"/>
        <v>0</v>
      </c>
      <c r="BJ329" s="270"/>
      <c r="BK329" s="270">
        <f t="shared" si="279"/>
        <v>0</v>
      </c>
      <c r="BL329" s="284"/>
      <c r="BO329" s="96"/>
      <c r="BP329" s="96"/>
      <c r="BQ329" s="97"/>
    </row>
    <row r="330" spans="1:73" ht="21.75" customHeight="1">
      <c r="A330" s="151">
        <v>8</v>
      </c>
      <c r="B330" s="273" t="str" cm="1">
        <f t="array" ref="B330">_xlfn.IFS(基本情報入力!$C$13=0,"",EDATE(基本情報入力!$C$13,$BT$323)&gt;基本情報入力!$C$14,"",TRUE,B291)</f>
        <v/>
      </c>
      <c r="C330" s="274"/>
      <c r="D330" s="274"/>
      <c r="E330" s="274"/>
      <c r="F330" s="274"/>
      <c r="G330" s="275"/>
      <c r="H330" s="273" t="str" cm="1">
        <f t="array" ref="H330">_xlfn.IFS(基本情報入力!$C$13=0,"",EDATE(基本情報入力!$C$13,$BT$323)&gt;基本情報入力!$C$14,"",TRUE,H291)</f>
        <v/>
      </c>
      <c r="I330" s="274"/>
      <c r="J330" s="274"/>
      <c r="K330" s="274"/>
      <c r="L330" s="276" t="str" cm="1">
        <f t="array" ref="L330">_xlfn.IFS(基本情報入力!$C$13=0,"",EDATE(基本情報入力!$C$13,$BT$323)&gt;基本情報入力!$C$14,"",TRUE,L291)</f>
        <v/>
      </c>
      <c r="M330" s="276"/>
      <c r="N330" s="275"/>
      <c r="O330" s="277" t="str">
        <f t="shared" si="274"/>
        <v/>
      </c>
      <c r="P330" s="278"/>
      <c r="Q330" s="278"/>
      <c r="R330" s="279" t="str">
        <f t="shared" si="275"/>
        <v/>
      </c>
      <c r="S330" s="278"/>
      <c r="T330" s="280"/>
      <c r="U330" s="281" t="str">
        <f t="shared" si="276"/>
        <v/>
      </c>
      <c r="V330" s="282"/>
      <c r="W330" s="283"/>
      <c r="X330" s="295"/>
      <c r="Y330" s="296"/>
      <c r="Z330" s="297"/>
      <c r="AA330" s="78"/>
      <c r="AB330" s="79"/>
      <c r="AC330" s="79"/>
      <c r="AD330" s="79"/>
      <c r="AE330" s="79"/>
      <c r="AF330" s="79"/>
      <c r="AG330" s="79"/>
      <c r="AH330" s="79"/>
      <c r="AI330" s="79"/>
      <c r="AJ330" s="79"/>
      <c r="AK330" s="79"/>
      <c r="AL330" s="79"/>
      <c r="AM330" s="79"/>
      <c r="AN330" s="79"/>
      <c r="AO330" s="79"/>
      <c r="AP330" s="79"/>
      <c r="AQ330" s="79"/>
      <c r="AR330" s="79"/>
      <c r="AS330" s="79"/>
      <c r="AT330" s="79"/>
      <c r="AU330" s="79"/>
      <c r="AV330" s="79"/>
      <c r="AW330" s="79"/>
      <c r="AX330" s="79"/>
      <c r="AY330" s="79"/>
      <c r="AZ330" s="79"/>
      <c r="BA330" s="79"/>
      <c r="BB330" s="79"/>
      <c r="BC330" s="79"/>
      <c r="BD330" s="79"/>
      <c r="BE330" s="80"/>
      <c r="BF330" s="107"/>
      <c r="BG330" s="268" t="str">
        <f t="shared" si="277"/>
        <v>-</v>
      </c>
      <c r="BH330" s="269"/>
      <c r="BI330" s="270">
        <f t="shared" si="278"/>
        <v>0</v>
      </c>
      <c r="BJ330" s="270"/>
      <c r="BK330" s="270">
        <f t="shared" si="279"/>
        <v>0</v>
      </c>
      <c r="BL330" s="284"/>
      <c r="BO330" s="96"/>
      <c r="BP330" s="96"/>
      <c r="BQ330" s="97"/>
    </row>
    <row r="331" spans="1:73" ht="21.75" customHeight="1">
      <c r="A331" s="151">
        <v>9</v>
      </c>
      <c r="B331" s="273" t="str" cm="1">
        <f t="array" ref="B331">_xlfn.IFS(基本情報入力!$C$13=0,"",EDATE(基本情報入力!$C$13,$BT$323)&gt;基本情報入力!$C$14,"",TRUE,B292)</f>
        <v/>
      </c>
      <c r="C331" s="274"/>
      <c r="D331" s="274"/>
      <c r="E331" s="274"/>
      <c r="F331" s="274"/>
      <c r="G331" s="275"/>
      <c r="H331" s="273" t="str" cm="1">
        <f t="array" ref="H331">_xlfn.IFS(基本情報入力!$C$13=0,"",EDATE(基本情報入力!$C$13,$BT$323)&gt;基本情報入力!$C$14,"",TRUE,H292)</f>
        <v/>
      </c>
      <c r="I331" s="274"/>
      <c r="J331" s="274"/>
      <c r="K331" s="274"/>
      <c r="L331" s="276" t="str" cm="1">
        <f t="array" ref="L331">_xlfn.IFS(基本情報入力!$C$13=0,"",EDATE(基本情報入力!$C$13,$BT$323)&gt;基本情報入力!$C$14,"",TRUE,L292)</f>
        <v/>
      </c>
      <c r="M331" s="276"/>
      <c r="N331" s="275"/>
      <c r="O331" s="277" t="str">
        <f t="shared" si="274"/>
        <v/>
      </c>
      <c r="P331" s="278"/>
      <c r="Q331" s="278"/>
      <c r="R331" s="279" t="str">
        <f t="shared" si="275"/>
        <v/>
      </c>
      <c r="S331" s="278"/>
      <c r="T331" s="280"/>
      <c r="U331" s="281" t="str">
        <f t="shared" si="276"/>
        <v/>
      </c>
      <c r="V331" s="282"/>
      <c r="W331" s="283"/>
      <c r="X331" s="295"/>
      <c r="Y331" s="296"/>
      <c r="Z331" s="297"/>
      <c r="AA331" s="78"/>
      <c r="AB331" s="79"/>
      <c r="AC331" s="79"/>
      <c r="AD331" s="79"/>
      <c r="AE331" s="79"/>
      <c r="AF331" s="79"/>
      <c r="AG331" s="79"/>
      <c r="AH331" s="79"/>
      <c r="AI331" s="79"/>
      <c r="AJ331" s="79"/>
      <c r="AK331" s="79"/>
      <c r="AL331" s="79"/>
      <c r="AM331" s="79"/>
      <c r="AN331" s="79"/>
      <c r="AO331" s="79"/>
      <c r="AP331" s="79"/>
      <c r="AQ331" s="79"/>
      <c r="AR331" s="79"/>
      <c r="AS331" s="79"/>
      <c r="AT331" s="79"/>
      <c r="AU331" s="79"/>
      <c r="AV331" s="79"/>
      <c r="AW331" s="79"/>
      <c r="AX331" s="79"/>
      <c r="AY331" s="79"/>
      <c r="AZ331" s="79"/>
      <c r="BA331" s="79"/>
      <c r="BB331" s="79"/>
      <c r="BC331" s="79"/>
      <c r="BD331" s="79"/>
      <c r="BE331" s="80"/>
      <c r="BF331" s="107"/>
      <c r="BG331" s="268" t="str">
        <f t="shared" si="277"/>
        <v>-</v>
      </c>
      <c r="BH331" s="269"/>
      <c r="BI331" s="270">
        <f t="shared" si="278"/>
        <v>0</v>
      </c>
      <c r="BJ331" s="270"/>
      <c r="BK331" s="270">
        <f t="shared" si="279"/>
        <v>0</v>
      </c>
      <c r="BL331" s="284"/>
      <c r="BO331" s="96"/>
      <c r="BP331" s="96"/>
      <c r="BQ331" s="97"/>
    </row>
    <row r="332" spans="1:73" ht="21.75" customHeight="1">
      <c r="A332" s="151">
        <v>10</v>
      </c>
      <c r="B332" s="273" t="str" cm="1">
        <f t="array" ref="B332">_xlfn.IFS(基本情報入力!$C$13=0,"",EDATE(基本情報入力!$C$13,$BT$323)&gt;基本情報入力!$C$14,"",TRUE,B293)</f>
        <v/>
      </c>
      <c r="C332" s="274"/>
      <c r="D332" s="274"/>
      <c r="E332" s="274"/>
      <c r="F332" s="274"/>
      <c r="G332" s="275"/>
      <c r="H332" s="273" t="str" cm="1">
        <f t="array" ref="H332">_xlfn.IFS(基本情報入力!$C$13=0,"",EDATE(基本情報入力!$C$13,$BT$323)&gt;基本情報入力!$C$14,"",TRUE,H293)</f>
        <v/>
      </c>
      <c r="I332" s="274"/>
      <c r="J332" s="274"/>
      <c r="K332" s="274"/>
      <c r="L332" s="276" t="str" cm="1">
        <f t="array" ref="L332">_xlfn.IFS(基本情報入力!$C$13=0,"",EDATE(基本情報入力!$C$13,$BT$323)&gt;基本情報入力!$C$14,"",TRUE,L293)</f>
        <v/>
      </c>
      <c r="M332" s="276"/>
      <c r="N332" s="275"/>
      <c r="O332" s="277" t="str">
        <f t="shared" si="274"/>
        <v/>
      </c>
      <c r="P332" s="278"/>
      <c r="Q332" s="278"/>
      <c r="R332" s="279" t="str">
        <f t="shared" si="275"/>
        <v/>
      </c>
      <c r="S332" s="278"/>
      <c r="T332" s="280"/>
      <c r="U332" s="281" t="str">
        <f t="shared" si="276"/>
        <v/>
      </c>
      <c r="V332" s="282"/>
      <c r="W332" s="283"/>
      <c r="X332" s="295"/>
      <c r="Y332" s="296"/>
      <c r="Z332" s="297"/>
      <c r="AA332" s="78"/>
      <c r="AB332" s="79"/>
      <c r="AC332" s="79"/>
      <c r="AD332" s="79"/>
      <c r="AE332" s="79"/>
      <c r="AF332" s="79"/>
      <c r="AG332" s="79"/>
      <c r="AH332" s="79"/>
      <c r="AI332" s="79"/>
      <c r="AJ332" s="79"/>
      <c r="AK332" s="79"/>
      <c r="AL332" s="79"/>
      <c r="AM332" s="79"/>
      <c r="AN332" s="79"/>
      <c r="AO332" s="79"/>
      <c r="AP332" s="79"/>
      <c r="AQ332" s="79"/>
      <c r="AR332" s="79"/>
      <c r="AS332" s="79"/>
      <c r="AT332" s="79"/>
      <c r="AU332" s="79"/>
      <c r="AV332" s="79"/>
      <c r="AW332" s="79"/>
      <c r="AX332" s="79"/>
      <c r="AY332" s="79"/>
      <c r="AZ332" s="79"/>
      <c r="BA332" s="79"/>
      <c r="BB332" s="79"/>
      <c r="BC332" s="79"/>
      <c r="BD332" s="79"/>
      <c r="BE332" s="80"/>
      <c r="BF332" s="107"/>
      <c r="BG332" s="268" t="str">
        <f t="shared" si="277"/>
        <v>-</v>
      </c>
      <c r="BH332" s="269"/>
      <c r="BI332" s="270">
        <f t="shared" si="278"/>
        <v>0</v>
      </c>
      <c r="BJ332" s="270"/>
      <c r="BK332" s="270">
        <f t="shared" si="279"/>
        <v>0</v>
      </c>
      <c r="BL332" s="284"/>
      <c r="BO332" s="96"/>
      <c r="BP332" s="96"/>
      <c r="BQ332" s="97"/>
    </row>
    <row r="333" spans="1:73" ht="21.75" customHeight="1">
      <c r="A333" s="151">
        <v>11</v>
      </c>
      <c r="B333" s="273" t="str" cm="1">
        <f t="array" ref="B333">_xlfn.IFS(基本情報入力!$C$13=0,"",EDATE(基本情報入力!$C$13,$BT$323)&gt;基本情報入力!$C$14,"",TRUE,B294)</f>
        <v/>
      </c>
      <c r="C333" s="274"/>
      <c r="D333" s="274"/>
      <c r="E333" s="274"/>
      <c r="F333" s="274"/>
      <c r="G333" s="275"/>
      <c r="H333" s="273" t="str" cm="1">
        <f t="array" ref="H333">_xlfn.IFS(基本情報入力!$C$13=0,"",EDATE(基本情報入力!$C$13,$BT$323)&gt;基本情報入力!$C$14,"",TRUE,H294)</f>
        <v/>
      </c>
      <c r="I333" s="274"/>
      <c r="J333" s="274"/>
      <c r="K333" s="274"/>
      <c r="L333" s="276" t="str" cm="1">
        <f t="array" ref="L333">_xlfn.IFS(基本情報入力!$C$13=0,"",EDATE(基本情報入力!$C$13,$BT$323)&gt;基本情報入力!$C$14,"",TRUE,L294)</f>
        <v/>
      </c>
      <c r="M333" s="276"/>
      <c r="N333" s="275"/>
      <c r="O333" s="277" t="str">
        <f t="shared" si="274"/>
        <v/>
      </c>
      <c r="P333" s="278"/>
      <c r="Q333" s="278"/>
      <c r="R333" s="279" t="str">
        <f t="shared" si="275"/>
        <v/>
      </c>
      <c r="S333" s="278"/>
      <c r="T333" s="280"/>
      <c r="U333" s="281" t="str">
        <f t="shared" si="276"/>
        <v/>
      </c>
      <c r="V333" s="282"/>
      <c r="W333" s="283"/>
      <c r="X333" s="295"/>
      <c r="Y333" s="296"/>
      <c r="Z333" s="297"/>
      <c r="AA333" s="78"/>
      <c r="AB333" s="79"/>
      <c r="AC333" s="79"/>
      <c r="AD333" s="79"/>
      <c r="AE333" s="79"/>
      <c r="AF333" s="79"/>
      <c r="AG333" s="79"/>
      <c r="AH333" s="79"/>
      <c r="AI333" s="79"/>
      <c r="AJ333" s="79"/>
      <c r="AK333" s="79"/>
      <c r="AL333" s="79"/>
      <c r="AM333" s="79"/>
      <c r="AN333" s="79"/>
      <c r="AO333" s="79"/>
      <c r="AP333" s="79"/>
      <c r="AQ333" s="79"/>
      <c r="AR333" s="79"/>
      <c r="AS333" s="79"/>
      <c r="AT333" s="79"/>
      <c r="AU333" s="79"/>
      <c r="AV333" s="79"/>
      <c r="AW333" s="79"/>
      <c r="AX333" s="79"/>
      <c r="AY333" s="79"/>
      <c r="AZ333" s="79"/>
      <c r="BA333" s="79"/>
      <c r="BB333" s="79"/>
      <c r="BC333" s="79"/>
      <c r="BD333" s="79"/>
      <c r="BE333" s="80"/>
      <c r="BF333" s="107"/>
      <c r="BG333" s="268" t="str">
        <f t="shared" si="277"/>
        <v>-</v>
      </c>
      <c r="BH333" s="269"/>
      <c r="BI333" s="270">
        <f t="shared" si="278"/>
        <v>0</v>
      </c>
      <c r="BJ333" s="270"/>
      <c r="BK333" s="270">
        <f t="shared" si="279"/>
        <v>0</v>
      </c>
      <c r="BL333" s="284"/>
      <c r="BO333" s="96"/>
      <c r="BP333" s="96"/>
      <c r="BQ333" s="97"/>
      <c r="BS333" s="90"/>
    </row>
    <row r="334" spans="1:73" ht="21.75" customHeight="1">
      <c r="A334" s="151">
        <v>12</v>
      </c>
      <c r="B334" s="273" t="str" cm="1">
        <f t="array" ref="B334">_xlfn.IFS(基本情報入力!$C$13=0,"",EDATE(基本情報入力!$C$13,$BT$323)&gt;基本情報入力!$C$14,"",TRUE,B295)</f>
        <v/>
      </c>
      <c r="C334" s="274"/>
      <c r="D334" s="274"/>
      <c r="E334" s="274"/>
      <c r="F334" s="274"/>
      <c r="G334" s="275"/>
      <c r="H334" s="273" t="str" cm="1">
        <f t="array" ref="H334">_xlfn.IFS(基本情報入力!$C$13=0,"",EDATE(基本情報入力!$C$13,$BT$323)&gt;基本情報入力!$C$14,"",TRUE,H295)</f>
        <v/>
      </c>
      <c r="I334" s="274"/>
      <c r="J334" s="274"/>
      <c r="K334" s="274"/>
      <c r="L334" s="276" t="str" cm="1">
        <f t="array" ref="L334">_xlfn.IFS(基本情報入力!$C$13=0,"",EDATE(基本情報入力!$C$13,$BT$323)&gt;基本情報入力!$C$14,"",TRUE,L295)</f>
        <v/>
      </c>
      <c r="M334" s="276"/>
      <c r="N334" s="275"/>
      <c r="O334" s="277" t="str">
        <f t="shared" si="274"/>
        <v/>
      </c>
      <c r="P334" s="278"/>
      <c r="Q334" s="278"/>
      <c r="R334" s="279" t="str">
        <f t="shared" si="275"/>
        <v/>
      </c>
      <c r="S334" s="278"/>
      <c r="T334" s="280"/>
      <c r="U334" s="281" t="str">
        <f t="shared" si="276"/>
        <v/>
      </c>
      <c r="V334" s="282"/>
      <c r="W334" s="283"/>
      <c r="X334" s="295"/>
      <c r="Y334" s="296"/>
      <c r="Z334" s="297"/>
      <c r="AA334" s="78"/>
      <c r="AB334" s="79"/>
      <c r="AC334" s="79"/>
      <c r="AD334" s="79"/>
      <c r="AE334" s="79"/>
      <c r="AF334" s="79"/>
      <c r="AG334" s="79"/>
      <c r="AH334" s="79"/>
      <c r="AI334" s="79"/>
      <c r="AJ334" s="79"/>
      <c r="AK334" s="79"/>
      <c r="AL334" s="79"/>
      <c r="AM334" s="79"/>
      <c r="AN334" s="79"/>
      <c r="AO334" s="79"/>
      <c r="AP334" s="79"/>
      <c r="AQ334" s="79"/>
      <c r="AR334" s="79"/>
      <c r="AS334" s="79"/>
      <c r="AT334" s="79"/>
      <c r="AU334" s="79"/>
      <c r="AV334" s="79"/>
      <c r="AW334" s="79"/>
      <c r="AX334" s="79"/>
      <c r="AY334" s="79"/>
      <c r="AZ334" s="79"/>
      <c r="BA334" s="79"/>
      <c r="BB334" s="79"/>
      <c r="BC334" s="79"/>
      <c r="BD334" s="79"/>
      <c r="BE334" s="80"/>
      <c r="BF334" s="107"/>
      <c r="BG334" s="268" t="str">
        <f t="shared" si="277"/>
        <v>-</v>
      </c>
      <c r="BH334" s="269"/>
      <c r="BI334" s="270">
        <f t="shared" si="278"/>
        <v>0</v>
      </c>
      <c r="BJ334" s="270"/>
      <c r="BK334" s="270">
        <f t="shared" si="279"/>
        <v>0</v>
      </c>
      <c r="BL334" s="284"/>
      <c r="BO334" s="96"/>
      <c r="BP334" s="96"/>
      <c r="BQ334" s="97"/>
    </row>
    <row r="335" spans="1:73" ht="21.75" customHeight="1">
      <c r="A335" s="151">
        <v>13</v>
      </c>
      <c r="B335" s="273" t="str" cm="1">
        <f t="array" ref="B335">_xlfn.IFS(基本情報入力!$C$13=0,"",EDATE(基本情報入力!$C$13,$BT$323)&gt;基本情報入力!$C$14,"",TRUE,B296)</f>
        <v/>
      </c>
      <c r="C335" s="274"/>
      <c r="D335" s="274"/>
      <c r="E335" s="274"/>
      <c r="F335" s="274"/>
      <c r="G335" s="275"/>
      <c r="H335" s="273" t="str" cm="1">
        <f t="array" ref="H335">_xlfn.IFS(基本情報入力!$C$13=0,"",EDATE(基本情報入力!$C$13,$BT$323)&gt;基本情報入力!$C$14,"",TRUE,H296)</f>
        <v/>
      </c>
      <c r="I335" s="274"/>
      <c r="J335" s="274"/>
      <c r="K335" s="274"/>
      <c r="L335" s="276" t="str" cm="1">
        <f t="array" ref="L335">_xlfn.IFS(基本情報入力!$C$13=0,"",EDATE(基本情報入力!$C$13,$BT$323)&gt;基本情報入力!$C$14,"",TRUE,L296)</f>
        <v/>
      </c>
      <c r="M335" s="276"/>
      <c r="N335" s="275"/>
      <c r="O335" s="277" t="str">
        <f t="shared" si="274"/>
        <v/>
      </c>
      <c r="P335" s="278"/>
      <c r="Q335" s="278"/>
      <c r="R335" s="279" t="str">
        <f t="shared" si="275"/>
        <v/>
      </c>
      <c r="S335" s="278"/>
      <c r="T335" s="280"/>
      <c r="U335" s="281" t="str">
        <f t="shared" si="276"/>
        <v/>
      </c>
      <c r="V335" s="282"/>
      <c r="W335" s="283"/>
      <c r="X335" s="295"/>
      <c r="Y335" s="296"/>
      <c r="Z335" s="297"/>
      <c r="AA335" s="78"/>
      <c r="AB335" s="79"/>
      <c r="AC335" s="79"/>
      <c r="AD335" s="79"/>
      <c r="AE335" s="79"/>
      <c r="AF335" s="79"/>
      <c r="AG335" s="79"/>
      <c r="AH335" s="79"/>
      <c r="AI335" s="79"/>
      <c r="AJ335" s="79"/>
      <c r="AK335" s="79"/>
      <c r="AL335" s="79"/>
      <c r="AM335" s="79"/>
      <c r="AN335" s="79"/>
      <c r="AO335" s="79"/>
      <c r="AP335" s="79"/>
      <c r="AQ335" s="79"/>
      <c r="AR335" s="79"/>
      <c r="AS335" s="79"/>
      <c r="AT335" s="79"/>
      <c r="AU335" s="79"/>
      <c r="AV335" s="79"/>
      <c r="AW335" s="79"/>
      <c r="AX335" s="79"/>
      <c r="AY335" s="79"/>
      <c r="AZ335" s="79"/>
      <c r="BA335" s="79"/>
      <c r="BB335" s="79"/>
      <c r="BC335" s="79"/>
      <c r="BD335" s="79"/>
      <c r="BE335" s="80"/>
      <c r="BF335" s="107"/>
      <c r="BG335" s="268" t="str">
        <f t="shared" si="277"/>
        <v>-</v>
      </c>
      <c r="BH335" s="269"/>
      <c r="BI335" s="270">
        <f t="shared" si="278"/>
        <v>0</v>
      </c>
      <c r="BJ335" s="270"/>
      <c r="BK335" s="270">
        <f t="shared" si="279"/>
        <v>0</v>
      </c>
      <c r="BL335" s="284"/>
      <c r="BO335" s="96"/>
      <c r="BP335" s="96"/>
      <c r="BQ335" s="97"/>
    </row>
    <row r="336" spans="1:73" ht="21.75" customHeight="1">
      <c r="A336" s="151">
        <v>14</v>
      </c>
      <c r="B336" s="273" t="str" cm="1">
        <f t="array" ref="B336">_xlfn.IFS(基本情報入力!$C$13=0,"",EDATE(基本情報入力!$C$13,$BT$323)&gt;基本情報入力!$C$14,"",TRUE,B297)</f>
        <v/>
      </c>
      <c r="C336" s="274"/>
      <c r="D336" s="274"/>
      <c r="E336" s="274"/>
      <c r="F336" s="274"/>
      <c r="G336" s="275"/>
      <c r="H336" s="273" t="str" cm="1">
        <f t="array" ref="H336">_xlfn.IFS(基本情報入力!$C$13=0,"",EDATE(基本情報入力!$C$13,$BT$323)&gt;基本情報入力!$C$14,"",TRUE,H297)</f>
        <v/>
      </c>
      <c r="I336" s="274"/>
      <c r="J336" s="274"/>
      <c r="K336" s="274"/>
      <c r="L336" s="276" t="str" cm="1">
        <f t="array" ref="L336">_xlfn.IFS(基本情報入力!$C$13=0,"",EDATE(基本情報入力!$C$13,$BT$323)&gt;基本情報入力!$C$14,"",TRUE,L297)</f>
        <v/>
      </c>
      <c r="M336" s="276"/>
      <c r="N336" s="275"/>
      <c r="O336" s="277" t="str">
        <f t="shared" si="274"/>
        <v/>
      </c>
      <c r="P336" s="278"/>
      <c r="Q336" s="278"/>
      <c r="R336" s="279" t="str">
        <f t="shared" si="275"/>
        <v/>
      </c>
      <c r="S336" s="278"/>
      <c r="T336" s="280"/>
      <c r="U336" s="281" t="str">
        <f t="shared" si="276"/>
        <v/>
      </c>
      <c r="V336" s="282"/>
      <c r="W336" s="283"/>
      <c r="X336" s="295"/>
      <c r="Y336" s="296"/>
      <c r="Z336" s="297"/>
      <c r="AA336" s="78"/>
      <c r="AB336" s="79"/>
      <c r="AC336" s="79"/>
      <c r="AD336" s="79"/>
      <c r="AE336" s="79"/>
      <c r="AF336" s="79"/>
      <c r="AG336" s="79"/>
      <c r="AH336" s="79"/>
      <c r="AI336" s="79"/>
      <c r="AJ336" s="79"/>
      <c r="AK336" s="79"/>
      <c r="AL336" s="79"/>
      <c r="AM336" s="79"/>
      <c r="AN336" s="79"/>
      <c r="AO336" s="79"/>
      <c r="AP336" s="79"/>
      <c r="AQ336" s="79"/>
      <c r="AR336" s="79"/>
      <c r="AS336" s="79"/>
      <c r="AT336" s="79"/>
      <c r="AU336" s="79"/>
      <c r="AV336" s="79"/>
      <c r="AW336" s="79"/>
      <c r="AX336" s="79"/>
      <c r="AY336" s="79"/>
      <c r="AZ336" s="79"/>
      <c r="BA336" s="79"/>
      <c r="BB336" s="79"/>
      <c r="BC336" s="79"/>
      <c r="BD336" s="79"/>
      <c r="BE336" s="80"/>
      <c r="BF336" s="107"/>
      <c r="BG336" s="268" t="str">
        <f t="shared" si="277"/>
        <v>-</v>
      </c>
      <c r="BH336" s="269"/>
      <c r="BI336" s="270">
        <f t="shared" si="278"/>
        <v>0</v>
      </c>
      <c r="BJ336" s="270"/>
      <c r="BK336" s="270">
        <f t="shared" si="279"/>
        <v>0</v>
      </c>
      <c r="BL336" s="284"/>
      <c r="BO336" s="96"/>
      <c r="BP336" s="96"/>
      <c r="BQ336" s="97"/>
    </row>
    <row r="337" spans="1:69" ht="21.75" customHeight="1">
      <c r="A337" s="151">
        <v>15</v>
      </c>
      <c r="B337" s="273" t="str" cm="1">
        <f t="array" ref="B337">_xlfn.IFS(基本情報入力!$C$13=0,"",EDATE(基本情報入力!$C$13,$BT$323)&gt;基本情報入力!$C$14,"",TRUE,B298)</f>
        <v/>
      </c>
      <c r="C337" s="274"/>
      <c r="D337" s="274"/>
      <c r="E337" s="274"/>
      <c r="F337" s="274"/>
      <c r="G337" s="275"/>
      <c r="H337" s="273" t="str" cm="1">
        <f t="array" ref="H337">_xlfn.IFS(基本情報入力!$C$13=0,"",EDATE(基本情報入力!$C$13,$BT$323)&gt;基本情報入力!$C$14,"",TRUE,H298)</f>
        <v/>
      </c>
      <c r="I337" s="274"/>
      <c r="J337" s="274"/>
      <c r="K337" s="274"/>
      <c r="L337" s="276" t="str" cm="1">
        <f t="array" ref="L337">_xlfn.IFS(基本情報入力!$C$13=0,"",EDATE(基本情報入力!$C$13,$BT$323)&gt;基本情報入力!$C$14,"",TRUE,L298)</f>
        <v/>
      </c>
      <c r="M337" s="276"/>
      <c r="N337" s="275"/>
      <c r="O337" s="277" t="str">
        <f t="shared" si="274"/>
        <v/>
      </c>
      <c r="P337" s="278"/>
      <c r="Q337" s="278"/>
      <c r="R337" s="279" t="str">
        <f t="shared" si="275"/>
        <v/>
      </c>
      <c r="S337" s="278"/>
      <c r="T337" s="280"/>
      <c r="U337" s="281" t="str">
        <f t="shared" si="276"/>
        <v/>
      </c>
      <c r="V337" s="282"/>
      <c r="W337" s="283"/>
      <c r="X337" s="295"/>
      <c r="Y337" s="296"/>
      <c r="Z337" s="297"/>
      <c r="AA337" s="78"/>
      <c r="AB337" s="79"/>
      <c r="AC337" s="79"/>
      <c r="AD337" s="79"/>
      <c r="AE337" s="79"/>
      <c r="AF337" s="79"/>
      <c r="AG337" s="79"/>
      <c r="AH337" s="79"/>
      <c r="AI337" s="79"/>
      <c r="AJ337" s="79"/>
      <c r="AK337" s="79"/>
      <c r="AL337" s="79"/>
      <c r="AM337" s="79"/>
      <c r="AN337" s="79"/>
      <c r="AO337" s="79"/>
      <c r="AP337" s="79"/>
      <c r="AQ337" s="79"/>
      <c r="AR337" s="79"/>
      <c r="AS337" s="79"/>
      <c r="AT337" s="79"/>
      <c r="AU337" s="79"/>
      <c r="AV337" s="79"/>
      <c r="AW337" s="79"/>
      <c r="AX337" s="79"/>
      <c r="AY337" s="79"/>
      <c r="AZ337" s="79"/>
      <c r="BA337" s="79"/>
      <c r="BB337" s="79"/>
      <c r="BC337" s="79"/>
      <c r="BD337" s="79"/>
      <c r="BE337" s="80"/>
      <c r="BF337" s="107"/>
      <c r="BG337" s="268" t="str">
        <f t="shared" si="277"/>
        <v>-</v>
      </c>
      <c r="BH337" s="269"/>
      <c r="BI337" s="270">
        <f t="shared" si="278"/>
        <v>0</v>
      </c>
      <c r="BJ337" s="270"/>
      <c r="BK337" s="270">
        <f t="shared" si="279"/>
        <v>0</v>
      </c>
      <c r="BL337" s="284"/>
      <c r="BO337" s="96"/>
      <c r="BP337" s="96"/>
      <c r="BQ337" s="97"/>
    </row>
    <row r="338" spans="1:69" ht="21.75" customHeight="1">
      <c r="A338" s="151">
        <v>16</v>
      </c>
      <c r="B338" s="273" t="str" cm="1">
        <f t="array" ref="B338">_xlfn.IFS(基本情報入力!$C$13=0,"",EDATE(基本情報入力!$C$13,$BT$323)&gt;基本情報入力!$C$14,"",TRUE,B299)</f>
        <v/>
      </c>
      <c r="C338" s="274"/>
      <c r="D338" s="274"/>
      <c r="E338" s="274"/>
      <c r="F338" s="274"/>
      <c r="G338" s="275"/>
      <c r="H338" s="273" t="str" cm="1">
        <f t="array" ref="H338">_xlfn.IFS(基本情報入力!$C$13=0,"",EDATE(基本情報入力!$C$13,$BT$323)&gt;基本情報入力!$C$14,"",TRUE,H299)</f>
        <v/>
      </c>
      <c r="I338" s="274"/>
      <c r="J338" s="274"/>
      <c r="K338" s="274"/>
      <c r="L338" s="276" t="str" cm="1">
        <f t="array" ref="L338">_xlfn.IFS(基本情報入力!$C$13=0,"",EDATE(基本情報入力!$C$13,$BT$323)&gt;基本情報入力!$C$14,"",TRUE,L299)</f>
        <v/>
      </c>
      <c r="M338" s="276"/>
      <c r="N338" s="275"/>
      <c r="O338" s="277" t="str">
        <f t="shared" si="274"/>
        <v/>
      </c>
      <c r="P338" s="278"/>
      <c r="Q338" s="278"/>
      <c r="R338" s="279" t="str">
        <f t="shared" si="275"/>
        <v/>
      </c>
      <c r="S338" s="278"/>
      <c r="T338" s="280"/>
      <c r="U338" s="281" t="str">
        <f t="shared" si="276"/>
        <v/>
      </c>
      <c r="V338" s="282"/>
      <c r="W338" s="283"/>
      <c r="X338" s="295"/>
      <c r="Y338" s="296"/>
      <c r="Z338" s="297"/>
      <c r="AA338" s="78"/>
      <c r="AB338" s="79"/>
      <c r="AC338" s="79"/>
      <c r="AD338" s="79"/>
      <c r="AE338" s="79"/>
      <c r="AF338" s="79"/>
      <c r="AG338" s="79"/>
      <c r="AH338" s="79"/>
      <c r="AI338" s="79"/>
      <c r="AJ338" s="79"/>
      <c r="AK338" s="79"/>
      <c r="AL338" s="79"/>
      <c r="AM338" s="79"/>
      <c r="AN338" s="79"/>
      <c r="AO338" s="79"/>
      <c r="AP338" s="79"/>
      <c r="AQ338" s="79"/>
      <c r="AR338" s="79"/>
      <c r="AS338" s="79"/>
      <c r="AT338" s="79"/>
      <c r="AU338" s="79"/>
      <c r="AV338" s="79"/>
      <c r="AW338" s="79"/>
      <c r="AX338" s="79"/>
      <c r="AY338" s="79"/>
      <c r="AZ338" s="79"/>
      <c r="BA338" s="79"/>
      <c r="BB338" s="79"/>
      <c r="BC338" s="79"/>
      <c r="BD338" s="79"/>
      <c r="BE338" s="80"/>
      <c r="BF338" s="107"/>
      <c r="BG338" s="268" t="str">
        <f t="shared" si="277"/>
        <v>-</v>
      </c>
      <c r="BH338" s="269"/>
      <c r="BI338" s="270">
        <f t="shared" si="278"/>
        <v>0</v>
      </c>
      <c r="BJ338" s="270"/>
      <c r="BK338" s="270">
        <f t="shared" si="279"/>
        <v>0</v>
      </c>
      <c r="BL338" s="284"/>
      <c r="BO338" s="96"/>
      <c r="BP338" s="96"/>
      <c r="BQ338" s="97"/>
    </row>
    <row r="339" spans="1:69" ht="21.75" customHeight="1">
      <c r="A339" s="151">
        <v>17</v>
      </c>
      <c r="B339" s="273" t="str" cm="1">
        <f t="array" ref="B339">_xlfn.IFS(基本情報入力!$C$13=0,"",EDATE(基本情報入力!$C$13,$BT$323)&gt;基本情報入力!$C$14,"",TRUE,B300)</f>
        <v/>
      </c>
      <c r="C339" s="274"/>
      <c r="D339" s="274"/>
      <c r="E339" s="274"/>
      <c r="F339" s="274"/>
      <c r="G339" s="275"/>
      <c r="H339" s="273" t="str" cm="1">
        <f t="array" ref="H339">_xlfn.IFS(基本情報入力!$C$13=0,"",EDATE(基本情報入力!$C$13,$BT$323)&gt;基本情報入力!$C$14,"",TRUE,H300)</f>
        <v/>
      </c>
      <c r="I339" s="274"/>
      <c r="J339" s="274"/>
      <c r="K339" s="274"/>
      <c r="L339" s="276" t="str" cm="1">
        <f t="array" ref="L339">_xlfn.IFS(基本情報入力!$C$13=0,"",EDATE(基本情報入力!$C$13,$BT$323)&gt;基本情報入力!$C$14,"",TRUE,L300)</f>
        <v/>
      </c>
      <c r="M339" s="276"/>
      <c r="N339" s="275"/>
      <c r="O339" s="277" t="str">
        <f t="shared" si="274"/>
        <v/>
      </c>
      <c r="P339" s="278"/>
      <c r="Q339" s="278"/>
      <c r="R339" s="279" t="str">
        <f t="shared" si="275"/>
        <v/>
      </c>
      <c r="S339" s="278"/>
      <c r="T339" s="280"/>
      <c r="U339" s="281" t="str">
        <f t="shared" si="276"/>
        <v/>
      </c>
      <c r="V339" s="282"/>
      <c r="W339" s="283"/>
      <c r="X339" s="295"/>
      <c r="Y339" s="296"/>
      <c r="Z339" s="297"/>
      <c r="AA339" s="78"/>
      <c r="AB339" s="79"/>
      <c r="AC339" s="79"/>
      <c r="AD339" s="79"/>
      <c r="AE339" s="79"/>
      <c r="AF339" s="79"/>
      <c r="AG339" s="79"/>
      <c r="AH339" s="79"/>
      <c r="AI339" s="79"/>
      <c r="AJ339" s="79"/>
      <c r="AK339" s="79"/>
      <c r="AL339" s="79"/>
      <c r="AM339" s="79"/>
      <c r="AN339" s="79"/>
      <c r="AO339" s="79"/>
      <c r="AP339" s="79"/>
      <c r="AQ339" s="79"/>
      <c r="AR339" s="79"/>
      <c r="AS339" s="79"/>
      <c r="AT339" s="79"/>
      <c r="AU339" s="79"/>
      <c r="AV339" s="79"/>
      <c r="AW339" s="79"/>
      <c r="AX339" s="79"/>
      <c r="AY339" s="79"/>
      <c r="AZ339" s="79"/>
      <c r="BA339" s="79"/>
      <c r="BB339" s="79"/>
      <c r="BC339" s="79"/>
      <c r="BD339" s="79"/>
      <c r="BE339" s="80"/>
      <c r="BF339" s="107"/>
      <c r="BG339" s="268" t="str">
        <f t="shared" si="277"/>
        <v>-</v>
      </c>
      <c r="BH339" s="269"/>
      <c r="BI339" s="270">
        <f t="shared" si="278"/>
        <v>0</v>
      </c>
      <c r="BJ339" s="270"/>
      <c r="BK339" s="270">
        <f t="shared" si="279"/>
        <v>0</v>
      </c>
      <c r="BL339" s="284"/>
      <c r="BO339" s="96"/>
      <c r="BP339" s="96"/>
      <c r="BQ339" s="97"/>
    </row>
    <row r="340" spans="1:69" ht="21.75" customHeight="1">
      <c r="A340" s="151">
        <v>18</v>
      </c>
      <c r="B340" s="273" t="str" cm="1">
        <f t="array" ref="B340">_xlfn.IFS(基本情報入力!$C$13=0,"",EDATE(基本情報入力!$C$13,$BT$323)&gt;基本情報入力!$C$14,"",TRUE,B301)</f>
        <v/>
      </c>
      <c r="C340" s="274"/>
      <c r="D340" s="274"/>
      <c r="E340" s="274"/>
      <c r="F340" s="274"/>
      <c r="G340" s="275"/>
      <c r="H340" s="273" t="str" cm="1">
        <f t="array" ref="H340">_xlfn.IFS(基本情報入力!$C$13=0,"",EDATE(基本情報入力!$C$13,$BT$323)&gt;基本情報入力!$C$14,"",TRUE,H301)</f>
        <v/>
      </c>
      <c r="I340" s="274"/>
      <c r="J340" s="274"/>
      <c r="K340" s="274"/>
      <c r="L340" s="276" t="str" cm="1">
        <f t="array" ref="L340">_xlfn.IFS(基本情報入力!$C$13=0,"",EDATE(基本情報入力!$C$13,$BT$323)&gt;基本情報入力!$C$14,"",TRUE,L301)</f>
        <v/>
      </c>
      <c r="M340" s="276"/>
      <c r="N340" s="275"/>
      <c r="O340" s="277" t="str">
        <f t="shared" si="274"/>
        <v/>
      </c>
      <c r="P340" s="278"/>
      <c r="Q340" s="278"/>
      <c r="R340" s="279" t="str">
        <f>IF(O340="","",COUNTIF(AA340:BE340,"○"))</f>
        <v/>
      </c>
      <c r="S340" s="278"/>
      <c r="T340" s="280"/>
      <c r="U340" s="281" t="str">
        <f t="shared" si="276"/>
        <v/>
      </c>
      <c r="V340" s="282"/>
      <c r="W340" s="283"/>
      <c r="X340" s="295"/>
      <c r="Y340" s="296"/>
      <c r="Z340" s="297"/>
      <c r="AA340" s="78"/>
      <c r="AB340" s="79"/>
      <c r="AC340" s="79"/>
      <c r="AD340" s="79"/>
      <c r="AE340" s="79"/>
      <c r="AF340" s="79"/>
      <c r="AG340" s="79"/>
      <c r="AH340" s="79"/>
      <c r="AI340" s="79"/>
      <c r="AJ340" s="79"/>
      <c r="AK340" s="79"/>
      <c r="AL340" s="79"/>
      <c r="AM340" s="79"/>
      <c r="AN340" s="79"/>
      <c r="AO340" s="79"/>
      <c r="AP340" s="79"/>
      <c r="AQ340" s="79"/>
      <c r="AR340" s="79"/>
      <c r="AS340" s="79"/>
      <c r="AT340" s="79"/>
      <c r="AU340" s="79"/>
      <c r="AV340" s="79"/>
      <c r="AW340" s="79"/>
      <c r="AX340" s="79"/>
      <c r="AY340" s="79"/>
      <c r="AZ340" s="79"/>
      <c r="BA340" s="79"/>
      <c r="BB340" s="79"/>
      <c r="BC340" s="79"/>
      <c r="BD340" s="79"/>
      <c r="BE340" s="80"/>
      <c r="BF340" s="107"/>
      <c r="BG340" s="268" t="str">
        <f t="shared" si="277"/>
        <v>-</v>
      </c>
      <c r="BH340" s="269"/>
      <c r="BI340" s="270">
        <f t="shared" si="278"/>
        <v>0</v>
      </c>
      <c r="BJ340" s="270"/>
      <c r="BK340" s="270">
        <f t="shared" si="279"/>
        <v>0</v>
      </c>
      <c r="BL340" s="284"/>
      <c r="BO340" s="96"/>
      <c r="BP340" s="96"/>
      <c r="BQ340" s="97"/>
    </row>
    <row r="341" spans="1:69" ht="21.75" customHeight="1">
      <c r="A341" s="151">
        <v>19</v>
      </c>
      <c r="B341" s="273" t="str" cm="1">
        <f t="array" ref="B341">_xlfn.IFS(基本情報入力!$C$13=0,"",EDATE(基本情報入力!$C$13,$BT$323)&gt;基本情報入力!$C$14,"",TRUE,B302)</f>
        <v/>
      </c>
      <c r="C341" s="274"/>
      <c r="D341" s="274"/>
      <c r="E341" s="274"/>
      <c r="F341" s="274"/>
      <c r="G341" s="275"/>
      <c r="H341" s="273" t="str" cm="1">
        <f t="array" ref="H341">_xlfn.IFS(基本情報入力!$C$13=0,"",EDATE(基本情報入力!$C$13,$BT$323)&gt;基本情報入力!$C$14,"",TRUE,H302)</f>
        <v/>
      </c>
      <c r="I341" s="274"/>
      <c r="J341" s="274"/>
      <c r="K341" s="274"/>
      <c r="L341" s="276" t="str" cm="1">
        <f t="array" ref="L341">_xlfn.IFS(基本情報入力!$C$13=0,"",EDATE(基本情報入力!$C$13,$BT$323)&gt;基本情報入力!$C$14,"",TRUE,L302)</f>
        <v/>
      </c>
      <c r="M341" s="276"/>
      <c r="N341" s="275"/>
      <c r="O341" s="277" t="str">
        <f t="shared" si="274"/>
        <v/>
      </c>
      <c r="P341" s="278"/>
      <c r="Q341" s="278"/>
      <c r="R341" s="279" t="str">
        <f t="shared" ref="R341:R347" si="280">IF(O341="","",COUNTIF(AA341:BE341,"○"))</f>
        <v/>
      </c>
      <c r="S341" s="278"/>
      <c r="T341" s="280"/>
      <c r="U341" s="281" t="str">
        <f t="shared" si="276"/>
        <v/>
      </c>
      <c r="V341" s="282"/>
      <c r="W341" s="283"/>
      <c r="X341" s="295"/>
      <c r="Y341" s="296"/>
      <c r="Z341" s="297"/>
      <c r="AA341" s="78"/>
      <c r="AB341" s="79"/>
      <c r="AC341" s="79"/>
      <c r="AD341" s="79"/>
      <c r="AE341" s="79"/>
      <c r="AF341" s="79"/>
      <c r="AG341" s="79"/>
      <c r="AH341" s="79"/>
      <c r="AI341" s="79"/>
      <c r="AJ341" s="79"/>
      <c r="AK341" s="79"/>
      <c r="AL341" s="79"/>
      <c r="AM341" s="79"/>
      <c r="AN341" s="79"/>
      <c r="AO341" s="79"/>
      <c r="AP341" s="79"/>
      <c r="AQ341" s="79"/>
      <c r="AR341" s="79"/>
      <c r="AS341" s="79"/>
      <c r="AT341" s="79"/>
      <c r="AU341" s="79"/>
      <c r="AV341" s="79"/>
      <c r="AW341" s="79"/>
      <c r="AX341" s="79"/>
      <c r="AY341" s="79"/>
      <c r="AZ341" s="79"/>
      <c r="BA341" s="79"/>
      <c r="BB341" s="79"/>
      <c r="BC341" s="79"/>
      <c r="BD341" s="79"/>
      <c r="BE341" s="80"/>
      <c r="BF341" s="107"/>
      <c r="BG341" s="268" t="str">
        <f t="shared" si="277"/>
        <v>-</v>
      </c>
      <c r="BH341" s="269"/>
      <c r="BI341" s="270">
        <f t="shared" si="278"/>
        <v>0</v>
      </c>
      <c r="BJ341" s="270"/>
      <c r="BK341" s="270">
        <f t="shared" si="279"/>
        <v>0</v>
      </c>
      <c r="BL341" s="284"/>
      <c r="BO341" s="96"/>
      <c r="BP341" s="96"/>
      <c r="BQ341" s="97"/>
    </row>
    <row r="342" spans="1:69" ht="21.75" customHeight="1">
      <c r="A342" s="151">
        <v>20</v>
      </c>
      <c r="B342" s="273" t="str" cm="1">
        <f t="array" ref="B342">_xlfn.IFS(基本情報入力!$C$13=0,"",EDATE(基本情報入力!$C$13,$BT$323)&gt;基本情報入力!$C$14,"",TRUE,B303)</f>
        <v/>
      </c>
      <c r="C342" s="274"/>
      <c r="D342" s="274"/>
      <c r="E342" s="274"/>
      <c r="F342" s="274"/>
      <c r="G342" s="275"/>
      <c r="H342" s="273" t="str" cm="1">
        <f t="array" ref="H342">_xlfn.IFS(基本情報入力!$C$13=0,"",EDATE(基本情報入力!$C$13,$BT$323)&gt;基本情報入力!$C$14,"",TRUE,H303)</f>
        <v/>
      </c>
      <c r="I342" s="274"/>
      <c r="J342" s="274"/>
      <c r="K342" s="274"/>
      <c r="L342" s="276" t="str" cm="1">
        <f t="array" ref="L342">_xlfn.IFS(基本情報入力!$C$13=0,"",EDATE(基本情報入力!$C$13,$BT$323)&gt;基本情報入力!$C$14,"",TRUE,L303)</f>
        <v/>
      </c>
      <c r="M342" s="276"/>
      <c r="N342" s="275"/>
      <c r="O342" s="277" t="str">
        <f t="shared" si="274"/>
        <v/>
      </c>
      <c r="P342" s="278"/>
      <c r="Q342" s="278"/>
      <c r="R342" s="279" t="str">
        <f t="shared" si="280"/>
        <v/>
      </c>
      <c r="S342" s="278"/>
      <c r="T342" s="280"/>
      <c r="U342" s="281" t="str">
        <f t="shared" si="276"/>
        <v/>
      </c>
      <c r="V342" s="282"/>
      <c r="W342" s="283"/>
      <c r="X342" s="295"/>
      <c r="Y342" s="296"/>
      <c r="Z342" s="297"/>
      <c r="AA342" s="81"/>
      <c r="AB342" s="82"/>
      <c r="AC342" s="82"/>
      <c r="AD342" s="82"/>
      <c r="AE342" s="82"/>
      <c r="AF342" s="79"/>
      <c r="AG342" s="79"/>
      <c r="AH342" s="79"/>
      <c r="AI342" s="79"/>
      <c r="AJ342" s="79"/>
      <c r="AK342" s="79"/>
      <c r="AL342" s="79"/>
      <c r="AM342" s="79"/>
      <c r="AN342" s="79"/>
      <c r="AO342" s="79"/>
      <c r="AP342" s="79"/>
      <c r="AQ342" s="79"/>
      <c r="AR342" s="79"/>
      <c r="AS342" s="82"/>
      <c r="AT342" s="82"/>
      <c r="AU342" s="82"/>
      <c r="AV342" s="82"/>
      <c r="AW342" s="82"/>
      <c r="AX342" s="82"/>
      <c r="AY342" s="82"/>
      <c r="AZ342" s="82"/>
      <c r="BA342" s="82"/>
      <c r="BB342" s="79"/>
      <c r="BC342" s="79"/>
      <c r="BD342" s="79"/>
      <c r="BE342" s="80"/>
      <c r="BF342" s="107"/>
      <c r="BG342" s="268" t="str">
        <f t="shared" si="277"/>
        <v>-</v>
      </c>
      <c r="BH342" s="269"/>
      <c r="BI342" s="270">
        <f t="shared" si="278"/>
        <v>0</v>
      </c>
      <c r="BJ342" s="270"/>
      <c r="BK342" s="270">
        <f t="shared" si="279"/>
        <v>0</v>
      </c>
      <c r="BL342" s="284"/>
      <c r="BO342" s="96"/>
      <c r="BP342" s="96"/>
      <c r="BQ342" s="97"/>
    </row>
    <row r="343" spans="1:69" ht="21.75" customHeight="1">
      <c r="A343" s="151">
        <v>21</v>
      </c>
      <c r="B343" s="273" t="str" cm="1">
        <f t="array" ref="B343">_xlfn.IFS(基本情報入力!$C$13=0,"",EDATE(基本情報入力!$C$13,$BT$323)&gt;基本情報入力!$C$14,"",TRUE,B304)</f>
        <v/>
      </c>
      <c r="C343" s="274"/>
      <c r="D343" s="274"/>
      <c r="E343" s="274"/>
      <c r="F343" s="274"/>
      <c r="G343" s="275"/>
      <c r="H343" s="273" t="str" cm="1">
        <f t="array" ref="H343">_xlfn.IFS(基本情報入力!$C$13=0,"",EDATE(基本情報入力!$C$13,$BT$323)&gt;基本情報入力!$C$14,"",TRUE,H304)</f>
        <v/>
      </c>
      <c r="I343" s="274"/>
      <c r="J343" s="274"/>
      <c r="K343" s="274"/>
      <c r="L343" s="276" t="str" cm="1">
        <f t="array" ref="L343">_xlfn.IFS(基本情報入力!$C$13=0,"",EDATE(基本情報入力!$C$13,$BT$323)&gt;基本情報入力!$C$14,"",TRUE,L304)</f>
        <v/>
      </c>
      <c r="M343" s="276"/>
      <c r="N343" s="275"/>
      <c r="O343" s="277" t="str">
        <f t="shared" si="274"/>
        <v/>
      </c>
      <c r="P343" s="278"/>
      <c r="Q343" s="278"/>
      <c r="R343" s="279" t="str">
        <f t="shared" si="280"/>
        <v/>
      </c>
      <c r="S343" s="278"/>
      <c r="T343" s="280"/>
      <c r="U343" s="281" t="str">
        <f t="shared" si="276"/>
        <v/>
      </c>
      <c r="V343" s="282"/>
      <c r="W343" s="283"/>
      <c r="X343" s="295"/>
      <c r="Y343" s="296"/>
      <c r="Z343" s="297"/>
      <c r="AA343" s="78"/>
      <c r="AB343" s="79"/>
      <c r="AC343" s="79"/>
      <c r="AD343" s="79"/>
      <c r="AE343" s="79"/>
      <c r="AF343" s="79"/>
      <c r="AG343" s="79"/>
      <c r="AH343" s="79"/>
      <c r="AI343" s="79"/>
      <c r="AJ343" s="79"/>
      <c r="AK343" s="79"/>
      <c r="AL343" s="79"/>
      <c r="AM343" s="79"/>
      <c r="AN343" s="79"/>
      <c r="AO343" s="79"/>
      <c r="AP343" s="79"/>
      <c r="AQ343" s="79"/>
      <c r="AR343" s="79"/>
      <c r="AS343" s="79"/>
      <c r="AT343" s="79"/>
      <c r="AU343" s="79"/>
      <c r="AV343" s="79"/>
      <c r="AW343" s="79"/>
      <c r="AX343" s="79"/>
      <c r="AY343" s="79"/>
      <c r="AZ343" s="79"/>
      <c r="BA343" s="79"/>
      <c r="BB343" s="79"/>
      <c r="BC343" s="79"/>
      <c r="BD343" s="79"/>
      <c r="BE343" s="80"/>
      <c r="BF343" s="107"/>
      <c r="BG343" s="268" t="str">
        <f t="shared" si="277"/>
        <v>-</v>
      </c>
      <c r="BH343" s="269"/>
      <c r="BI343" s="270">
        <f t="shared" si="278"/>
        <v>0</v>
      </c>
      <c r="BJ343" s="270"/>
      <c r="BK343" s="270">
        <f t="shared" si="279"/>
        <v>0</v>
      </c>
      <c r="BL343" s="284"/>
      <c r="BO343" s="96"/>
      <c r="BP343" s="96"/>
      <c r="BQ343" s="97"/>
    </row>
    <row r="344" spans="1:69" ht="21.75" customHeight="1">
      <c r="A344" s="151">
        <v>22</v>
      </c>
      <c r="B344" s="273" t="str" cm="1">
        <f t="array" ref="B344">_xlfn.IFS(基本情報入力!$C$13=0,"",EDATE(基本情報入力!$C$13,$BT$323)&gt;基本情報入力!$C$14,"",TRUE,B305)</f>
        <v/>
      </c>
      <c r="C344" s="274"/>
      <c r="D344" s="274"/>
      <c r="E344" s="274"/>
      <c r="F344" s="274"/>
      <c r="G344" s="275"/>
      <c r="H344" s="273" t="str" cm="1">
        <f t="array" ref="H344">_xlfn.IFS(基本情報入力!$C$13=0,"",EDATE(基本情報入力!$C$13,$BT$323)&gt;基本情報入力!$C$14,"",TRUE,H305)</f>
        <v/>
      </c>
      <c r="I344" s="274"/>
      <c r="J344" s="274"/>
      <c r="K344" s="274"/>
      <c r="L344" s="276" t="str" cm="1">
        <f t="array" ref="L344">_xlfn.IFS(基本情報入力!$C$13=0,"",EDATE(基本情報入力!$C$13,$BT$323)&gt;基本情報入力!$C$14,"",TRUE,L305)</f>
        <v/>
      </c>
      <c r="M344" s="276"/>
      <c r="N344" s="275"/>
      <c r="O344" s="277" t="str">
        <f t="shared" si="274"/>
        <v/>
      </c>
      <c r="P344" s="278"/>
      <c r="Q344" s="278"/>
      <c r="R344" s="279" t="str">
        <f t="shared" si="280"/>
        <v/>
      </c>
      <c r="S344" s="278"/>
      <c r="T344" s="280"/>
      <c r="U344" s="281" t="str">
        <f t="shared" si="276"/>
        <v/>
      </c>
      <c r="V344" s="282"/>
      <c r="W344" s="283"/>
      <c r="X344" s="295"/>
      <c r="Y344" s="296"/>
      <c r="Z344" s="297"/>
      <c r="AA344" s="78"/>
      <c r="AB344" s="79"/>
      <c r="AC344" s="79"/>
      <c r="AD344" s="79"/>
      <c r="AE344" s="79"/>
      <c r="AF344" s="79"/>
      <c r="AG344" s="79"/>
      <c r="AH344" s="79"/>
      <c r="AI344" s="79"/>
      <c r="AJ344" s="79"/>
      <c r="AK344" s="79"/>
      <c r="AL344" s="79"/>
      <c r="AM344" s="79"/>
      <c r="AN344" s="79"/>
      <c r="AO344" s="79"/>
      <c r="AP344" s="79"/>
      <c r="AQ344" s="79"/>
      <c r="AR344" s="79"/>
      <c r="AS344" s="79"/>
      <c r="AT344" s="79"/>
      <c r="AU344" s="79"/>
      <c r="AV344" s="79"/>
      <c r="AW344" s="79"/>
      <c r="AX344" s="79"/>
      <c r="AY344" s="79"/>
      <c r="AZ344" s="79"/>
      <c r="BA344" s="79"/>
      <c r="BB344" s="79"/>
      <c r="BC344" s="79"/>
      <c r="BD344" s="79"/>
      <c r="BE344" s="80"/>
      <c r="BF344" s="107"/>
      <c r="BG344" s="268" t="str">
        <f t="shared" si="277"/>
        <v>-</v>
      </c>
      <c r="BH344" s="269"/>
      <c r="BI344" s="270">
        <f t="shared" si="278"/>
        <v>0</v>
      </c>
      <c r="BJ344" s="270"/>
      <c r="BK344" s="270">
        <f t="shared" si="279"/>
        <v>0</v>
      </c>
      <c r="BL344" s="284"/>
      <c r="BO344" s="96"/>
      <c r="BP344" s="96"/>
      <c r="BQ344" s="97"/>
    </row>
    <row r="345" spans="1:69" ht="21.75" customHeight="1">
      <c r="A345" s="151">
        <v>23</v>
      </c>
      <c r="B345" s="273" t="str" cm="1">
        <f t="array" ref="B345">_xlfn.IFS(基本情報入力!$C$13=0,"",EDATE(基本情報入力!$C$13,$BT$323)&gt;基本情報入力!$C$14,"",TRUE,B306)</f>
        <v/>
      </c>
      <c r="C345" s="274"/>
      <c r="D345" s="274"/>
      <c r="E345" s="274"/>
      <c r="F345" s="274"/>
      <c r="G345" s="275"/>
      <c r="H345" s="273" t="str" cm="1">
        <f t="array" ref="H345">_xlfn.IFS(基本情報入力!$C$13=0,"",EDATE(基本情報入力!$C$13,$BT$323)&gt;基本情報入力!$C$14,"",TRUE,H306)</f>
        <v/>
      </c>
      <c r="I345" s="274"/>
      <c r="J345" s="274"/>
      <c r="K345" s="274"/>
      <c r="L345" s="276" t="str" cm="1">
        <f t="array" ref="L345">_xlfn.IFS(基本情報入力!$C$13=0,"",EDATE(基本情報入力!$C$13,$BT$323)&gt;基本情報入力!$C$14,"",TRUE,L306)</f>
        <v/>
      </c>
      <c r="M345" s="276"/>
      <c r="N345" s="275"/>
      <c r="O345" s="277" t="str">
        <f t="shared" si="274"/>
        <v/>
      </c>
      <c r="P345" s="278"/>
      <c r="Q345" s="278"/>
      <c r="R345" s="279" t="str">
        <f t="shared" si="280"/>
        <v/>
      </c>
      <c r="S345" s="278"/>
      <c r="T345" s="280"/>
      <c r="U345" s="281" t="str">
        <f t="shared" si="276"/>
        <v/>
      </c>
      <c r="V345" s="282"/>
      <c r="W345" s="283"/>
      <c r="X345" s="295"/>
      <c r="Y345" s="296"/>
      <c r="Z345" s="297"/>
      <c r="AA345" s="78"/>
      <c r="AB345" s="79"/>
      <c r="AC345" s="79"/>
      <c r="AD345" s="79"/>
      <c r="AE345" s="79"/>
      <c r="AF345" s="79"/>
      <c r="AG345" s="79"/>
      <c r="AH345" s="79"/>
      <c r="AI345" s="79"/>
      <c r="AJ345" s="79"/>
      <c r="AK345" s="79"/>
      <c r="AL345" s="79"/>
      <c r="AM345" s="79"/>
      <c r="AN345" s="79"/>
      <c r="AO345" s="79"/>
      <c r="AP345" s="79"/>
      <c r="AQ345" s="79"/>
      <c r="AR345" s="79"/>
      <c r="AS345" s="79"/>
      <c r="AT345" s="79"/>
      <c r="AU345" s="79"/>
      <c r="AV345" s="79"/>
      <c r="AW345" s="79"/>
      <c r="AX345" s="79"/>
      <c r="AY345" s="79"/>
      <c r="AZ345" s="79"/>
      <c r="BA345" s="79"/>
      <c r="BB345" s="79"/>
      <c r="BC345" s="79"/>
      <c r="BD345" s="79"/>
      <c r="BE345" s="80"/>
      <c r="BF345" s="107"/>
      <c r="BG345" s="268" t="str">
        <f t="shared" si="277"/>
        <v>-</v>
      </c>
      <c r="BH345" s="269"/>
      <c r="BI345" s="270">
        <f t="shared" si="278"/>
        <v>0</v>
      </c>
      <c r="BJ345" s="270"/>
      <c r="BK345" s="270">
        <f t="shared" si="279"/>
        <v>0</v>
      </c>
      <c r="BL345" s="284"/>
      <c r="BO345" s="96"/>
      <c r="BP345" s="96"/>
      <c r="BQ345" s="97"/>
    </row>
    <row r="346" spans="1:69" ht="21.75" customHeight="1">
      <c r="A346" s="151">
        <v>24</v>
      </c>
      <c r="B346" s="273" t="str" cm="1">
        <f t="array" ref="B346">_xlfn.IFS(基本情報入力!$C$13=0,"",EDATE(基本情報入力!$C$13,$BT$323)&gt;基本情報入力!$C$14,"",TRUE,B307)</f>
        <v/>
      </c>
      <c r="C346" s="274"/>
      <c r="D346" s="274"/>
      <c r="E346" s="274"/>
      <c r="F346" s="274"/>
      <c r="G346" s="275"/>
      <c r="H346" s="273" t="str" cm="1">
        <f t="array" ref="H346">_xlfn.IFS(基本情報入力!$C$13=0,"",EDATE(基本情報入力!$C$13,$BT$323)&gt;基本情報入力!$C$14,"",TRUE,H307)</f>
        <v/>
      </c>
      <c r="I346" s="274"/>
      <c r="J346" s="274"/>
      <c r="K346" s="274"/>
      <c r="L346" s="276" t="str" cm="1">
        <f t="array" ref="L346">_xlfn.IFS(基本情報入力!$C$13=0,"",EDATE(基本情報入力!$C$13,$BT$323)&gt;基本情報入力!$C$14,"",TRUE,L307)</f>
        <v/>
      </c>
      <c r="M346" s="276"/>
      <c r="N346" s="275"/>
      <c r="O346" s="277" t="str">
        <f t="shared" si="274"/>
        <v/>
      </c>
      <c r="P346" s="278"/>
      <c r="Q346" s="278"/>
      <c r="R346" s="279" t="str">
        <f t="shared" si="280"/>
        <v/>
      </c>
      <c r="S346" s="278"/>
      <c r="T346" s="280"/>
      <c r="U346" s="281" t="str">
        <f t="shared" si="276"/>
        <v/>
      </c>
      <c r="V346" s="282"/>
      <c r="W346" s="283"/>
      <c r="X346" s="295"/>
      <c r="Y346" s="296"/>
      <c r="Z346" s="297"/>
      <c r="AA346" s="78"/>
      <c r="AB346" s="79"/>
      <c r="AC346" s="79"/>
      <c r="AD346" s="79"/>
      <c r="AE346" s="79"/>
      <c r="AF346" s="79"/>
      <c r="AG346" s="79"/>
      <c r="AH346" s="79"/>
      <c r="AI346" s="79"/>
      <c r="AJ346" s="79"/>
      <c r="AK346" s="79"/>
      <c r="AL346" s="79"/>
      <c r="AM346" s="79"/>
      <c r="AN346" s="79"/>
      <c r="AO346" s="79"/>
      <c r="AP346" s="79"/>
      <c r="AQ346" s="79"/>
      <c r="AR346" s="79"/>
      <c r="AS346" s="79"/>
      <c r="AT346" s="79"/>
      <c r="AU346" s="79"/>
      <c r="AV346" s="79"/>
      <c r="AW346" s="79"/>
      <c r="AX346" s="79"/>
      <c r="AY346" s="79"/>
      <c r="AZ346" s="79"/>
      <c r="BA346" s="79"/>
      <c r="BB346" s="79"/>
      <c r="BC346" s="79"/>
      <c r="BD346" s="79"/>
      <c r="BE346" s="80"/>
      <c r="BF346" s="107"/>
      <c r="BG346" s="268" t="str">
        <f t="shared" si="277"/>
        <v>-</v>
      </c>
      <c r="BH346" s="269"/>
      <c r="BI346" s="270">
        <f t="shared" si="278"/>
        <v>0</v>
      </c>
      <c r="BJ346" s="270"/>
      <c r="BK346" s="270">
        <f t="shared" si="279"/>
        <v>0</v>
      </c>
      <c r="BL346" s="284"/>
      <c r="BO346" s="96"/>
      <c r="BP346" s="96"/>
      <c r="BQ346" s="97"/>
    </row>
    <row r="347" spans="1:69" ht="21.75" customHeight="1">
      <c r="A347" s="151">
        <v>25</v>
      </c>
      <c r="B347" s="273" t="str" cm="1">
        <f t="array" ref="B347">_xlfn.IFS(基本情報入力!$C$13=0,"",EDATE(基本情報入力!$C$13,$BT$323)&gt;基本情報入力!$C$14,"",TRUE,B308)</f>
        <v/>
      </c>
      <c r="C347" s="274"/>
      <c r="D347" s="274"/>
      <c r="E347" s="274"/>
      <c r="F347" s="274"/>
      <c r="G347" s="275"/>
      <c r="H347" s="273" t="str" cm="1">
        <f t="array" ref="H347">_xlfn.IFS(基本情報入力!$C$13=0,"",EDATE(基本情報入力!$C$13,$BT$323)&gt;基本情報入力!$C$14,"",TRUE,H308)</f>
        <v/>
      </c>
      <c r="I347" s="274"/>
      <c r="J347" s="274"/>
      <c r="K347" s="274"/>
      <c r="L347" s="276" t="str" cm="1">
        <f t="array" ref="L347">_xlfn.IFS(基本情報入力!$C$13=0,"",EDATE(基本情報入力!$C$13,$BT$323)&gt;基本情報入力!$C$14,"",TRUE,L308)</f>
        <v/>
      </c>
      <c r="M347" s="276"/>
      <c r="N347" s="275"/>
      <c r="O347" s="277" t="str">
        <f t="shared" si="274"/>
        <v/>
      </c>
      <c r="P347" s="278"/>
      <c r="Q347" s="278"/>
      <c r="R347" s="279" t="str">
        <f t="shared" si="280"/>
        <v/>
      </c>
      <c r="S347" s="278"/>
      <c r="T347" s="280"/>
      <c r="U347" s="281" t="str">
        <f t="shared" si="276"/>
        <v/>
      </c>
      <c r="V347" s="282"/>
      <c r="W347" s="283"/>
      <c r="X347" s="298"/>
      <c r="Y347" s="299"/>
      <c r="Z347" s="300"/>
      <c r="AA347" s="81"/>
      <c r="AB347" s="82"/>
      <c r="AC347" s="82"/>
      <c r="AD347" s="82"/>
      <c r="AE347" s="82"/>
      <c r="AF347" s="79"/>
      <c r="AG347" s="79"/>
      <c r="AH347" s="79"/>
      <c r="AI347" s="79"/>
      <c r="AJ347" s="79"/>
      <c r="AK347" s="79"/>
      <c r="AL347" s="79"/>
      <c r="AM347" s="79"/>
      <c r="AN347" s="79"/>
      <c r="AO347" s="79"/>
      <c r="AP347" s="79"/>
      <c r="AQ347" s="79"/>
      <c r="AR347" s="79"/>
      <c r="AS347" s="82"/>
      <c r="AT347" s="82"/>
      <c r="AU347" s="82"/>
      <c r="AV347" s="82"/>
      <c r="AW347" s="82"/>
      <c r="AX347" s="82"/>
      <c r="AY347" s="82"/>
      <c r="AZ347" s="82"/>
      <c r="BA347" s="82"/>
      <c r="BB347" s="79"/>
      <c r="BC347" s="79"/>
      <c r="BD347" s="79"/>
      <c r="BE347" s="80"/>
      <c r="BF347" s="107"/>
      <c r="BG347" s="268" t="str">
        <f t="shared" si="277"/>
        <v>-</v>
      </c>
      <c r="BH347" s="269"/>
      <c r="BI347" s="270">
        <f t="shared" si="278"/>
        <v>0</v>
      </c>
      <c r="BJ347" s="270"/>
      <c r="BK347" s="270">
        <f t="shared" si="279"/>
        <v>0</v>
      </c>
      <c r="BL347" s="284"/>
      <c r="BO347" s="96"/>
      <c r="BP347" s="96"/>
      <c r="BQ347" s="97"/>
    </row>
    <row r="348" spans="1:69" ht="21.75" customHeight="1">
      <c r="A348" s="244" t="s">
        <v>143</v>
      </c>
      <c r="B348" s="245"/>
      <c r="C348" s="245"/>
      <c r="D348" s="245"/>
      <c r="E348" s="245"/>
      <c r="F348" s="245"/>
      <c r="G348" s="245"/>
      <c r="H348" s="245"/>
      <c r="I348" s="245"/>
      <c r="J348" s="245"/>
      <c r="K348" s="245"/>
      <c r="L348" s="245"/>
      <c r="M348" s="245"/>
      <c r="N348" s="245"/>
      <c r="O348" s="245"/>
      <c r="P348" s="245"/>
      <c r="Q348" s="245"/>
      <c r="R348" s="245"/>
      <c r="S348" s="245"/>
      <c r="T348" s="245"/>
      <c r="U348" s="245"/>
      <c r="V348" s="245"/>
      <c r="W348" s="245"/>
      <c r="X348" s="245"/>
      <c r="Y348" s="245"/>
      <c r="Z348" s="246"/>
      <c r="AA348" s="252"/>
      <c r="AB348" s="255"/>
      <c r="AC348" s="255"/>
      <c r="AD348" s="255"/>
      <c r="AE348" s="255"/>
      <c r="AF348" s="255"/>
      <c r="AG348" s="255"/>
      <c r="AH348" s="255"/>
      <c r="AI348" s="255"/>
      <c r="AJ348" s="255"/>
      <c r="AK348" s="255"/>
      <c r="AL348" s="255"/>
      <c r="AM348" s="255"/>
      <c r="AN348" s="255"/>
      <c r="AO348" s="255"/>
      <c r="AP348" s="255"/>
      <c r="AQ348" s="255"/>
      <c r="AR348" s="255"/>
      <c r="AS348" s="255"/>
      <c r="AT348" s="255"/>
      <c r="AU348" s="255"/>
      <c r="AV348" s="255"/>
      <c r="AW348" s="255"/>
      <c r="AX348" s="255"/>
      <c r="AY348" s="255"/>
      <c r="AZ348" s="255"/>
      <c r="BA348" s="255"/>
      <c r="BB348" s="255"/>
      <c r="BC348" s="255"/>
      <c r="BD348" s="255"/>
      <c r="BE348" s="265"/>
      <c r="BG348" s="268" t="str">
        <f t="shared" si="277"/>
        <v>-</v>
      </c>
      <c r="BH348" s="269"/>
      <c r="BI348" s="270">
        <f>SUM(BI323:BJ347)</f>
        <v>0</v>
      </c>
      <c r="BJ348" s="271"/>
      <c r="BK348" s="270">
        <f>SUM(BK323:BL347)</f>
        <v>0</v>
      </c>
      <c r="BL348" s="272"/>
      <c r="BO348" s="99"/>
      <c r="BP348" s="99"/>
      <c r="BQ348" s="99"/>
    </row>
    <row r="349" spans="1:69" ht="21.75" customHeight="1">
      <c r="A349" s="247"/>
      <c r="B349" s="247"/>
      <c r="C349" s="247"/>
      <c r="D349" s="247"/>
      <c r="E349" s="247"/>
      <c r="F349" s="247"/>
      <c r="G349" s="247"/>
      <c r="H349" s="247"/>
      <c r="I349" s="247"/>
      <c r="J349" s="247"/>
      <c r="K349" s="247"/>
      <c r="L349" s="247"/>
      <c r="M349" s="247"/>
      <c r="N349" s="247"/>
      <c r="O349" s="247"/>
      <c r="P349" s="247"/>
      <c r="Q349" s="247"/>
      <c r="R349" s="247"/>
      <c r="S349" s="247"/>
      <c r="T349" s="247"/>
      <c r="U349" s="247"/>
      <c r="V349" s="247"/>
      <c r="W349" s="247"/>
      <c r="X349" s="247"/>
      <c r="Y349" s="247"/>
      <c r="Z349" s="248"/>
      <c r="AA349" s="253"/>
      <c r="AB349" s="256"/>
      <c r="AC349" s="256"/>
      <c r="AD349" s="256"/>
      <c r="AE349" s="256"/>
      <c r="AF349" s="256"/>
      <c r="AG349" s="256"/>
      <c r="AH349" s="256"/>
      <c r="AI349" s="256"/>
      <c r="AJ349" s="256"/>
      <c r="AK349" s="256"/>
      <c r="AL349" s="256"/>
      <c r="AM349" s="256"/>
      <c r="AN349" s="256"/>
      <c r="AO349" s="256"/>
      <c r="AP349" s="256"/>
      <c r="AQ349" s="256"/>
      <c r="AR349" s="256"/>
      <c r="AS349" s="256"/>
      <c r="AT349" s="256"/>
      <c r="AU349" s="256"/>
      <c r="AV349" s="256"/>
      <c r="AW349" s="256"/>
      <c r="AX349" s="256"/>
      <c r="AY349" s="256"/>
      <c r="AZ349" s="256"/>
      <c r="BA349" s="256"/>
      <c r="BB349" s="256"/>
      <c r="BC349" s="256"/>
      <c r="BD349" s="256"/>
      <c r="BE349" s="266"/>
      <c r="BG349" s="65"/>
      <c r="BH349" s="65"/>
      <c r="BI349" s="64"/>
      <c r="BJ349" s="50"/>
      <c r="BK349" s="64"/>
      <c r="BL349" s="50"/>
      <c r="BO349" s="100"/>
      <c r="BP349" s="100"/>
      <c r="BQ349" s="100"/>
    </row>
    <row r="350" spans="1:69" ht="21.75" customHeight="1">
      <c r="A350" s="247"/>
      <c r="B350" s="247"/>
      <c r="C350" s="247"/>
      <c r="D350" s="247"/>
      <c r="E350" s="247"/>
      <c r="F350" s="247"/>
      <c r="G350" s="247"/>
      <c r="H350" s="247"/>
      <c r="I350" s="247"/>
      <c r="J350" s="247"/>
      <c r="K350" s="247"/>
      <c r="L350" s="247"/>
      <c r="M350" s="247"/>
      <c r="N350" s="247"/>
      <c r="O350" s="247"/>
      <c r="P350" s="247"/>
      <c r="Q350" s="247"/>
      <c r="R350" s="247"/>
      <c r="S350" s="247"/>
      <c r="T350" s="247"/>
      <c r="U350" s="247"/>
      <c r="V350" s="247"/>
      <c r="W350" s="247"/>
      <c r="X350" s="247"/>
      <c r="Y350" s="247"/>
      <c r="Z350" s="248"/>
      <c r="AA350" s="253"/>
      <c r="AB350" s="256"/>
      <c r="AC350" s="256"/>
      <c r="AD350" s="256"/>
      <c r="AE350" s="256"/>
      <c r="AF350" s="256"/>
      <c r="AG350" s="256"/>
      <c r="AH350" s="256"/>
      <c r="AI350" s="256"/>
      <c r="AJ350" s="256"/>
      <c r="AK350" s="256"/>
      <c r="AL350" s="256"/>
      <c r="AM350" s="256"/>
      <c r="AN350" s="256"/>
      <c r="AO350" s="256"/>
      <c r="AP350" s="256"/>
      <c r="AQ350" s="256"/>
      <c r="AR350" s="256"/>
      <c r="AS350" s="256"/>
      <c r="AT350" s="256"/>
      <c r="AU350" s="256"/>
      <c r="AV350" s="256"/>
      <c r="AW350" s="256"/>
      <c r="AX350" s="256"/>
      <c r="AY350" s="256"/>
      <c r="AZ350" s="256"/>
      <c r="BA350" s="256"/>
      <c r="BB350" s="256"/>
      <c r="BC350" s="256"/>
      <c r="BD350" s="256"/>
      <c r="BE350" s="266"/>
      <c r="BG350" s="65"/>
      <c r="BH350" s="65"/>
      <c r="BI350" s="64"/>
      <c r="BJ350" s="50"/>
      <c r="BK350" s="64"/>
      <c r="BL350" s="50"/>
      <c r="BO350" s="100"/>
      <c r="BP350" s="100"/>
      <c r="BQ350" s="100"/>
    </row>
    <row r="351" spans="1:69" ht="21.75" customHeight="1">
      <c r="A351" s="247"/>
      <c r="B351" s="247"/>
      <c r="C351" s="247"/>
      <c r="D351" s="247"/>
      <c r="E351" s="247"/>
      <c r="F351" s="247"/>
      <c r="G351" s="247"/>
      <c r="H351" s="247"/>
      <c r="I351" s="247"/>
      <c r="J351" s="247"/>
      <c r="K351" s="247"/>
      <c r="L351" s="247"/>
      <c r="M351" s="247"/>
      <c r="N351" s="247"/>
      <c r="O351" s="247"/>
      <c r="P351" s="247"/>
      <c r="Q351" s="247"/>
      <c r="R351" s="247"/>
      <c r="S351" s="247"/>
      <c r="T351" s="247"/>
      <c r="U351" s="247"/>
      <c r="V351" s="247"/>
      <c r="W351" s="247"/>
      <c r="X351" s="247"/>
      <c r="Y351" s="247"/>
      <c r="Z351" s="248"/>
      <c r="AA351" s="254"/>
      <c r="AB351" s="257"/>
      <c r="AC351" s="257"/>
      <c r="AD351" s="257"/>
      <c r="AE351" s="257"/>
      <c r="AF351" s="257"/>
      <c r="AG351" s="257"/>
      <c r="AH351" s="257"/>
      <c r="AI351" s="257"/>
      <c r="AJ351" s="257"/>
      <c r="AK351" s="257"/>
      <c r="AL351" s="257"/>
      <c r="AM351" s="257"/>
      <c r="AN351" s="257"/>
      <c r="AO351" s="257"/>
      <c r="AP351" s="257"/>
      <c r="AQ351" s="257"/>
      <c r="AR351" s="257"/>
      <c r="AS351" s="257"/>
      <c r="AT351" s="257"/>
      <c r="AU351" s="257"/>
      <c r="AV351" s="257"/>
      <c r="AW351" s="257"/>
      <c r="AX351" s="257"/>
      <c r="AY351" s="257"/>
      <c r="AZ351" s="257"/>
      <c r="BA351" s="257"/>
      <c r="BB351" s="257"/>
      <c r="BC351" s="257"/>
      <c r="BD351" s="257"/>
      <c r="BE351" s="267"/>
      <c r="BG351" s="65"/>
      <c r="BH351" s="65"/>
      <c r="BI351" s="64"/>
      <c r="BJ351" s="50"/>
      <c r="BK351" s="64"/>
      <c r="BL351" s="50"/>
      <c r="BO351" s="100"/>
      <c r="BP351" s="100"/>
      <c r="BQ351" s="100"/>
    </row>
    <row r="352" spans="1:69" ht="21.75" customHeight="1">
      <c r="A352" s="117" t="s">
        <v>64</v>
      </c>
      <c r="B352" s="118"/>
      <c r="C352" s="118"/>
      <c r="D352" s="118"/>
      <c r="E352" s="118"/>
      <c r="F352" s="118"/>
      <c r="G352" s="118"/>
      <c r="H352" s="118"/>
      <c r="I352" s="118"/>
      <c r="J352" s="118"/>
      <c r="K352" s="118"/>
      <c r="L352" s="118"/>
      <c r="M352" s="118"/>
      <c r="N352" s="118"/>
      <c r="O352" s="118"/>
      <c r="P352" s="118"/>
      <c r="Q352" s="118"/>
      <c r="R352" s="118"/>
      <c r="S352" s="118"/>
      <c r="T352" s="118"/>
      <c r="U352" s="118"/>
      <c r="V352" s="118"/>
      <c r="W352" s="118"/>
      <c r="X352" s="118"/>
      <c r="Y352" s="118"/>
      <c r="Z352" s="118"/>
      <c r="AA352" s="118"/>
      <c r="AB352" s="118"/>
      <c r="AC352" s="118"/>
      <c r="AD352" s="118"/>
      <c r="AE352" s="118"/>
      <c r="AF352" s="118"/>
      <c r="AG352" s="118"/>
      <c r="AH352" s="118"/>
      <c r="AI352" s="118"/>
      <c r="AJ352" s="118"/>
      <c r="AK352" s="118"/>
      <c r="AL352" s="118"/>
      <c r="AM352" s="118"/>
      <c r="AN352" s="118"/>
      <c r="AO352" s="118"/>
      <c r="AP352" s="118"/>
      <c r="AQ352" s="118"/>
      <c r="AR352" s="118"/>
      <c r="AS352" s="118"/>
      <c r="AT352" s="118"/>
      <c r="AU352" s="118"/>
      <c r="AV352" s="118"/>
      <c r="AW352" s="118"/>
      <c r="AX352" s="118"/>
      <c r="AY352" s="118"/>
      <c r="AZ352" s="118"/>
      <c r="BA352" s="118"/>
      <c r="BB352" s="118"/>
      <c r="BC352" s="118"/>
      <c r="BD352" s="118"/>
      <c r="BE352" s="118"/>
      <c r="BF352" s="69"/>
      <c r="BO352" s="70"/>
      <c r="BP352" s="70"/>
      <c r="BQ352" s="70"/>
    </row>
    <row r="353" spans="1:74" s="67" customFormat="1" ht="21.75" customHeight="1">
      <c r="A353" s="301" t="s">
        <v>142</v>
      </c>
      <c r="B353" s="301"/>
      <c r="C353" s="301"/>
      <c r="D353" s="301"/>
      <c r="E353" s="301"/>
      <c r="F353" s="301"/>
      <c r="G353" s="301"/>
      <c r="H353" s="301"/>
      <c r="I353" s="301"/>
      <c r="J353" s="301"/>
      <c r="K353" s="301"/>
      <c r="L353" s="301"/>
      <c r="M353" s="301"/>
      <c r="N353" s="301"/>
      <c r="O353" s="301"/>
      <c r="P353" s="301"/>
      <c r="Q353" s="301"/>
      <c r="R353" s="301"/>
      <c r="S353" s="301"/>
      <c r="T353" s="301"/>
      <c r="U353" s="301"/>
      <c r="V353" s="301"/>
      <c r="W353" s="301"/>
      <c r="X353" s="301"/>
      <c r="Y353" s="301"/>
      <c r="Z353" s="301"/>
      <c r="AA353" s="119"/>
      <c r="AB353" s="120"/>
      <c r="AC353" s="120"/>
      <c r="AD353" s="120"/>
      <c r="AE353" s="120"/>
      <c r="AF353" s="120"/>
      <c r="AG353" s="120"/>
      <c r="AH353" s="120"/>
      <c r="AI353" s="119"/>
      <c r="AJ353" s="119"/>
      <c r="AK353" s="119"/>
      <c r="AL353" s="119"/>
      <c r="AM353" s="119"/>
      <c r="AN353" s="119"/>
      <c r="AO353" s="119"/>
      <c r="AP353" s="119"/>
      <c r="AQ353" s="119"/>
      <c r="AR353" s="119"/>
      <c r="AS353" s="119"/>
      <c r="AT353" s="119"/>
      <c r="AU353" s="119"/>
      <c r="AV353" s="119"/>
      <c r="AW353" s="119"/>
      <c r="AX353" s="119"/>
      <c r="AY353" s="121"/>
      <c r="AZ353" s="120"/>
      <c r="BA353" s="120"/>
      <c r="BB353" s="120"/>
      <c r="BC353" s="120"/>
      <c r="BD353" s="120"/>
      <c r="BE353" s="120"/>
      <c r="BF353" s="61"/>
      <c r="BO353" s="66"/>
      <c r="BP353" s="66"/>
      <c r="BQ353" s="66"/>
    </row>
    <row r="354" spans="1:74" s="67" customFormat="1" ht="21.75" customHeight="1">
      <c r="A354" s="122"/>
      <c r="B354" s="122"/>
      <c r="C354" s="122"/>
      <c r="D354" s="122"/>
      <c r="E354" s="122"/>
      <c r="F354" s="122"/>
      <c r="G354" s="122"/>
      <c r="H354" s="122"/>
      <c r="I354" s="122"/>
      <c r="J354" s="122"/>
      <c r="K354" s="122"/>
      <c r="L354" s="122"/>
      <c r="M354" s="122"/>
      <c r="N354" s="122"/>
      <c r="O354" s="122"/>
      <c r="P354" s="122"/>
      <c r="Q354" s="122"/>
      <c r="R354" s="122"/>
      <c r="S354" s="122"/>
      <c r="T354" s="122"/>
      <c r="U354" s="122"/>
      <c r="V354" s="122"/>
      <c r="W354" s="122"/>
      <c r="X354" s="122"/>
      <c r="Y354" s="122"/>
      <c r="Z354" s="122"/>
      <c r="AA354" s="119"/>
      <c r="AB354" s="120"/>
      <c r="AC354" s="120"/>
      <c r="AD354" s="120"/>
      <c r="AE354" s="120"/>
      <c r="AF354" s="120"/>
      <c r="AG354" s="120"/>
      <c r="AH354" s="120"/>
      <c r="AI354" s="119"/>
      <c r="AJ354" s="119"/>
      <c r="AK354" s="119"/>
      <c r="AL354" s="119"/>
      <c r="AM354" s="119"/>
      <c r="AN354" s="119"/>
      <c r="AO354" s="119"/>
      <c r="AP354" s="119"/>
      <c r="AQ354" s="119"/>
      <c r="AR354" s="119"/>
      <c r="AS354" s="119"/>
      <c r="AT354" s="119"/>
      <c r="AU354" s="119"/>
      <c r="AV354" s="119"/>
      <c r="AW354" s="119"/>
      <c r="AX354" s="119"/>
      <c r="AY354" s="121"/>
      <c r="AZ354" s="120"/>
      <c r="BA354" s="120"/>
      <c r="BB354" s="120"/>
      <c r="BC354" s="120"/>
      <c r="BD354" s="120"/>
      <c r="BE354" s="120"/>
      <c r="BF354" s="61"/>
      <c r="BO354" s="66"/>
      <c r="BP354" s="66"/>
      <c r="BQ354" s="66"/>
    </row>
    <row r="355" spans="1:74" s="67" customFormat="1" ht="17.25" customHeight="1">
      <c r="A355" s="302" t="s">
        <v>67</v>
      </c>
      <c r="B355" s="302"/>
      <c r="C355" s="302"/>
      <c r="D355" s="123" t="s">
        <v>115</v>
      </c>
      <c r="E355" s="303" t="str" cm="1">
        <f t="array" ref="E355">_xlfn.IFS(基本情報入力!$C$13=0,"",EDATE(基本情報入力!$C$13,BT362)&gt;基本情報入力!$C$14,"",TRUE,E316)</f>
        <v/>
      </c>
      <c r="F355" s="303"/>
      <c r="G355" s="124" t="s">
        <v>66</v>
      </c>
      <c r="H355" s="125"/>
      <c r="I355" s="125"/>
      <c r="J355" s="125"/>
      <c r="K355" s="125"/>
      <c r="L355" s="125"/>
      <c r="M355" s="125"/>
      <c r="N355" s="125"/>
      <c r="O355" s="125"/>
      <c r="P355" s="125"/>
      <c r="Q355" s="125"/>
      <c r="R355" s="125"/>
      <c r="S355" s="125"/>
      <c r="T355" s="125"/>
      <c r="U355" s="125"/>
      <c r="V355" s="125"/>
      <c r="W355" s="125"/>
      <c r="X355" s="125"/>
      <c r="Y355" s="125"/>
      <c r="Z355" s="125"/>
      <c r="AA355" s="119"/>
      <c r="AB355" s="126"/>
      <c r="AC355" s="126"/>
      <c r="AD355" s="126"/>
      <c r="AE355" s="127"/>
      <c r="AF355" s="128"/>
      <c r="AG355" s="128"/>
      <c r="AH355" s="119"/>
      <c r="AI355" s="119"/>
      <c r="AJ355" s="119"/>
      <c r="AK355" s="119"/>
      <c r="AL355" s="119"/>
      <c r="AM355" s="119"/>
      <c r="AN355" s="119"/>
      <c r="AO355" s="119"/>
      <c r="AP355" s="119"/>
      <c r="AQ355" s="119"/>
      <c r="AR355" s="119"/>
      <c r="AS355" s="119"/>
      <c r="AT355" s="119"/>
      <c r="AU355" s="119"/>
      <c r="AV355" s="119"/>
      <c r="AW355" s="119"/>
      <c r="AX355" s="119"/>
      <c r="AY355" s="121"/>
      <c r="AZ355" s="120"/>
      <c r="BA355" s="120"/>
      <c r="BB355" s="120"/>
      <c r="BC355" s="120"/>
      <c r="BD355" s="120"/>
      <c r="BE355" s="120"/>
      <c r="BF355" s="61"/>
      <c r="BO355" s="66"/>
      <c r="BP355" s="66"/>
      <c r="BQ355" s="66"/>
    </row>
    <row r="356" spans="1:74" s="67" customFormat="1" ht="17.25" customHeight="1">
      <c r="A356" s="304" t="s">
        <v>68</v>
      </c>
      <c r="B356" s="304"/>
      <c r="C356" s="304"/>
      <c r="D356" s="127" t="str" cm="1">
        <f t="array" ref="D356">_xlfn.IFS(基本情報入力!$C$13=0,"",EDATE(基本情報入力!$C$13,BT362)&gt;基本情報入力!$C$14,"",TRUE,D317)</f>
        <v/>
      </c>
      <c r="E356" s="120"/>
      <c r="F356" s="127"/>
      <c r="G356" s="127"/>
      <c r="H356" s="119"/>
      <c r="I356" s="119"/>
      <c r="J356" s="119"/>
      <c r="K356" s="119"/>
      <c r="L356" s="119"/>
      <c r="M356" s="119"/>
      <c r="N356" s="119"/>
      <c r="O356" s="127"/>
      <c r="P356" s="127"/>
      <c r="Q356" s="119"/>
      <c r="R356" s="119"/>
      <c r="S356" s="119"/>
      <c r="T356" s="119"/>
      <c r="U356" s="127"/>
      <c r="V356" s="127"/>
      <c r="W356" s="127"/>
      <c r="X356" s="127"/>
      <c r="Y356" s="127"/>
      <c r="Z356" s="127"/>
      <c r="AA356" s="119"/>
      <c r="AB356" s="120"/>
      <c r="AC356" s="120"/>
      <c r="AD356" s="120"/>
      <c r="AE356" s="120"/>
      <c r="AF356" s="120"/>
      <c r="AG356" s="120"/>
      <c r="AH356" s="120"/>
      <c r="AI356" s="120"/>
      <c r="AJ356" s="120"/>
      <c r="AK356" s="305" t="s">
        <v>72</v>
      </c>
      <c r="AL356" s="305"/>
      <c r="AM356" s="305"/>
      <c r="AN356" s="305"/>
      <c r="AO356" s="306" cm="1">
        <f t="array" ref="AO356">_xlfn.IFS(基本情報入力!$C$13=0,"",EOMONTH(基本情報入力!$C$13,BT362-1)&gt;基本情報入力!$C$14,"",TRUE,AO317)</f>
        <v>45393</v>
      </c>
      <c r="AP356" s="306"/>
      <c r="AQ356" s="306"/>
      <c r="AR356" s="306"/>
      <c r="AS356" s="306"/>
      <c r="AT356" s="307" t="s">
        <v>70</v>
      </c>
      <c r="AU356" s="307"/>
      <c r="AV356" s="307"/>
      <c r="AW356" s="307"/>
      <c r="AX356" s="307"/>
      <c r="AY356" s="307"/>
      <c r="AZ356" s="307"/>
      <c r="BA356" s="308" cm="1">
        <f t="array" ref="BA356">_xlfn.IFS(基本情報入力!$C$13=0,"",EOMONTH(基本情報入力!$C$13,BT362-1)&gt;基本情報入力!$C$14,"",TRUE,BA317)</f>
        <v>45397</v>
      </c>
      <c r="BB356" s="308"/>
      <c r="BC356" s="308"/>
      <c r="BD356" s="308"/>
      <c r="BE356" s="308"/>
      <c r="BF356" s="61"/>
      <c r="BO356" s="66"/>
      <c r="BP356" s="66"/>
      <c r="BQ356" s="66"/>
    </row>
    <row r="357" spans="1:74" s="67" customFormat="1" ht="17.25" customHeight="1">
      <c r="A357" s="309" t="s">
        <v>69</v>
      </c>
      <c r="B357" s="309"/>
      <c r="C357" s="309"/>
      <c r="D357" s="129" t="str" cm="1">
        <f t="array" ref="D357">_xlfn.IFS(基本情報入力!$C$13=0,"",EDATE(基本情報入力!$C$13,BT362)&gt;基本情報入力!$C$14,"",TRUE,D318)</f>
        <v/>
      </c>
      <c r="E357" s="130"/>
      <c r="F357" s="129"/>
      <c r="G357" s="129"/>
      <c r="H357" s="129"/>
      <c r="I357" s="129"/>
      <c r="J357" s="129"/>
      <c r="K357" s="129"/>
      <c r="L357" s="129"/>
      <c r="M357" s="129"/>
      <c r="N357" s="129"/>
      <c r="O357" s="131"/>
      <c r="P357" s="131"/>
      <c r="Q357" s="131"/>
      <c r="R357" s="131"/>
      <c r="S357" s="131"/>
      <c r="T357" s="129"/>
      <c r="U357" s="129"/>
      <c r="V357" s="129"/>
      <c r="W357" s="131"/>
      <c r="X357" s="129"/>
      <c r="Y357" s="129"/>
      <c r="Z357" s="131"/>
      <c r="AA357" s="127"/>
      <c r="AB357" s="120"/>
      <c r="AC357" s="120"/>
      <c r="AD357" s="120"/>
      <c r="AE357" s="120"/>
      <c r="AF357" s="120"/>
      <c r="AG357" s="120"/>
      <c r="AH357" s="120"/>
      <c r="AI357" s="120"/>
      <c r="AJ357" s="120"/>
      <c r="AK357" s="307" t="s">
        <v>73</v>
      </c>
      <c r="AL357" s="307"/>
      <c r="AM357" s="307"/>
      <c r="AN357" s="307"/>
      <c r="AO357" s="306" cm="1">
        <f t="array" ref="AO357">_xlfn.IFS(基本情報入力!$C$13=0,"",EOMONTH(基本情報入力!$C$13,BT362-1)&gt;基本情報入力!$C$14,"",TRUE,AO318)</f>
        <v>45661</v>
      </c>
      <c r="AP357" s="306"/>
      <c r="AQ357" s="306"/>
      <c r="AR357" s="306"/>
      <c r="AS357" s="306"/>
      <c r="AT357" s="307" t="s">
        <v>183</v>
      </c>
      <c r="AU357" s="307"/>
      <c r="AV357" s="307"/>
      <c r="AW357" s="307"/>
      <c r="AX357" s="307"/>
      <c r="AY357" s="307"/>
      <c r="AZ357" s="307"/>
      <c r="BA357" s="308" cm="1">
        <f t="array" ref="BA357">_xlfn.IFS(基本情報入力!$C$13=0,"",EOMONTH(基本情報入力!$C$13,BT362-1)&gt;基本情報入力!$C$14,"",TRUE,BA318)</f>
        <v>45661</v>
      </c>
      <c r="BB357" s="308"/>
      <c r="BC357" s="308"/>
      <c r="BD357" s="308"/>
      <c r="BE357" s="308"/>
      <c r="BF357" s="66"/>
      <c r="BO357" s="66"/>
      <c r="BP357" s="66"/>
      <c r="BQ357" s="66"/>
    </row>
    <row r="358" spans="1:74" ht="19.5" customHeight="1">
      <c r="A358" s="310" cm="1">
        <f t="array" ref="A358">_xlfn.IFS(基本情報入力!$C$13=0,"令和　年　月",EOMONTH(基本情報入力!$C$13,BT362-1)&gt;基本情報入力!$C$14,"令和　年　月",TRUE,EOMONTH(基本情報入力!$C$13,BT362))</f>
        <v>45688</v>
      </c>
      <c r="B358" s="310"/>
      <c r="C358" s="310"/>
      <c r="D358" s="310"/>
      <c r="E358" s="132"/>
      <c r="F358" s="132"/>
      <c r="G358" s="132"/>
      <c r="H358" s="133"/>
      <c r="I358" s="133"/>
      <c r="J358" s="133"/>
      <c r="K358" s="133"/>
      <c r="L358" s="133"/>
      <c r="M358" s="133"/>
      <c r="N358" s="133"/>
      <c r="O358" s="134"/>
      <c r="P358" s="134"/>
      <c r="Q358" s="134"/>
      <c r="R358" s="134"/>
      <c r="S358" s="134"/>
      <c r="T358" s="134"/>
      <c r="U358" s="135"/>
      <c r="V358" s="135"/>
      <c r="W358" s="135"/>
      <c r="X358" s="135"/>
      <c r="Y358" s="135"/>
      <c r="Z358" s="135"/>
      <c r="AA358" s="135"/>
      <c r="AB358" s="135"/>
      <c r="AC358" s="135"/>
      <c r="AD358" s="135"/>
      <c r="AE358" s="135"/>
      <c r="AF358" s="135"/>
      <c r="AG358" s="135"/>
      <c r="AH358" s="135"/>
      <c r="AI358" s="133"/>
      <c r="AJ358" s="133"/>
      <c r="AK358" s="133"/>
      <c r="AL358" s="133"/>
      <c r="AM358" s="133"/>
      <c r="AN358" s="133"/>
      <c r="AO358" s="133"/>
      <c r="AP358" s="133"/>
      <c r="AQ358" s="133"/>
      <c r="AR358" s="133"/>
      <c r="AS358" s="133"/>
      <c r="AT358" s="133"/>
      <c r="AU358" s="133"/>
      <c r="AV358" s="133"/>
      <c r="AW358" s="133"/>
      <c r="AX358" s="133"/>
      <c r="AY358" s="133"/>
      <c r="AZ358" s="133"/>
      <c r="BA358" s="133"/>
      <c r="BB358" s="136"/>
      <c r="BC358" s="136"/>
      <c r="BD358" s="136"/>
      <c r="BE358" s="136"/>
      <c r="BF358" s="76"/>
      <c r="BG358" s="102"/>
      <c r="BH358" s="102"/>
      <c r="BI358" s="102"/>
      <c r="BJ358" s="102"/>
      <c r="BK358" s="102"/>
      <c r="BL358" s="102"/>
      <c r="BO358" s="94"/>
      <c r="BP358" s="94"/>
      <c r="BQ358" s="95"/>
      <c r="BS358" s="60" t="s">
        <v>74</v>
      </c>
      <c r="BT358" s="60">
        <f>BT319+1</f>
        <v>10</v>
      </c>
      <c r="BU358" s="70"/>
      <c r="BV358" s="70"/>
    </row>
    <row r="359" spans="1:74" ht="21.75" customHeight="1">
      <c r="A359" s="311" t="s">
        <v>74</v>
      </c>
      <c r="B359" s="314" t="s">
        <v>87</v>
      </c>
      <c r="C359" s="315"/>
      <c r="D359" s="315"/>
      <c r="E359" s="315"/>
      <c r="F359" s="315"/>
      <c r="G359" s="316"/>
      <c r="H359" s="314" t="s">
        <v>88</v>
      </c>
      <c r="I359" s="315"/>
      <c r="J359" s="315"/>
      <c r="K359" s="315"/>
      <c r="L359" s="315"/>
      <c r="M359" s="315"/>
      <c r="N359" s="316"/>
      <c r="O359" s="323" t="s">
        <v>133</v>
      </c>
      <c r="P359" s="324"/>
      <c r="Q359" s="325"/>
      <c r="R359" s="330" t="s">
        <v>134</v>
      </c>
      <c r="S359" s="325"/>
      <c r="T359" s="331"/>
      <c r="U359" s="334" t="s">
        <v>135</v>
      </c>
      <c r="V359" s="335"/>
      <c r="W359" s="336"/>
      <c r="X359" s="334" t="s">
        <v>136</v>
      </c>
      <c r="Y359" s="335"/>
      <c r="Z359" s="336"/>
      <c r="AA359" s="138">
        <f>IFERROR(DATE(BT359,BT360,1),1)</f>
        <v>45658</v>
      </c>
      <c r="AB359" s="139">
        <f>IFERROR(AA359+1,"")</f>
        <v>45659</v>
      </c>
      <c r="AC359" s="139">
        <f t="shared" ref="AC359" si="281">IFERROR(AB359+1,"")</f>
        <v>45660</v>
      </c>
      <c r="AD359" s="139">
        <f t="shared" ref="AD359" si="282">IFERROR(AC359+1,"")</f>
        <v>45661</v>
      </c>
      <c r="AE359" s="139">
        <f t="shared" ref="AE359" si="283">IFERROR(AD359+1,"")</f>
        <v>45662</v>
      </c>
      <c r="AF359" s="139">
        <f t="shared" ref="AF359" si="284">IFERROR(AE359+1,"")</f>
        <v>45663</v>
      </c>
      <c r="AG359" s="139">
        <f t="shared" ref="AG359" si="285">IFERROR(AF359+1,"")</f>
        <v>45664</v>
      </c>
      <c r="AH359" s="139">
        <f t="shared" ref="AH359" si="286">IFERROR(AG359+1,"")</f>
        <v>45665</v>
      </c>
      <c r="AI359" s="139">
        <f t="shared" ref="AI359" si="287">IFERROR(AH359+1,"")</f>
        <v>45666</v>
      </c>
      <c r="AJ359" s="139">
        <f t="shared" ref="AJ359" si="288">IFERROR(AI359+1,"")</f>
        <v>45667</v>
      </c>
      <c r="AK359" s="139">
        <f t="shared" ref="AK359" si="289">IFERROR(AJ359+1,"")</f>
        <v>45668</v>
      </c>
      <c r="AL359" s="139">
        <f t="shared" ref="AL359" si="290">IFERROR(AK359+1,"")</f>
        <v>45669</v>
      </c>
      <c r="AM359" s="139">
        <f t="shared" ref="AM359" si="291">IFERROR(AL359+1,"")</f>
        <v>45670</v>
      </c>
      <c r="AN359" s="139">
        <f t="shared" ref="AN359" si="292">IFERROR(AM359+1,"")</f>
        <v>45671</v>
      </c>
      <c r="AO359" s="139">
        <f t="shared" ref="AO359" si="293">IFERROR(AN359+1,"")</f>
        <v>45672</v>
      </c>
      <c r="AP359" s="139">
        <f t="shared" ref="AP359" si="294">IFERROR(AO359+1,"")</f>
        <v>45673</v>
      </c>
      <c r="AQ359" s="139">
        <f t="shared" ref="AQ359" si="295">IFERROR(AP359+1,"")</f>
        <v>45674</v>
      </c>
      <c r="AR359" s="139">
        <f t="shared" ref="AR359" si="296">IFERROR(AQ359+1,"")</f>
        <v>45675</v>
      </c>
      <c r="AS359" s="139">
        <f t="shared" ref="AS359" si="297">IFERROR(AR359+1,"")</f>
        <v>45676</v>
      </c>
      <c r="AT359" s="139">
        <f t="shared" ref="AT359" si="298">IFERROR(AS359+1,"")</f>
        <v>45677</v>
      </c>
      <c r="AU359" s="139">
        <f t="shared" ref="AU359" si="299">IFERROR(AT359+1,"")</f>
        <v>45678</v>
      </c>
      <c r="AV359" s="139">
        <f t="shared" ref="AV359" si="300">IFERROR(AU359+1,"")</f>
        <v>45679</v>
      </c>
      <c r="AW359" s="139">
        <f t="shared" ref="AW359" si="301">IFERROR(AV359+1,"")</f>
        <v>45680</v>
      </c>
      <c r="AX359" s="139">
        <f t="shared" ref="AX359" si="302">IFERROR(AW359+1,"")</f>
        <v>45681</v>
      </c>
      <c r="AY359" s="139">
        <f t="shared" ref="AY359" si="303">IFERROR(AX359+1,"")</f>
        <v>45682</v>
      </c>
      <c r="AZ359" s="139">
        <f t="shared" ref="AZ359" si="304">IFERROR(AY359+1,"")</f>
        <v>45683</v>
      </c>
      <c r="BA359" s="139">
        <f t="shared" ref="BA359" si="305">IFERROR(AZ359+1,"")</f>
        <v>45684</v>
      </c>
      <c r="BB359" s="139">
        <f t="shared" ref="BB359" si="306">IFERROR(BA359+1,"")</f>
        <v>45685</v>
      </c>
      <c r="BC359" s="139" cm="1">
        <f t="array" ref="BC359">_xlfn.IFS(BB359="","",MONTH(BB359+1)=BT360,BB359+1,TRUE,"")</f>
        <v>45686</v>
      </c>
      <c r="BD359" s="139" cm="1">
        <f t="array" ref="BD359">_xlfn.IFS(BC359="","",MONTH(BC359+1)=BT360,BC359+1,TRUE,"")</f>
        <v>45687</v>
      </c>
      <c r="BE359" s="140" cm="1">
        <f t="array" ref="BE359">_xlfn.IFS(BD359="","",MONTH(BD359+1)=BT360,BD359+1,TRUE,"")</f>
        <v>45688</v>
      </c>
      <c r="BF359" s="114"/>
      <c r="BG359" s="285" t="s">
        <v>86</v>
      </c>
      <c r="BH359" s="286" t="s">
        <v>85</v>
      </c>
      <c r="BI359" s="287"/>
      <c r="BJ359" s="287"/>
      <c r="BK359" s="287"/>
      <c r="BL359" s="288"/>
      <c r="BO359" s="94"/>
      <c r="BP359" s="94"/>
      <c r="BQ359" s="94"/>
      <c r="BS359" s="60" t="s">
        <v>75</v>
      </c>
      <c r="BT359" s="60">
        <f>IFERROR(YEAR(A358),"****")</f>
        <v>2025</v>
      </c>
      <c r="BU359" s="60" t="s">
        <v>31</v>
      </c>
    </row>
    <row r="360" spans="1:74" ht="21" customHeight="1">
      <c r="A360" s="312"/>
      <c r="B360" s="317"/>
      <c r="C360" s="318"/>
      <c r="D360" s="318"/>
      <c r="E360" s="318"/>
      <c r="F360" s="318"/>
      <c r="G360" s="319"/>
      <c r="H360" s="317"/>
      <c r="I360" s="318"/>
      <c r="J360" s="318"/>
      <c r="K360" s="318"/>
      <c r="L360" s="318"/>
      <c r="M360" s="318"/>
      <c r="N360" s="319"/>
      <c r="O360" s="326"/>
      <c r="P360" s="327"/>
      <c r="Q360" s="327"/>
      <c r="R360" s="326"/>
      <c r="S360" s="327"/>
      <c r="T360" s="332"/>
      <c r="U360" s="337"/>
      <c r="V360" s="338"/>
      <c r="W360" s="339"/>
      <c r="X360" s="337"/>
      <c r="Y360" s="338"/>
      <c r="Z360" s="339"/>
      <c r="AA360" s="141" t="str">
        <f>IF(AO356="","",TEXT(WEEKDAY(+AA359),"aaa"))</f>
        <v>水</v>
      </c>
      <c r="AB360" s="142" t="str">
        <f>IF(AO356="","",TEXT(WEEKDAY(+AB359),"aaa"))</f>
        <v>木</v>
      </c>
      <c r="AC360" s="142" t="str">
        <f>IF(AO356="","",TEXT(WEEKDAY(+AC359),"aaa"))</f>
        <v>金</v>
      </c>
      <c r="AD360" s="142" t="str">
        <f>IF(AO356="","",TEXT(WEEKDAY(+AD359),"aaa"))</f>
        <v>土</v>
      </c>
      <c r="AE360" s="142" t="str">
        <f>IF(AO356="","",TEXT(WEEKDAY(+AE359),"aaa"))</f>
        <v>日</v>
      </c>
      <c r="AF360" s="142" t="str">
        <f>IF(AO356="","",TEXT(WEEKDAY(+AF359),"aaa"))</f>
        <v>月</v>
      </c>
      <c r="AG360" s="142" t="str">
        <f>IF(AO356="","",TEXT(WEEKDAY(+AG359),"aaa"))</f>
        <v>火</v>
      </c>
      <c r="AH360" s="142" t="str">
        <f>IF(AO356="","",TEXT(WEEKDAY(+AH359),"aaa"))</f>
        <v>水</v>
      </c>
      <c r="AI360" s="142" t="str">
        <f>IF(AO356="","",TEXT(WEEKDAY(+AI359),"aaa"))</f>
        <v>木</v>
      </c>
      <c r="AJ360" s="142" t="str">
        <f>IF(AO356="","",TEXT(WEEKDAY(+AJ359),"aaa"))</f>
        <v>金</v>
      </c>
      <c r="AK360" s="142" t="str">
        <f>IF(AO356="","",TEXT(WEEKDAY(+AK359),"aaa"))</f>
        <v>土</v>
      </c>
      <c r="AL360" s="142" t="str">
        <f>IF(AO356="","",TEXT(WEEKDAY(+AL359),"aaa"))</f>
        <v>日</v>
      </c>
      <c r="AM360" s="142" t="str">
        <f>IF(AO356="","",TEXT(WEEKDAY(+AM359),"aaa"))</f>
        <v>月</v>
      </c>
      <c r="AN360" s="142" t="str">
        <f>IF(AO356="","",TEXT(WEEKDAY(+AN359),"aaa"))</f>
        <v>火</v>
      </c>
      <c r="AO360" s="142" t="str">
        <f>IF(AO356="","",TEXT(WEEKDAY(+AO359),"aaa"))</f>
        <v>水</v>
      </c>
      <c r="AP360" s="142" t="str">
        <f>IF(AO356="","",TEXT(WEEKDAY(+AP359),"aaa"))</f>
        <v>木</v>
      </c>
      <c r="AQ360" s="142" t="str">
        <f>IF(AO356="","",TEXT(WEEKDAY(+AQ359),"aaa"))</f>
        <v>金</v>
      </c>
      <c r="AR360" s="142" t="str">
        <f>IF(AO356="","",TEXT(WEEKDAY(+AR359),"aaa"))</f>
        <v>土</v>
      </c>
      <c r="AS360" s="142" t="str">
        <f>IF(AO356="","",TEXT(WEEKDAY(+AS359),"aaa"))</f>
        <v>日</v>
      </c>
      <c r="AT360" s="142" t="str">
        <f>IF(AO356="","",TEXT(WEEKDAY(+AT359),"aaa"))</f>
        <v>月</v>
      </c>
      <c r="AU360" s="142" t="str">
        <f>IF(AO356="","",TEXT(WEEKDAY(+AU359),"aaa"))</f>
        <v>火</v>
      </c>
      <c r="AV360" s="142" t="str">
        <f>IF(AO356="","",TEXT(WEEKDAY(+AV359),"aaa"))</f>
        <v>水</v>
      </c>
      <c r="AW360" s="142" t="str">
        <f>IF(AO356="","",TEXT(WEEKDAY(+AW359),"aaa"))</f>
        <v>木</v>
      </c>
      <c r="AX360" s="142" t="str">
        <f>IF(AO356="","",TEXT(WEEKDAY(+AX359),"aaa"))</f>
        <v>金</v>
      </c>
      <c r="AY360" s="142" t="str">
        <f>IF(AO356="","",TEXT(WEEKDAY(+AY359),"aaa"))</f>
        <v>土</v>
      </c>
      <c r="AZ360" s="142" t="str">
        <f>IF(AO356="","",TEXT(WEEKDAY(+AZ359),"aaa"))</f>
        <v>日</v>
      </c>
      <c r="BA360" s="142" t="str">
        <f>IF(AO356="","",TEXT(WEEKDAY(+BA359),"aaa"))</f>
        <v>月</v>
      </c>
      <c r="BB360" s="142" t="str">
        <f>IF(AO356="","",TEXT(WEEKDAY(+BB359),"aaa"))</f>
        <v>火</v>
      </c>
      <c r="BC360" s="142" t="str" cm="1">
        <f t="array" ref="BC360">_xlfn.IFS(AO356="","",BC359="","",TRUE,TEXT(WEEKDAY(+BC359),"aaa"))</f>
        <v>水</v>
      </c>
      <c r="BD360" s="142" t="str" cm="1">
        <f t="array" ref="BD360">_xlfn.IFS(AO356="","",BD359="","",TRUE,TEXT(WEEKDAY(+BD359),"aaa"))</f>
        <v>木</v>
      </c>
      <c r="BE360" s="143" t="str" cm="1">
        <f t="array" ref="BE360">_xlfn.IFS(AO356="","",BE359="","",TRUE,TEXT(WEEKDAY(+BE359),"aaa"))</f>
        <v>金</v>
      </c>
      <c r="BF360" s="116"/>
      <c r="BG360" s="285" t="s">
        <v>84</v>
      </c>
      <c r="BH360" s="286"/>
      <c r="BI360" s="286" t="s">
        <v>37</v>
      </c>
      <c r="BJ360" s="286"/>
      <c r="BK360" s="286" t="s">
        <v>36</v>
      </c>
      <c r="BL360" s="289"/>
      <c r="BO360" s="94"/>
      <c r="BP360" s="94"/>
      <c r="BQ360" s="94"/>
      <c r="BS360" s="60" t="s">
        <v>76</v>
      </c>
      <c r="BT360" s="60">
        <f>IF(EOMONTH(基本情報入力!$C$13,BT362-1)&gt;=基本情報入力!$C$14,"",MONTH(EOMONTH(基本情報入力!$C$13,BT362)))</f>
        <v>1</v>
      </c>
      <c r="BU360" s="60" t="s">
        <v>32</v>
      </c>
    </row>
    <row r="361" spans="1:74" ht="21" customHeight="1">
      <c r="A361" s="313"/>
      <c r="B361" s="320"/>
      <c r="C361" s="321"/>
      <c r="D361" s="321"/>
      <c r="E361" s="321"/>
      <c r="F361" s="321"/>
      <c r="G361" s="322"/>
      <c r="H361" s="320"/>
      <c r="I361" s="321"/>
      <c r="J361" s="321"/>
      <c r="K361" s="321"/>
      <c r="L361" s="321"/>
      <c r="M361" s="321"/>
      <c r="N361" s="322"/>
      <c r="O361" s="328"/>
      <c r="P361" s="329"/>
      <c r="Q361" s="329"/>
      <c r="R361" s="328"/>
      <c r="S361" s="329"/>
      <c r="T361" s="333"/>
      <c r="U361" s="340"/>
      <c r="V361" s="341"/>
      <c r="W361" s="342"/>
      <c r="X361" s="340"/>
      <c r="Y361" s="341"/>
      <c r="Z361" s="342"/>
      <c r="AA361" s="78"/>
      <c r="AB361" s="79"/>
      <c r="AC361" s="79"/>
      <c r="AD361" s="79"/>
      <c r="AE361" s="79"/>
      <c r="AF361" s="79"/>
      <c r="AG361" s="79"/>
      <c r="AH361" s="79"/>
      <c r="AI361" s="79"/>
      <c r="AJ361" s="79"/>
      <c r="AK361" s="79"/>
      <c r="AL361" s="79"/>
      <c r="AM361" s="79"/>
      <c r="AN361" s="79"/>
      <c r="AO361" s="79"/>
      <c r="AP361" s="79"/>
      <c r="AQ361" s="79"/>
      <c r="AR361" s="79"/>
      <c r="AS361" s="79"/>
      <c r="AT361" s="79"/>
      <c r="AU361" s="79"/>
      <c r="AV361" s="79"/>
      <c r="AW361" s="79"/>
      <c r="AX361" s="79"/>
      <c r="AY361" s="79"/>
      <c r="AZ361" s="79"/>
      <c r="BA361" s="79"/>
      <c r="BB361" s="79"/>
      <c r="BC361" s="79"/>
      <c r="BD361" s="79"/>
      <c r="BE361" s="80"/>
      <c r="BF361" s="116"/>
      <c r="BG361" s="111"/>
      <c r="BH361" s="112"/>
      <c r="BI361" s="112"/>
      <c r="BJ361" s="112"/>
      <c r="BK361" s="112"/>
      <c r="BL361" s="113"/>
      <c r="BO361" s="94"/>
      <c r="BP361" s="94"/>
      <c r="BQ361" s="94"/>
    </row>
    <row r="362" spans="1:74" ht="21.75" customHeight="1">
      <c r="A362" s="151">
        <v>1</v>
      </c>
      <c r="B362" s="273" t="str" cm="1">
        <f t="array" ref="B362">_xlfn.IFS(基本情報入力!$C$13=0,"",EDATE(基本情報入力!$C$13,$BT$362)&gt;基本情報入力!$C$14,"",TRUE,B323)</f>
        <v/>
      </c>
      <c r="C362" s="274"/>
      <c r="D362" s="274"/>
      <c r="E362" s="274"/>
      <c r="F362" s="274"/>
      <c r="G362" s="275"/>
      <c r="H362" s="273" t="str" cm="1">
        <f t="array" ref="H362">_xlfn.IFS(基本情報入力!$C$13=0,"",EDATE(基本情報入力!$C$13,$BT$362)&gt;基本情報入力!$C$14,"",TRUE,H323)</f>
        <v/>
      </c>
      <c r="I362" s="274"/>
      <c r="J362" s="274"/>
      <c r="K362" s="274"/>
      <c r="L362" s="276" t="str" cm="1">
        <f t="array" ref="L362">_xlfn.IFS(基本情報入力!$C$13=0,"",EDATE(基本情報入力!$C$13,$BT$362)&gt;基本情報入力!$C$14,"",TRUE,L323)</f>
        <v/>
      </c>
      <c r="M362" s="276"/>
      <c r="N362" s="275"/>
      <c r="O362" s="290" t="str">
        <f t="shared" ref="O362:O386" si="307">IF(H362="","",IFERROR(IF($BT$206="",0,DAY(EOMONTH($AA$203,0))-COUNTIF(AA362:BE362,"―")),0))</f>
        <v/>
      </c>
      <c r="P362" s="291"/>
      <c r="Q362" s="291"/>
      <c r="R362" s="279" t="str">
        <f>IF(O362="","",COUNTIF(AA362:BE362,"○"))</f>
        <v/>
      </c>
      <c r="S362" s="278"/>
      <c r="T362" s="280"/>
      <c r="U362" s="281" t="str">
        <f>IF(O362="","",IFERROR(ROUNDDOWN(R362/O362,3),"-"))</f>
        <v/>
      </c>
      <c r="V362" s="282"/>
      <c r="W362" s="283"/>
      <c r="X362" s="292" t="str">
        <f>IFERROR(ROUNDDOWN(AVERAGE(U362:W386),3),"-")</f>
        <v>-</v>
      </c>
      <c r="Y362" s="293"/>
      <c r="Z362" s="294"/>
      <c r="AA362" s="78"/>
      <c r="AB362" s="79"/>
      <c r="AC362" s="79"/>
      <c r="AD362" s="79"/>
      <c r="AE362" s="79"/>
      <c r="AF362" s="79"/>
      <c r="AG362" s="79"/>
      <c r="AH362" s="79"/>
      <c r="AI362" s="79"/>
      <c r="AJ362" s="79"/>
      <c r="AK362" s="79"/>
      <c r="AL362" s="79"/>
      <c r="AM362" s="79"/>
      <c r="AN362" s="79"/>
      <c r="AO362" s="79"/>
      <c r="AP362" s="79"/>
      <c r="AQ362" s="79"/>
      <c r="AR362" s="79"/>
      <c r="AS362" s="79"/>
      <c r="AT362" s="79"/>
      <c r="AU362" s="79"/>
      <c r="AV362" s="79"/>
      <c r="AW362" s="79"/>
      <c r="AX362" s="79"/>
      <c r="AY362" s="79"/>
      <c r="AZ362" s="79"/>
      <c r="BA362" s="79"/>
      <c r="BB362" s="79"/>
      <c r="BC362" s="79"/>
      <c r="BD362" s="79"/>
      <c r="BE362" s="80"/>
      <c r="BF362" s="107"/>
      <c r="BG362" s="268" t="str">
        <f>IFERROR(ROUNDDOWN(BK362/BI362,3),"-")</f>
        <v>-</v>
      </c>
      <c r="BH362" s="269"/>
      <c r="BI362" s="270">
        <f>IFERROR(BI323+IF(O362="",0,O362),0)</f>
        <v>0</v>
      </c>
      <c r="BJ362" s="270"/>
      <c r="BK362" s="270">
        <f>IFERROR(BK323+IF(R362="",0,R362),0)</f>
        <v>0</v>
      </c>
      <c r="BL362" s="284"/>
      <c r="BO362" s="96"/>
      <c r="BP362" s="96"/>
      <c r="BQ362" s="97"/>
      <c r="BT362" s="60">
        <f>BT358-1</f>
        <v>9</v>
      </c>
      <c r="BU362" s="60" t="s">
        <v>77</v>
      </c>
    </row>
    <row r="363" spans="1:74" ht="21.75" customHeight="1">
      <c r="A363" s="151">
        <v>2</v>
      </c>
      <c r="B363" s="273" t="str" cm="1">
        <f t="array" ref="B363">_xlfn.IFS(基本情報入力!$C$13=0,"",EDATE(基本情報入力!$C$13,$BT$362)&gt;基本情報入力!$C$14,"",TRUE,B324)</f>
        <v/>
      </c>
      <c r="C363" s="274"/>
      <c r="D363" s="274"/>
      <c r="E363" s="274"/>
      <c r="F363" s="274"/>
      <c r="G363" s="275"/>
      <c r="H363" s="273" t="str" cm="1">
        <f t="array" ref="H363">_xlfn.IFS(基本情報入力!$C$13=0,"",EDATE(基本情報入力!$C$13,$BT$362)&gt;基本情報入力!$C$14,"",TRUE,H324)</f>
        <v/>
      </c>
      <c r="I363" s="274"/>
      <c r="J363" s="274"/>
      <c r="K363" s="274"/>
      <c r="L363" s="276" t="str" cm="1">
        <f t="array" ref="L363">_xlfn.IFS(基本情報入力!$C$13=0,"",EDATE(基本情報入力!$C$13,$BT$362)&gt;基本情報入力!$C$14,"",TRUE,L324)</f>
        <v/>
      </c>
      <c r="M363" s="276"/>
      <c r="N363" s="275"/>
      <c r="O363" s="277" t="str">
        <f t="shared" si="307"/>
        <v/>
      </c>
      <c r="P363" s="278"/>
      <c r="Q363" s="278"/>
      <c r="R363" s="279" t="str">
        <f t="shared" ref="R363:R378" si="308">IF(O363="","",COUNTIF(AA363:BE363,"○"))</f>
        <v/>
      </c>
      <c r="S363" s="278"/>
      <c r="T363" s="280"/>
      <c r="U363" s="281" t="str">
        <f t="shared" ref="U363:U386" si="309">IF(O363="","",IFERROR(ROUNDDOWN(R363/O363,3),"-"))</f>
        <v/>
      </c>
      <c r="V363" s="282"/>
      <c r="W363" s="283"/>
      <c r="X363" s="295"/>
      <c r="Y363" s="296"/>
      <c r="Z363" s="297"/>
      <c r="AA363" s="78"/>
      <c r="AB363" s="79"/>
      <c r="AC363" s="79"/>
      <c r="AD363" s="79"/>
      <c r="AE363" s="79"/>
      <c r="AF363" s="79"/>
      <c r="AG363" s="79"/>
      <c r="AH363" s="79"/>
      <c r="AI363" s="79"/>
      <c r="AJ363" s="79"/>
      <c r="AK363" s="79"/>
      <c r="AL363" s="79"/>
      <c r="AM363" s="79"/>
      <c r="AN363" s="79"/>
      <c r="AO363" s="79"/>
      <c r="AP363" s="79"/>
      <c r="AQ363" s="79"/>
      <c r="AR363" s="79"/>
      <c r="AS363" s="79"/>
      <c r="AT363" s="79"/>
      <c r="AU363" s="79"/>
      <c r="AV363" s="79"/>
      <c r="AW363" s="79"/>
      <c r="AX363" s="79"/>
      <c r="AY363" s="79"/>
      <c r="AZ363" s="79"/>
      <c r="BA363" s="79"/>
      <c r="BB363" s="79"/>
      <c r="BC363" s="79"/>
      <c r="BD363" s="79"/>
      <c r="BE363" s="80"/>
      <c r="BF363" s="107"/>
      <c r="BG363" s="268" t="str">
        <f t="shared" ref="BG363:BG387" si="310">IFERROR(ROUNDDOWN(BK363/BI363,3),"-")</f>
        <v>-</v>
      </c>
      <c r="BH363" s="269"/>
      <c r="BI363" s="270">
        <f t="shared" ref="BI363:BI386" si="311">IFERROR(BI324+IF(O363="",0,O363),0)</f>
        <v>0</v>
      </c>
      <c r="BJ363" s="270"/>
      <c r="BK363" s="270">
        <f t="shared" ref="BK363:BK386" si="312">IFERROR(BK324+IF(R363="",0,R363),0)</f>
        <v>0</v>
      </c>
      <c r="BL363" s="284"/>
      <c r="BO363" s="96"/>
      <c r="BP363" s="96"/>
      <c r="BQ363" s="97"/>
    </row>
    <row r="364" spans="1:74" ht="21.75" customHeight="1">
      <c r="A364" s="151">
        <v>3</v>
      </c>
      <c r="B364" s="273" t="str" cm="1">
        <f t="array" ref="B364">_xlfn.IFS(基本情報入力!$C$13=0,"",EDATE(基本情報入力!$C$13,$BT$362)&gt;基本情報入力!$C$14,"",TRUE,B325)</f>
        <v/>
      </c>
      <c r="C364" s="274"/>
      <c r="D364" s="274"/>
      <c r="E364" s="274"/>
      <c r="F364" s="274"/>
      <c r="G364" s="275"/>
      <c r="H364" s="273" t="str" cm="1">
        <f t="array" ref="H364">_xlfn.IFS(基本情報入力!$C$13=0,"",EDATE(基本情報入力!$C$13,$BT$362)&gt;基本情報入力!$C$14,"",TRUE,H325)</f>
        <v/>
      </c>
      <c r="I364" s="274"/>
      <c r="J364" s="274"/>
      <c r="K364" s="274"/>
      <c r="L364" s="276" t="str" cm="1">
        <f t="array" ref="L364">_xlfn.IFS(基本情報入力!$C$13=0,"",EDATE(基本情報入力!$C$13,$BT$362)&gt;基本情報入力!$C$14,"",TRUE,L325)</f>
        <v/>
      </c>
      <c r="M364" s="276"/>
      <c r="N364" s="275"/>
      <c r="O364" s="277" t="str">
        <f t="shared" si="307"/>
        <v/>
      </c>
      <c r="P364" s="278"/>
      <c r="Q364" s="278"/>
      <c r="R364" s="279" t="str">
        <f t="shared" si="308"/>
        <v/>
      </c>
      <c r="S364" s="278"/>
      <c r="T364" s="280"/>
      <c r="U364" s="281" t="str">
        <f t="shared" si="309"/>
        <v/>
      </c>
      <c r="V364" s="282"/>
      <c r="W364" s="283"/>
      <c r="X364" s="295"/>
      <c r="Y364" s="296"/>
      <c r="Z364" s="297"/>
      <c r="AA364" s="78"/>
      <c r="AB364" s="79"/>
      <c r="AC364" s="79"/>
      <c r="AD364" s="79"/>
      <c r="AE364" s="79"/>
      <c r="AF364" s="79"/>
      <c r="AG364" s="79"/>
      <c r="AH364" s="79"/>
      <c r="AI364" s="79"/>
      <c r="AJ364" s="79"/>
      <c r="AK364" s="79"/>
      <c r="AL364" s="79"/>
      <c r="AM364" s="79"/>
      <c r="AN364" s="79"/>
      <c r="AO364" s="79"/>
      <c r="AP364" s="79"/>
      <c r="AQ364" s="79"/>
      <c r="AR364" s="79"/>
      <c r="AS364" s="79"/>
      <c r="AT364" s="79"/>
      <c r="AU364" s="79"/>
      <c r="AV364" s="79"/>
      <c r="AW364" s="79"/>
      <c r="AX364" s="79"/>
      <c r="AY364" s="79"/>
      <c r="AZ364" s="79"/>
      <c r="BA364" s="79"/>
      <c r="BB364" s="79"/>
      <c r="BC364" s="79"/>
      <c r="BD364" s="79"/>
      <c r="BE364" s="80"/>
      <c r="BF364" s="107"/>
      <c r="BG364" s="268" t="str">
        <f t="shared" si="310"/>
        <v>-</v>
      </c>
      <c r="BH364" s="269"/>
      <c r="BI364" s="270">
        <f t="shared" si="311"/>
        <v>0</v>
      </c>
      <c r="BJ364" s="270"/>
      <c r="BK364" s="270">
        <f t="shared" si="312"/>
        <v>0</v>
      </c>
      <c r="BL364" s="284"/>
      <c r="BO364" s="96"/>
      <c r="BP364" s="96"/>
      <c r="BQ364" s="97"/>
    </row>
    <row r="365" spans="1:74" ht="21.75" customHeight="1">
      <c r="A365" s="151">
        <v>4</v>
      </c>
      <c r="B365" s="273" t="str" cm="1">
        <f t="array" ref="B365">_xlfn.IFS(基本情報入力!$C$13=0,"",EDATE(基本情報入力!$C$13,$BT$362)&gt;基本情報入力!$C$14,"",TRUE,B326)</f>
        <v/>
      </c>
      <c r="C365" s="274"/>
      <c r="D365" s="274"/>
      <c r="E365" s="274"/>
      <c r="F365" s="274"/>
      <c r="G365" s="275"/>
      <c r="H365" s="273" t="str" cm="1">
        <f t="array" ref="H365">_xlfn.IFS(基本情報入力!$C$13=0,"",EDATE(基本情報入力!$C$13,$BT$362)&gt;基本情報入力!$C$14,"",TRUE,H326)</f>
        <v/>
      </c>
      <c r="I365" s="274"/>
      <c r="J365" s="274"/>
      <c r="K365" s="274"/>
      <c r="L365" s="276" t="str" cm="1">
        <f t="array" ref="L365">_xlfn.IFS(基本情報入力!$C$13=0,"",EDATE(基本情報入力!$C$13,$BT$362)&gt;基本情報入力!$C$14,"",TRUE,L326)</f>
        <v/>
      </c>
      <c r="M365" s="276"/>
      <c r="N365" s="275"/>
      <c r="O365" s="277" t="str">
        <f t="shared" si="307"/>
        <v/>
      </c>
      <c r="P365" s="278"/>
      <c r="Q365" s="278"/>
      <c r="R365" s="279" t="str">
        <f t="shared" si="308"/>
        <v/>
      </c>
      <c r="S365" s="278"/>
      <c r="T365" s="280"/>
      <c r="U365" s="281" t="str">
        <f t="shared" si="309"/>
        <v/>
      </c>
      <c r="V365" s="282"/>
      <c r="W365" s="283"/>
      <c r="X365" s="295"/>
      <c r="Y365" s="296"/>
      <c r="Z365" s="297"/>
      <c r="AA365" s="78"/>
      <c r="AB365" s="79"/>
      <c r="AC365" s="79"/>
      <c r="AD365" s="79"/>
      <c r="AE365" s="79"/>
      <c r="AF365" s="79"/>
      <c r="AG365" s="79"/>
      <c r="AH365" s="79"/>
      <c r="AI365" s="79"/>
      <c r="AJ365" s="79"/>
      <c r="AK365" s="79"/>
      <c r="AL365" s="79"/>
      <c r="AM365" s="79"/>
      <c r="AN365" s="79"/>
      <c r="AO365" s="79"/>
      <c r="AP365" s="79"/>
      <c r="AQ365" s="79"/>
      <c r="AR365" s="79"/>
      <c r="AS365" s="79"/>
      <c r="AT365" s="79"/>
      <c r="AU365" s="79"/>
      <c r="AV365" s="79"/>
      <c r="AW365" s="79"/>
      <c r="AX365" s="79"/>
      <c r="AY365" s="79"/>
      <c r="AZ365" s="79"/>
      <c r="BA365" s="79"/>
      <c r="BB365" s="79"/>
      <c r="BC365" s="79"/>
      <c r="BD365" s="79"/>
      <c r="BE365" s="80"/>
      <c r="BF365" s="107"/>
      <c r="BG365" s="268" t="str">
        <f t="shared" si="310"/>
        <v>-</v>
      </c>
      <c r="BH365" s="269"/>
      <c r="BI365" s="270">
        <f t="shared" si="311"/>
        <v>0</v>
      </c>
      <c r="BJ365" s="270"/>
      <c r="BK365" s="270">
        <f t="shared" si="312"/>
        <v>0</v>
      </c>
      <c r="BL365" s="284"/>
      <c r="BO365" s="96"/>
      <c r="BP365" s="96"/>
      <c r="BQ365" s="97"/>
    </row>
    <row r="366" spans="1:74" ht="21.75" customHeight="1">
      <c r="A366" s="151">
        <v>5</v>
      </c>
      <c r="B366" s="273" t="str" cm="1">
        <f t="array" ref="B366">_xlfn.IFS(基本情報入力!$C$13=0,"",EDATE(基本情報入力!$C$13,$BT$362)&gt;基本情報入力!$C$14,"",TRUE,B327)</f>
        <v/>
      </c>
      <c r="C366" s="274"/>
      <c r="D366" s="274"/>
      <c r="E366" s="274"/>
      <c r="F366" s="274"/>
      <c r="G366" s="275"/>
      <c r="H366" s="273" t="str" cm="1">
        <f t="array" ref="H366">_xlfn.IFS(基本情報入力!$C$13=0,"",EDATE(基本情報入力!$C$13,$BT$362)&gt;基本情報入力!$C$14,"",TRUE,H327)</f>
        <v/>
      </c>
      <c r="I366" s="274"/>
      <c r="J366" s="274"/>
      <c r="K366" s="274"/>
      <c r="L366" s="276" t="str" cm="1">
        <f t="array" ref="L366">_xlfn.IFS(基本情報入力!$C$13=0,"",EDATE(基本情報入力!$C$13,$BT$362)&gt;基本情報入力!$C$14,"",TRUE,L327)</f>
        <v/>
      </c>
      <c r="M366" s="276"/>
      <c r="N366" s="275"/>
      <c r="O366" s="277" t="str">
        <f t="shared" si="307"/>
        <v/>
      </c>
      <c r="P366" s="278"/>
      <c r="Q366" s="278"/>
      <c r="R366" s="279" t="str">
        <f t="shared" si="308"/>
        <v/>
      </c>
      <c r="S366" s="278"/>
      <c r="T366" s="280"/>
      <c r="U366" s="281" t="str">
        <f t="shared" si="309"/>
        <v/>
      </c>
      <c r="V366" s="282"/>
      <c r="W366" s="283"/>
      <c r="X366" s="295"/>
      <c r="Y366" s="296"/>
      <c r="Z366" s="297"/>
      <c r="AA366" s="78"/>
      <c r="AB366" s="79"/>
      <c r="AC366" s="79"/>
      <c r="AD366" s="79"/>
      <c r="AE366" s="79"/>
      <c r="AF366" s="79"/>
      <c r="AG366" s="79"/>
      <c r="AH366" s="79"/>
      <c r="AI366" s="79"/>
      <c r="AJ366" s="79"/>
      <c r="AK366" s="79"/>
      <c r="AL366" s="79"/>
      <c r="AM366" s="79"/>
      <c r="AN366" s="79"/>
      <c r="AO366" s="79"/>
      <c r="AP366" s="79"/>
      <c r="AQ366" s="79"/>
      <c r="AR366" s="79"/>
      <c r="AS366" s="79"/>
      <c r="AT366" s="79"/>
      <c r="AU366" s="79"/>
      <c r="AV366" s="79"/>
      <c r="AW366" s="79"/>
      <c r="AX366" s="79"/>
      <c r="AY366" s="79"/>
      <c r="AZ366" s="79"/>
      <c r="BA366" s="79"/>
      <c r="BB366" s="79"/>
      <c r="BC366" s="79"/>
      <c r="BD366" s="79"/>
      <c r="BE366" s="80"/>
      <c r="BF366" s="107"/>
      <c r="BG366" s="268" t="str">
        <f t="shared" si="310"/>
        <v>-</v>
      </c>
      <c r="BH366" s="269"/>
      <c r="BI366" s="270">
        <f t="shared" si="311"/>
        <v>0</v>
      </c>
      <c r="BJ366" s="270"/>
      <c r="BK366" s="270">
        <f t="shared" si="312"/>
        <v>0</v>
      </c>
      <c r="BL366" s="284"/>
      <c r="BO366" s="96"/>
      <c r="BP366" s="96"/>
      <c r="BQ366" s="97"/>
    </row>
    <row r="367" spans="1:74" ht="21.75" customHeight="1">
      <c r="A367" s="151">
        <v>6</v>
      </c>
      <c r="B367" s="273" t="str" cm="1">
        <f t="array" ref="B367">_xlfn.IFS(基本情報入力!$C$13=0,"",EDATE(基本情報入力!$C$13,$BT$362)&gt;基本情報入力!$C$14,"",TRUE,B328)</f>
        <v/>
      </c>
      <c r="C367" s="274"/>
      <c r="D367" s="274"/>
      <c r="E367" s="274"/>
      <c r="F367" s="274"/>
      <c r="G367" s="275"/>
      <c r="H367" s="273" t="str" cm="1">
        <f t="array" ref="H367">_xlfn.IFS(基本情報入力!$C$13=0,"",EDATE(基本情報入力!$C$13,$BT$362)&gt;基本情報入力!$C$14,"",TRUE,H328)</f>
        <v/>
      </c>
      <c r="I367" s="274"/>
      <c r="J367" s="274"/>
      <c r="K367" s="274"/>
      <c r="L367" s="276" t="str" cm="1">
        <f t="array" ref="L367">_xlfn.IFS(基本情報入力!$C$13=0,"",EDATE(基本情報入力!$C$13,$BT$362)&gt;基本情報入力!$C$14,"",TRUE,L328)</f>
        <v/>
      </c>
      <c r="M367" s="276"/>
      <c r="N367" s="275"/>
      <c r="O367" s="277" t="str">
        <f t="shared" si="307"/>
        <v/>
      </c>
      <c r="P367" s="278"/>
      <c r="Q367" s="278"/>
      <c r="R367" s="279" t="str">
        <f t="shared" si="308"/>
        <v/>
      </c>
      <c r="S367" s="278"/>
      <c r="T367" s="280"/>
      <c r="U367" s="281" t="str">
        <f t="shared" si="309"/>
        <v/>
      </c>
      <c r="V367" s="282"/>
      <c r="W367" s="283"/>
      <c r="X367" s="295"/>
      <c r="Y367" s="296"/>
      <c r="Z367" s="297"/>
      <c r="AA367" s="78"/>
      <c r="AB367" s="79"/>
      <c r="AC367" s="79"/>
      <c r="AD367" s="79"/>
      <c r="AE367" s="79"/>
      <c r="AF367" s="79"/>
      <c r="AG367" s="79"/>
      <c r="AH367" s="79"/>
      <c r="AI367" s="79"/>
      <c r="AJ367" s="79"/>
      <c r="AK367" s="79"/>
      <c r="AL367" s="79"/>
      <c r="AM367" s="79"/>
      <c r="AN367" s="79"/>
      <c r="AO367" s="79"/>
      <c r="AP367" s="79"/>
      <c r="AQ367" s="79"/>
      <c r="AR367" s="79"/>
      <c r="AS367" s="79"/>
      <c r="AT367" s="79"/>
      <c r="AU367" s="79"/>
      <c r="AV367" s="79"/>
      <c r="AW367" s="79"/>
      <c r="AX367" s="79"/>
      <c r="AY367" s="79"/>
      <c r="AZ367" s="79"/>
      <c r="BA367" s="79"/>
      <c r="BB367" s="79"/>
      <c r="BC367" s="79"/>
      <c r="BD367" s="79"/>
      <c r="BE367" s="80"/>
      <c r="BF367" s="107"/>
      <c r="BG367" s="268" t="str">
        <f t="shared" si="310"/>
        <v>-</v>
      </c>
      <c r="BH367" s="269"/>
      <c r="BI367" s="270">
        <f t="shared" si="311"/>
        <v>0</v>
      </c>
      <c r="BJ367" s="270"/>
      <c r="BK367" s="270">
        <f t="shared" si="312"/>
        <v>0</v>
      </c>
      <c r="BL367" s="284"/>
      <c r="BO367" s="96"/>
      <c r="BP367" s="96"/>
      <c r="BQ367" s="97"/>
    </row>
    <row r="368" spans="1:74" ht="21.75" customHeight="1">
      <c r="A368" s="151">
        <v>7</v>
      </c>
      <c r="B368" s="273" t="str" cm="1">
        <f t="array" ref="B368">_xlfn.IFS(基本情報入力!$C$13=0,"",EDATE(基本情報入力!$C$13,$BT$362)&gt;基本情報入力!$C$14,"",TRUE,B329)</f>
        <v/>
      </c>
      <c r="C368" s="274"/>
      <c r="D368" s="274"/>
      <c r="E368" s="274"/>
      <c r="F368" s="274"/>
      <c r="G368" s="275"/>
      <c r="H368" s="273" t="str" cm="1">
        <f t="array" ref="H368">_xlfn.IFS(基本情報入力!$C$13=0,"",EDATE(基本情報入力!$C$13,$BT$362)&gt;基本情報入力!$C$14,"",TRUE,H329)</f>
        <v/>
      </c>
      <c r="I368" s="274"/>
      <c r="J368" s="274"/>
      <c r="K368" s="274"/>
      <c r="L368" s="276" t="str" cm="1">
        <f t="array" ref="L368">_xlfn.IFS(基本情報入力!$C$13=0,"",EDATE(基本情報入力!$C$13,$BT$362)&gt;基本情報入力!$C$14,"",TRUE,L329)</f>
        <v/>
      </c>
      <c r="M368" s="276"/>
      <c r="N368" s="275"/>
      <c r="O368" s="277" t="str">
        <f t="shared" si="307"/>
        <v/>
      </c>
      <c r="P368" s="278"/>
      <c r="Q368" s="278"/>
      <c r="R368" s="279" t="str">
        <f t="shared" si="308"/>
        <v/>
      </c>
      <c r="S368" s="278"/>
      <c r="T368" s="280"/>
      <c r="U368" s="281" t="str">
        <f t="shared" si="309"/>
        <v/>
      </c>
      <c r="V368" s="282"/>
      <c r="W368" s="283"/>
      <c r="X368" s="295"/>
      <c r="Y368" s="296"/>
      <c r="Z368" s="297"/>
      <c r="AA368" s="78"/>
      <c r="AB368" s="79"/>
      <c r="AC368" s="79"/>
      <c r="AD368" s="79"/>
      <c r="AE368" s="79"/>
      <c r="AF368" s="79"/>
      <c r="AG368" s="79"/>
      <c r="AH368" s="79"/>
      <c r="AI368" s="79"/>
      <c r="AJ368" s="79"/>
      <c r="AK368" s="79"/>
      <c r="AL368" s="79"/>
      <c r="AM368" s="79"/>
      <c r="AN368" s="79"/>
      <c r="AO368" s="79"/>
      <c r="AP368" s="79"/>
      <c r="AQ368" s="79"/>
      <c r="AR368" s="79"/>
      <c r="AS368" s="79"/>
      <c r="AT368" s="79"/>
      <c r="AU368" s="79"/>
      <c r="AV368" s="79"/>
      <c r="AW368" s="79"/>
      <c r="AX368" s="79"/>
      <c r="AY368" s="79"/>
      <c r="AZ368" s="79"/>
      <c r="BA368" s="79"/>
      <c r="BB368" s="79"/>
      <c r="BC368" s="79"/>
      <c r="BD368" s="79"/>
      <c r="BE368" s="80"/>
      <c r="BF368" s="107"/>
      <c r="BG368" s="268" t="str">
        <f t="shared" si="310"/>
        <v>-</v>
      </c>
      <c r="BH368" s="269"/>
      <c r="BI368" s="270">
        <f t="shared" si="311"/>
        <v>0</v>
      </c>
      <c r="BJ368" s="270"/>
      <c r="BK368" s="270">
        <f t="shared" si="312"/>
        <v>0</v>
      </c>
      <c r="BL368" s="284"/>
      <c r="BO368" s="96"/>
      <c r="BP368" s="96"/>
      <c r="BQ368" s="97"/>
    </row>
    <row r="369" spans="1:71" ht="21.75" customHeight="1">
      <c r="A369" s="151">
        <v>8</v>
      </c>
      <c r="B369" s="273" t="str" cm="1">
        <f t="array" ref="B369">_xlfn.IFS(基本情報入力!$C$13=0,"",EDATE(基本情報入力!$C$13,$BT$362)&gt;基本情報入力!$C$14,"",TRUE,B330)</f>
        <v/>
      </c>
      <c r="C369" s="274"/>
      <c r="D369" s="274"/>
      <c r="E369" s="274"/>
      <c r="F369" s="274"/>
      <c r="G369" s="275"/>
      <c r="H369" s="273" t="str" cm="1">
        <f t="array" ref="H369">_xlfn.IFS(基本情報入力!$C$13=0,"",EDATE(基本情報入力!$C$13,$BT$362)&gt;基本情報入力!$C$14,"",TRUE,H330)</f>
        <v/>
      </c>
      <c r="I369" s="274"/>
      <c r="J369" s="274"/>
      <c r="K369" s="274"/>
      <c r="L369" s="276" t="str" cm="1">
        <f t="array" ref="L369">_xlfn.IFS(基本情報入力!$C$13=0,"",EDATE(基本情報入力!$C$13,$BT$362)&gt;基本情報入力!$C$14,"",TRUE,L330)</f>
        <v/>
      </c>
      <c r="M369" s="276"/>
      <c r="N369" s="275"/>
      <c r="O369" s="277" t="str">
        <f t="shared" si="307"/>
        <v/>
      </c>
      <c r="P369" s="278"/>
      <c r="Q369" s="278"/>
      <c r="R369" s="279" t="str">
        <f t="shared" si="308"/>
        <v/>
      </c>
      <c r="S369" s="278"/>
      <c r="T369" s="280"/>
      <c r="U369" s="281" t="str">
        <f t="shared" si="309"/>
        <v/>
      </c>
      <c r="V369" s="282"/>
      <c r="W369" s="283"/>
      <c r="X369" s="295"/>
      <c r="Y369" s="296"/>
      <c r="Z369" s="297"/>
      <c r="AA369" s="78"/>
      <c r="AB369" s="79"/>
      <c r="AC369" s="79"/>
      <c r="AD369" s="79"/>
      <c r="AE369" s="79"/>
      <c r="AF369" s="79"/>
      <c r="AG369" s="79"/>
      <c r="AH369" s="79"/>
      <c r="AI369" s="79"/>
      <c r="AJ369" s="79"/>
      <c r="AK369" s="79"/>
      <c r="AL369" s="79"/>
      <c r="AM369" s="79"/>
      <c r="AN369" s="79"/>
      <c r="AO369" s="79"/>
      <c r="AP369" s="79"/>
      <c r="AQ369" s="79"/>
      <c r="AR369" s="79"/>
      <c r="AS369" s="79"/>
      <c r="AT369" s="79"/>
      <c r="AU369" s="79"/>
      <c r="AV369" s="79"/>
      <c r="AW369" s="79"/>
      <c r="AX369" s="79"/>
      <c r="AY369" s="79"/>
      <c r="AZ369" s="79"/>
      <c r="BA369" s="79"/>
      <c r="BB369" s="79"/>
      <c r="BC369" s="79"/>
      <c r="BD369" s="79"/>
      <c r="BE369" s="80"/>
      <c r="BF369" s="107"/>
      <c r="BG369" s="268" t="str">
        <f t="shared" si="310"/>
        <v>-</v>
      </c>
      <c r="BH369" s="269"/>
      <c r="BI369" s="270">
        <f t="shared" si="311"/>
        <v>0</v>
      </c>
      <c r="BJ369" s="270"/>
      <c r="BK369" s="270">
        <f t="shared" si="312"/>
        <v>0</v>
      </c>
      <c r="BL369" s="284"/>
      <c r="BO369" s="96"/>
      <c r="BP369" s="96"/>
      <c r="BQ369" s="97"/>
    </row>
    <row r="370" spans="1:71" ht="21.75" customHeight="1">
      <c r="A370" s="151">
        <v>9</v>
      </c>
      <c r="B370" s="273" t="str" cm="1">
        <f t="array" ref="B370">_xlfn.IFS(基本情報入力!$C$13=0,"",EDATE(基本情報入力!$C$13,$BT$362)&gt;基本情報入力!$C$14,"",TRUE,B331)</f>
        <v/>
      </c>
      <c r="C370" s="274"/>
      <c r="D370" s="274"/>
      <c r="E370" s="274"/>
      <c r="F370" s="274"/>
      <c r="G370" s="275"/>
      <c r="H370" s="273" t="str" cm="1">
        <f t="array" ref="H370">_xlfn.IFS(基本情報入力!$C$13=0,"",EDATE(基本情報入力!$C$13,$BT$362)&gt;基本情報入力!$C$14,"",TRUE,H331)</f>
        <v/>
      </c>
      <c r="I370" s="274"/>
      <c r="J370" s="274"/>
      <c r="K370" s="274"/>
      <c r="L370" s="276" t="str" cm="1">
        <f t="array" ref="L370">_xlfn.IFS(基本情報入力!$C$13=0,"",EDATE(基本情報入力!$C$13,$BT$362)&gt;基本情報入力!$C$14,"",TRUE,L331)</f>
        <v/>
      </c>
      <c r="M370" s="276"/>
      <c r="N370" s="275"/>
      <c r="O370" s="277" t="str">
        <f t="shared" si="307"/>
        <v/>
      </c>
      <c r="P370" s="278"/>
      <c r="Q370" s="278"/>
      <c r="R370" s="279" t="str">
        <f t="shared" si="308"/>
        <v/>
      </c>
      <c r="S370" s="278"/>
      <c r="T370" s="280"/>
      <c r="U370" s="281" t="str">
        <f t="shared" si="309"/>
        <v/>
      </c>
      <c r="V370" s="282"/>
      <c r="W370" s="283"/>
      <c r="X370" s="295"/>
      <c r="Y370" s="296"/>
      <c r="Z370" s="297"/>
      <c r="AA370" s="78"/>
      <c r="AB370" s="79"/>
      <c r="AC370" s="79"/>
      <c r="AD370" s="79"/>
      <c r="AE370" s="79"/>
      <c r="AF370" s="79"/>
      <c r="AG370" s="79"/>
      <c r="AH370" s="79"/>
      <c r="AI370" s="79"/>
      <c r="AJ370" s="79"/>
      <c r="AK370" s="79"/>
      <c r="AL370" s="79"/>
      <c r="AM370" s="79"/>
      <c r="AN370" s="79"/>
      <c r="AO370" s="79"/>
      <c r="AP370" s="79"/>
      <c r="AQ370" s="79"/>
      <c r="AR370" s="79"/>
      <c r="AS370" s="79"/>
      <c r="AT370" s="79"/>
      <c r="AU370" s="79"/>
      <c r="AV370" s="79"/>
      <c r="AW370" s="79"/>
      <c r="AX370" s="79"/>
      <c r="AY370" s="79"/>
      <c r="AZ370" s="79"/>
      <c r="BA370" s="79"/>
      <c r="BB370" s="79"/>
      <c r="BC370" s="79"/>
      <c r="BD370" s="79"/>
      <c r="BE370" s="80"/>
      <c r="BF370" s="107"/>
      <c r="BG370" s="268" t="str">
        <f t="shared" si="310"/>
        <v>-</v>
      </c>
      <c r="BH370" s="269"/>
      <c r="BI370" s="270">
        <f t="shared" si="311"/>
        <v>0</v>
      </c>
      <c r="BJ370" s="270"/>
      <c r="BK370" s="270">
        <f t="shared" si="312"/>
        <v>0</v>
      </c>
      <c r="BL370" s="284"/>
      <c r="BO370" s="96"/>
      <c r="BP370" s="96"/>
      <c r="BQ370" s="97"/>
    </row>
    <row r="371" spans="1:71" ht="21.75" customHeight="1">
      <c r="A371" s="151">
        <v>10</v>
      </c>
      <c r="B371" s="273" t="str" cm="1">
        <f t="array" ref="B371">_xlfn.IFS(基本情報入力!$C$13=0,"",EDATE(基本情報入力!$C$13,$BT$362)&gt;基本情報入力!$C$14,"",TRUE,B332)</f>
        <v/>
      </c>
      <c r="C371" s="274"/>
      <c r="D371" s="274"/>
      <c r="E371" s="274"/>
      <c r="F371" s="274"/>
      <c r="G371" s="275"/>
      <c r="H371" s="273" t="str" cm="1">
        <f t="array" ref="H371">_xlfn.IFS(基本情報入力!$C$13=0,"",EDATE(基本情報入力!$C$13,$BT$362)&gt;基本情報入力!$C$14,"",TRUE,H332)</f>
        <v/>
      </c>
      <c r="I371" s="274"/>
      <c r="J371" s="274"/>
      <c r="K371" s="274"/>
      <c r="L371" s="276" t="str" cm="1">
        <f t="array" ref="L371">_xlfn.IFS(基本情報入力!$C$13=0,"",EDATE(基本情報入力!$C$13,$BT$362)&gt;基本情報入力!$C$14,"",TRUE,L332)</f>
        <v/>
      </c>
      <c r="M371" s="276"/>
      <c r="N371" s="275"/>
      <c r="O371" s="277" t="str">
        <f t="shared" si="307"/>
        <v/>
      </c>
      <c r="P371" s="278"/>
      <c r="Q371" s="278"/>
      <c r="R371" s="279" t="str">
        <f t="shared" si="308"/>
        <v/>
      </c>
      <c r="S371" s="278"/>
      <c r="T371" s="280"/>
      <c r="U371" s="281" t="str">
        <f t="shared" si="309"/>
        <v/>
      </c>
      <c r="V371" s="282"/>
      <c r="W371" s="283"/>
      <c r="X371" s="295"/>
      <c r="Y371" s="296"/>
      <c r="Z371" s="297"/>
      <c r="AA371" s="78"/>
      <c r="AB371" s="79"/>
      <c r="AC371" s="79"/>
      <c r="AD371" s="79"/>
      <c r="AE371" s="79"/>
      <c r="AF371" s="79"/>
      <c r="AG371" s="79"/>
      <c r="AH371" s="79"/>
      <c r="AI371" s="79"/>
      <c r="AJ371" s="79"/>
      <c r="AK371" s="79"/>
      <c r="AL371" s="79"/>
      <c r="AM371" s="79"/>
      <c r="AN371" s="79"/>
      <c r="AO371" s="79"/>
      <c r="AP371" s="79"/>
      <c r="AQ371" s="79"/>
      <c r="AR371" s="79"/>
      <c r="AS371" s="79"/>
      <c r="AT371" s="79"/>
      <c r="AU371" s="79"/>
      <c r="AV371" s="79"/>
      <c r="AW371" s="79"/>
      <c r="AX371" s="79"/>
      <c r="AY371" s="79"/>
      <c r="AZ371" s="79"/>
      <c r="BA371" s="79"/>
      <c r="BB371" s="79"/>
      <c r="BC371" s="79"/>
      <c r="BD371" s="79"/>
      <c r="BE371" s="80"/>
      <c r="BF371" s="107"/>
      <c r="BG371" s="268" t="str">
        <f t="shared" si="310"/>
        <v>-</v>
      </c>
      <c r="BH371" s="269"/>
      <c r="BI371" s="270">
        <f t="shared" si="311"/>
        <v>0</v>
      </c>
      <c r="BJ371" s="270"/>
      <c r="BK371" s="270">
        <f t="shared" si="312"/>
        <v>0</v>
      </c>
      <c r="BL371" s="284"/>
      <c r="BO371" s="96"/>
      <c r="BP371" s="96"/>
      <c r="BQ371" s="97"/>
    </row>
    <row r="372" spans="1:71" ht="21.75" customHeight="1">
      <c r="A372" s="151">
        <v>11</v>
      </c>
      <c r="B372" s="273" t="str" cm="1">
        <f t="array" ref="B372">_xlfn.IFS(基本情報入力!$C$13=0,"",EDATE(基本情報入力!$C$13,$BT$362)&gt;基本情報入力!$C$14,"",TRUE,B333)</f>
        <v/>
      </c>
      <c r="C372" s="274"/>
      <c r="D372" s="274"/>
      <c r="E372" s="274"/>
      <c r="F372" s="274"/>
      <c r="G372" s="275"/>
      <c r="H372" s="273" t="str" cm="1">
        <f t="array" ref="H372">_xlfn.IFS(基本情報入力!$C$13=0,"",EDATE(基本情報入力!$C$13,$BT$362)&gt;基本情報入力!$C$14,"",TRUE,H333)</f>
        <v/>
      </c>
      <c r="I372" s="274"/>
      <c r="J372" s="274"/>
      <c r="K372" s="274"/>
      <c r="L372" s="276" t="str" cm="1">
        <f t="array" ref="L372">_xlfn.IFS(基本情報入力!$C$13=0,"",EDATE(基本情報入力!$C$13,$BT$362)&gt;基本情報入力!$C$14,"",TRUE,L333)</f>
        <v/>
      </c>
      <c r="M372" s="276"/>
      <c r="N372" s="275"/>
      <c r="O372" s="277" t="str">
        <f t="shared" si="307"/>
        <v/>
      </c>
      <c r="P372" s="278"/>
      <c r="Q372" s="278"/>
      <c r="R372" s="279" t="str">
        <f t="shared" si="308"/>
        <v/>
      </c>
      <c r="S372" s="278"/>
      <c r="T372" s="280"/>
      <c r="U372" s="281" t="str">
        <f t="shared" si="309"/>
        <v/>
      </c>
      <c r="V372" s="282"/>
      <c r="W372" s="283"/>
      <c r="X372" s="295"/>
      <c r="Y372" s="296"/>
      <c r="Z372" s="297"/>
      <c r="AA372" s="78"/>
      <c r="AB372" s="79"/>
      <c r="AC372" s="79"/>
      <c r="AD372" s="79"/>
      <c r="AE372" s="79"/>
      <c r="AF372" s="79"/>
      <c r="AG372" s="79"/>
      <c r="AH372" s="79"/>
      <c r="AI372" s="79"/>
      <c r="AJ372" s="79"/>
      <c r="AK372" s="79"/>
      <c r="AL372" s="79"/>
      <c r="AM372" s="79"/>
      <c r="AN372" s="79"/>
      <c r="AO372" s="79"/>
      <c r="AP372" s="79"/>
      <c r="AQ372" s="79"/>
      <c r="AR372" s="79"/>
      <c r="AS372" s="79"/>
      <c r="AT372" s="79"/>
      <c r="AU372" s="79"/>
      <c r="AV372" s="79"/>
      <c r="AW372" s="79"/>
      <c r="AX372" s="79"/>
      <c r="AY372" s="79"/>
      <c r="AZ372" s="79"/>
      <c r="BA372" s="79"/>
      <c r="BB372" s="79"/>
      <c r="BC372" s="79"/>
      <c r="BD372" s="79"/>
      <c r="BE372" s="80"/>
      <c r="BF372" s="107"/>
      <c r="BG372" s="268" t="str">
        <f t="shared" si="310"/>
        <v>-</v>
      </c>
      <c r="BH372" s="269"/>
      <c r="BI372" s="270">
        <f t="shared" si="311"/>
        <v>0</v>
      </c>
      <c r="BJ372" s="270"/>
      <c r="BK372" s="270">
        <f t="shared" si="312"/>
        <v>0</v>
      </c>
      <c r="BL372" s="284"/>
      <c r="BO372" s="96"/>
      <c r="BP372" s="96"/>
      <c r="BQ372" s="97"/>
      <c r="BS372" s="90"/>
    </row>
    <row r="373" spans="1:71" ht="21.75" customHeight="1">
      <c r="A373" s="151">
        <v>12</v>
      </c>
      <c r="B373" s="273" t="str" cm="1">
        <f t="array" ref="B373">_xlfn.IFS(基本情報入力!$C$13=0,"",EDATE(基本情報入力!$C$13,$BT$362)&gt;基本情報入力!$C$14,"",TRUE,B334)</f>
        <v/>
      </c>
      <c r="C373" s="274"/>
      <c r="D373" s="274"/>
      <c r="E373" s="274"/>
      <c r="F373" s="274"/>
      <c r="G373" s="275"/>
      <c r="H373" s="273" t="str" cm="1">
        <f t="array" ref="H373">_xlfn.IFS(基本情報入力!$C$13=0,"",EDATE(基本情報入力!$C$13,$BT$362)&gt;基本情報入力!$C$14,"",TRUE,H334)</f>
        <v/>
      </c>
      <c r="I373" s="274"/>
      <c r="J373" s="274"/>
      <c r="K373" s="274"/>
      <c r="L373" s="276" t="str" cm="1">
        <f t="array" ref="L373">_xlfn.IFS(基本情報入力!$C$13=0,"",EDATE(基本情報入力!$C$13,$BT$362)&gt;基本情報入力!$C$14,"",TRUE,L334)</f>
        <v/>
      </c>
      <c r="M373" s="276"/>
      <c r="N373" s="275"/>
      <c r="O373" s="277" t="str">
        <f t="shared" si="307"/>
        <v/>
      </c>
      <c r="P373" s="278"/>
      <c r="Q373" s="278"/>
      <c r="R373" s="279" t="str">
        <f t="shared" si="308"/>
        <v/>
      </c>
      <c r="S373" s="278"/>
      <c r="T373" s="280"/>
      <c r="U373" s="281" t="str">
        <f t="shared" si="309"/>
        <v/>
      </c>
      <c r="V373" s="282"/>
      <c r="W373" s="283"/>
      <c r="X373" s="295"/>
      <c r="Y373" s="296"/>
      <c r="Z373" s="297"/>
      <c r="AA373" s="78"/>
      <c r="AB373" s="79"/>
      <c r="AC373" s="79"/>
      <c r="AD373" s="79"/>
      <c r="AE373" s="79"/>
      <c r="AF373" s="79"/>
      <c r="AG373" s="79"/>
      <c r="AH373" s="79"/>
      <c r="AI373" s="79"/>
      <c r="AJ373" s="79"/>
      <c r="AK373" s="79"/>
      <c r="AL373" s="79"/>
      <c r="AM373" s="79"/>
      <c r="AN373" s="79"/>
      <c r="AO373" s="79"/>
      <c r="AP373" s="79"/>
      <c r="AQ373" s="79"/>
      <c r="AR373" s="79"/>
      <c r="AS373" s="79"/>
      <c r="AT373" s="79"/>
      <c r="AU373" s="79"/>
      <c r="AV373" s="79"/>
      <c r="AW373" s="79"/>
      <c r="AX373" s="79"/>
      <c r="AY373" s="79"/>
      <c r="AZ373" s="79"/>
      <c r="BA373" s="79"/>
      <c r="BB373" s="79"/>
      <c r="BC373" s="79"/>
      <c r="BD373" s="79"/>
      <c r="BE373" s="80"/>
      <c r="BF373" s="107"/>
      <c r="BG373" s="268" t="str">
        <f t="shared" si="310"/>
        <v>-</v>
      </c>
      <c r="BH373" s="269"/>
      <c r="BI373" s="270">
        <f t="shared" si="311"/>
        <v>0</v>
      </c>
      <c r="BJ373" s="270"/>
      <c r="BK373" s="270">
        <f t="shared" si="312"/>
        <v>0</v>
      </c>
      <c r="BL373" s="284"/>
      <c r="BO373" s="96"/>
      <c r="BP373" s="96"/>
      <c r="BQ373" s="97"/>
    </row>
    <row r="374" spans="1:71" ht="21.75" customHeight="1">
      <c r="A374" s="151">
        <v>13</v>
      </c>
      <c r="B374" s="273" t="str" cm="1">
        <f t="array" ref="B374">_xlfn.IFS(基本情報入力!$C$13=0,"",EDATE(基本情報入力!$C$13,$BT$362)&gt;基本情報入力!$C$14,"",TRUE,B335)</f>
        <v/>
      </c>
      <c r="C374" s="274"/>
      <c r="D374" s="274"/>
      <c r="E374" s="274"/>
      <c r="F374" s="274"/>
      <c r="G374" s="275"/>
      <c r="H374" s="273" t="str" cm="1">
        <f t="array" ref="H374">_xlfn.IFS(基本情報入力!$C$13=0,"",EDATE(基本情報入力!$C$13,$BT$362)&gt;基本情報入力!$C$14,"",TRUE,H335)</f>
        <v/>
      </c>
      <c r="I374" s="274"/>
      <c r="J374" s="274"/>
      <c r="K374" s="274"/>
      <c r="L374" s="276" t="str" cm="1">
        <f t="array" ref="L374">_xlfn.IFS(基本情報入力!$C$13=0,"",EDATE(基本情報入力!$C$13,$BT$362)&gt;基本情報入力!$C$14,"",TRUE,L335)</f>
        <v/>
      </c>
      <c r="M374" s="276"/>
      <c r="N374" s="275"/>
      <c r="O374" s="277" t="str">
        <f t="shared" si="307"/>
        <v/>
      </c>
      <c r="P374" s="278"/>
      <c r="Q374" s="278"/>
      <c r="R374" s="279" t="str">
        <f t="shared" si="308"/>
        <v/>
      </c>
      <c r="S374" s="278"/>
      <c r="T374" s="280"/>
      <c r="U374" s="281" t="str">
        <f t="shared" si="309"/>
        <v/>
      </c>
      <c r="V374" s="282"/>
      <c r="W374" s="283"/>
      <c r="X374" s="295"/>
      <c r="Y374" s="296"/>
      <c r="Z374" s="297"/>
      <c r="AA374" s="78"/>
      <c r="AB374" s="79"/>
      <c r="AC374" s="79"/>
      <c r="AD374" s="79"/>
      <c r="AE374" s="79"/>
      <c r="AF374" s="79"/>
      <c r="AG374" s="79"/>
      <c r="AH374" s="79"/>
      <c r="AI374" s="79"/>
      <c r="AJ374" s="79"/>
      <c r="AK374" s="79"/>
      <c r="AL374" s="79"/>
      <c r="AM374" s="79"/>
      <c r="AN374" s="79"/>
      <c r="AO374" s="79"/>
      <c r="AP374" s="79"/>
      <c r="AQ374" s="79"/>
      <c r="AR374" s="79"/>
      <c r="AS374" s="79"/>
      <c r="AT374" s="79"/>
      <c r="AU374" s="79"/>
      <c r="AV374" s="79"/>
      <c r="AW374" s="79"/>
      <c r="AX374" s="79"/>
      <c r="AY374" s="79"/>
      <c r="AZ374" s="79"/>
      <c r="BA374" s="79"/>
      <c r="BB374" s="79"/>
      <c r="BC374" s="79"/>
      <c r="BD374" s="79"/>
      <c r="BE374" s="80"/>
      <c r="BF374" s="107"/>
      <c r="BG374" s="268" t="str">
        <f t="shared" si="310"/>
        <v>-</v>
      </c>
      <c r="BH374" s="269"/>
      <c r="BI374" s="270">
        <f t="shared" si="311"/>
        <v>0</v>
      </c>
      <c r="BJ374" s="270"/>
      <c r="BK374" s="270">
        <f t="shared" si="312"/>
        <v>0</v>
      </c>
      <c r="BL374" s="284"/>
      <c r="BO374" s="96"/>
      <c r="BP374" s="96"/>
      <c r="BQ374" s="97"/>
    </row>
    <row r="375" spans="1:71" ht="21.75" customHeight="1">
      <c r="A375" s="151">
        <v>14</v>
      </c>
      <c r="B375" s="273" t="str" cm="1">
        <f t="array" ref="B375">_xlfn.IFS(基本情報入力!$C$13=0,"",EDATE(基本情報入力!$C$13,$BT$362)&gt;基本情報入力!$C$14,"",TRUE,B336)</f>
        <v/>
      </c>
      <c r="C375" s="274"/>
      <c r="D375" s="274"/>
      <c r="E375" s="274"/>
      <c r="F375" s="274"/>
      <c r="G375" s="275"/>
      <c r="H375" s="273" t="str" cm="1">
        <f t="array" ref="H375">_xlfn.IFS(基本情報入力!$C$13=0,"",EDATE(基本情報入力!$C$13,$BT$362)&gt;基本情報入力!$C$14,"",TRUE,H336)</f>
        <v/>
      </c>
      <c r="I375" s="274"/>
      <c r="J375" s="274"/>
      <c r="K375" s="274"/>
      <c r="L375" s="276" t="str" cm="1">
        <f t="array" ref="L375">_xlfn.IFS(基本情報入力!$C$13=0,"",EDATE(基本情報入力!$C$13,$BT$362)&gt;基本情報入力!$C$14,"",TRUE,L336)</f>
        <v/>
      </c>
      <c r="M375" s="276"/>
      <c r="N375" s="275"/>
      <c r="O375" s="277" t="str">
        <f t="shared" si="307"/>
        <v/>
      </c>
      <c r="P375" s="278"/>
      <c r="Q375" s="278"/>
      <c r="R375" s="279" t="str">
        <f t="shared" si="308"/>
        <v/>
      </c>
      <c r="S375" s="278"/>
      <c r="T375" s="280"/>
      <c r="U375" s="281" t="str">
        <f t="shared" si="309"/>
        <v/>
      </c>
      <c r="V375" s="282"/>
      <c r="W375" s="283"/>
      <c r="X375" s="295"/>
      <c r="Y375" s="296"/>
      <c r="Z375" s="297"/>
      <c r="AA375" s="78"/>
      <c r="AB375" s="79"/>
      <c r="AC375" s="79"/>
      <c r="AD375" s="79"/>
      <c r="AE375" s="79"/>
      <c r="AF375" s="79"/>
      <c r="AG375" s="79"/>
      <c r="AH375" s="79"/>
      <c r="AI375" s="79"/>
      <c r="AJ375" s="79"/>
      <c r="AK375" s="79"/>
      <c r="AL375" s="79"/>
      <c r="AM375" s="79"/>
      <c r="AN375" s="79"/>
      <c r="AO375" s="79"/>
      <c r="AP375" s="79"/>
      <c r="AQ375" s="79"/>
      <c r="AR375" s="79"/>
      <c r="AS375" s="79"/>
      <c r="AT375" s="79"/>
      <c r="AU375" s="79"/>
      <c r="AV375" s="79"/>
      <c r="AW375" s="79"/>
      <c r="AX375" s="79"/>
      <c r="AY375" s="79"/>
      <c r="AZ375" s="79"/>
      <c r="BA375" s="79"/>
      <c r="BB375" s="79"/>
      <c r="BC375" s="79"/>
      <c r="BD375" s="79"/>
      <c r="BE375" s="80"/>
      <c r="BF375" s="107"/>
      <c r="BG375" s="268" t="str">
        <f t="shared" si="310"/>
        <v>-</v>
      </c>
      <c r="BH375" s="269"/>
      <c r="BI375" s="270">
        <f t="shared" si="311"/>
        <v>0</v>
      </c>
      <c r="BJ375" s="270"/>
      <c r="BK375" s="270">
        <f t="shared" si="312"/>
        <v>0</v>
      </c>
      <c r="BL375" s="284"/>
      <c r="BO375" s="96"/>
      <c r="BP375" s="96"/>
      <c r="BQ375" s="97"/>
    </row>
    <row r="376" spans="1:71" ht="21.75" customHeight="1">
      <c r="A376" s="151">
        <v>15</v>
      </c>
      <c r="B376" s="273" t="str" cm="1">
        <f t="array" ref="B376">_xlfn.IFS(基本情報入力!$C$13=0,"",EDATE(基本情報入力!$C$13,$BT$362)&gt;基本情報入力!$C$14,"",TRUE,B337)</f>
        <v/>
      </c>
      <c r="C376" s="274"/>
      <c r="D376" s="274"/>
      <c r="E376" s="274"/>
      <c r="F376" s="274"/>
      <c r="G376" s="275"/>
      <c r="H376" s="273" t="str" cm="1">
        <f t="array" ref="H376">_xlfn.IFS(基本情報入力!$C$13=0,"",EDATE(基本情報入力!$C$13,$BT$362)&gt;基本情報入力!$C$14,"",TRUE,H337)</f>
        <v/>
      </c>
      <c r="I376" s="274"/>
      <c r="J376" s="274"/>
      <c r="K376" s="274"/>
      <c r="L376" s="276" t="str" cm="1">
        <f t="array" ref="L376">_xlfn.IFS(基本情報入力!$C$13=0,"",EDATE(基本情報入力!$C$13,$BT$362)&gt;基本情報入力!$C$14,"",TRUE,L337)</f>
        <v/>
      </c>
      <c r="M376" s="276"/>
      <c r="N376" s="275"/>
      <c r="O376" s="277" t="str">
        <f t="shared" si="307"/>
        <v/>
      </c>
      <c r="P376" s="278"/>
      <c r="Q376" s="278"/>
      <c r="R376" s="279" t="str">
        <f t="shared" si="308"/>
        <v/>
      </c>
      <c r="S376" s="278"/>
      <c r="T376" s="280"/>
      <c r="U376" s="281" t="str">
        <f t="shared" si="309"/>
        <v/>
      </c>
      <c r="V376" s="282"/>
      <c r="W376" s="283"/>
      <c r="X376" s="295"/>
      <c r="Y376" s="296"/>
      <c r="Z376" s="297"/>
      <c r="AA376" s="78"/>
      <c r="AB376" s="79"/>
      <c r="AC376" s="79"/>
      <c r="AD376" s="79"/>
      <c r="AE376" s="79"/>
      <c r="AF376" s="79"/>
      <c r="AG376" s="79"/>
      <c r="AH376" s="79"/>
      <c r="AI376" s="79"/>
      <c r="AJ376" s="79"/>
      <c r="AK376" s="79"/>
      <c r="AL376" s="79"/>
      <c r="AM376" s="79"/>
      <c r="AN376" s="79"/>
      <c r="AO376" s="79"/>
      <c r="AP376" s="79"/>
      <c r="AQ376" s="79"/>
      <c r="AR376" s="79"/>
      <c r="AS376" s="79"/>
      <c r="AT376" s="79"/>
      <c r="AU376" s="79"/>
      <c r="AV376" s="79"/>
      <c r="AW376" s="79"/>
      <c r="AX376" s="79"/>
      <c r="AY376" s="79"/>
      <c r="AZ376" s="79"/>
      <c r="BA376" s="79"/>
      <c r="BB376" s="79"/>
      <c r="BC376" s="79"/>
      <c r="BD376" s="79"/>
      <c r="BE376" s="80"/>
      <c r="BF376" s="107"/>
      <c r="BG376" s="268" t="str">
        <f t="shared" si="310"/>
        <v>-</v>
      </c>
      <c r="BH376" s="269"/>
      <c r="BI376" s="270">
        <f t="shared" si="311"/>
        <v>0</v>
      </c>
      <c r="BJ376" s="270"/>
      <c r="BK376" s="270">
        <f t="shared" si="312"/>
        <v>0</v>
      </c>
      <c r="BL376" s="284"/>
      <c r="BO376" s="96"/>
      <c r="BP376" s="96"/>
      <c r="BQ376" s="97"/>
    </row>
    <row r="377" spans="1:71" ht="21.75" customHeight="1">
      <c r="A377" s="151">
        <v>16</v>
      </c>
      <c r="B377" s="273" t="str" cm="1">
        <f t="array" ref="B377">_xlfn.IFS(基本情報入力!$C$13=0,"",EDATE(基本情報入力!$C$13,$BT$362)&gt;基本情報入力!$C$14,"",TRUE,B338)</f>
        <v/>
      </c>
      <c r="C377" s="274"/>
      <c r="D377" s="274"/>
      <c r="E377" s="274"/>
      <c r="F377" s="274"/>
      <c r="G377" s="275"/>
      <c r="H377" s="273" t="str" cm="1">
        <f t="array" ref="H377">_xlfn.IFS(基本情報入力!$C$13=0,"",EDATE(基本情報入力!$C$13,$BT$362)&gt;基本情報入力!$C$14,"",TRUE,H338)</f>
        <v/>
      </c>
      <c r="I377" s="274"/>
      <c r="J377" s="274"/>
      <c r="K377" s="274"/>
      <c r="L377" s="276" t="str" cm="1">
        <f t="array" ref="L377">_xlfn.IFS(基本情報入力!$C$13=0,"",EDATE(基本情報入力!$C$13,$BT$362)&gt;基本情報入力!$C$14,"",TRUE,L338)</f>
        <v/>
      </c>
      <c r="M377" s="276"/>
      <c r="N377" s="275"/>
      <c r="O377" s="277" t="str">
        <f t="shared" si="307"/>
        <v/>
      </c>
      <c r="P377" s="278"/>
      <c r="Q377" s="278"/>
      <c r="R377" s="279" t="str">
        <f t="shared" si="308"/>
        <v/>
      </c>
      <c r="S377" s="278"/>
      <c r="T377" s="280"/>
      <c r="U377" s="281" t="str">
        <f t="shared" si="309"/>
        <v/>
      </c>
      <c r="V377" s="282"/>
      <c r="W377" s="283"/>
      <c r="X377" s="295"/>
      <c r="Y377" s="296"/>
      <c r="Z377" s="297"/>
      <c r="AA377" s="78"/>
      <c r="AB377" s="79"/>
      <c r="AC377" s="79"/>
      <c r="AD377" s="79"/>
      <c r="AE377" s="79"/>
      <c r="AF377" s="79"/>
      <c r="AG377" s="79"/>
      <c r="AH377" s="79"/>
      <c r="AI377" s="79"/>
      <c r="AJ377" s="79"/>
      <c r="AK377" s="79"/>
      <c r="AL377" s="79"/>
      <c r="AM377" s="79"/>
      <c r="AN377" s="79"/>
      <c r="AO377" s="79"/>
      <c r="AP377" s="79"/>
      <c r="AQ377" s="79"/>
      <c r="AR377" s="79"/>
      <c r="AS377" s="79"/>
      <c r="AT377" s="79"/>
      <c r="AU377" s="79"/>
      <c r="AV377" s="79"/>
      <c r="AW377" s="79"/>
      <c r="AX377" s="79"/>
      <c r="AY377" s="79"/>
      <c r="AZ377" s="79"/>
      <c r="BA377" s="79"/>
      <c r="BB377" s="79"/>
      <c r="BC377" s="79"/>
      <c r="BD377" s="79"/>
      <c r="BE377" s="80"/>
      <c r="BF377" s="107"/>
      <c r="BG377" s="268" t="str">
        <f t="shared" si="310"/>
        <v>-</v>
      </c>
      <c r="BH377" s="269"/>
      <c r="BI377" s="270">
        <f t="shared" si="311"/>
        <v>0</v>
      </c>
      <c r="BJ377" s="270"/>
      <c r="BK377" s="270">
        <f t="shared" si="312"/>
        <v>0</v>
      </c>
      <c r="BL377" s="284"/>
      <c r="BO377" s="96"/>
      <c r="BP377" s="96"/>
      <c r="BQ377" s="97"/>
    </row>
    <row r="378" spans="1:71" ht="21.75" customHeight="1">
      <c r="A378" s="151">
        <v>17</v>
      </c>
      <c r="B378" s="273" t="str" cm="1">
        <f t="array" ref="B378">_xlfn.IFS(基本情報入力!$C$13=0,"",EDATE(基本情報入力!$C$13,$BT$362)&gt;基本情報入力!$C$14,"",TRUE,B339)</f>
        <v/>
      </c>
      <c r="C378" s="274"/>
      <c r="D378" s="274"/>
      <c r="E378" s="274"/>
      <c r="F378" s="274"/>
      <c r="G378" s="275"/>
      <c r="H378" s="273" t="str" cm="1">
        <f t="array" ref="H378">_xlfn.IFS(基本情報入力!$C$13=0,"",EDATE(基本情報入力!$C$13,$BT$362)&gt;基本情報入力!$C$14,"",TRUE,H339)</f>
        <v/>
      </c>
      <c r="I378" s="274"/>
      <c r="J378" s="274"/>
      <c r="K378" s="274"/>
      <c r="L378" s="276" t="str" cm="1">
        <f t="array" ref="L378">_xlfn.IFS(基本情報入力!$C$13=0,"",EDATE(基本情報入力!$C$13,$BT$362)&gt;基本情報入力!$C$14,"",TRUE,L339)</f>
        <v/>
      </c>
      <c r="M378" s="276"/>
      <c r="N378" s="275"/>
      <c r="O378" s="277" t="str">
        <f t="shared" si="307"/>
        <v/>
      </c>
      <c r="P378" s="278"/>
      <c r="Q378" s="278"/>
      <c r="R378" s="279" t="str">
        <f t="shared" si="308"/>
        <v/>
      </c>
      <c r="S378" s="278"/>
      <c r="T378" s="280"/>
      <c r="U378" s="281" t="str">
        <f t="shared" si="309"/>
        <v/>
      </c>
      <c r="V378" s="282"/>
      <c r="W378" s="283"/>
      <c r="X378" s="295"/>
      <c r="Y378" s="296"/>
      <c r="Z378" s="297"/>
      <c r="AA378" s="78"/>
      <c r="AB378" s="79"/>
      <c r="AC378" s="79"/>
      <c r="AD378" s="79"/>
      <c r="AE378" s="79"/>
      <c r="AF378" s="79"/>
      <c r="AG378" s="79"/>
      <c r="AH378" s="79"/>
      <c r="AI378" s="79"/>
      <c r="AJ378" s="79"/>
      <c r="AK378" s="79"/>
      <c r="AL378" s="79"/>
      <c r="AM378" s="79"/>
      <c r="AN378" s="79"/>
      <c r="AO378" s="79"/>
      <c r="AP378" s="79"/>
      <c r="AQ378" s="79"/>
      <c r="AR378" s="79"/>
      <c r="AS378" s="79"/>
      <c r="AT378" s="79"/>
      <c r="AU378" s="79"/>
      <c r="AV378" s="79"/>
      <c r="AW378" s="79"/>
      <c r="AX378" s="79"/>
      <c r="AY378" s="79"/>
      <c r="AZ378" s="79"/>
      <c r="BA378" s="79"/>
      <c r="BB378" s="79"/>
      <c r="BC378" s="79"/>
      <c r="BD378" s="79"/>
      <c r="BE378" s="80"/>
      <c r="BF378" s="107"/>
      <c r="BG378" s="268" t="str">
        <f t="shared" si="310"/>
        <v>-</v>
      </c>
      <c r="BH378" s="269"/>
      <c r="BI378" s="270">
        <f t="shared" si="311"/>
        <v>0</v>
      </c>
      <c r="BJ378" s="270"/>
      <c r="BK378" s="270">
        <f t="shared" si="312"/>
        <v>0</v>
      </c>
      <c r="BL378" s="284"/>
      <c r="BO378" s="96"/>
      <c r="BP378" s="96"/>
      <c r="BQ378" s="97"/>
    </row>
    <row r="379" spans="1:71" ht="21.75" customHeight="1">
      <c r="A379" s="151">
        <v>18</v>
      </c>
      <c r="B379" s="273" t="str" cm="1">
        <f t="array" ref="B379">_xlfn.IFS(基本情報入力!$C$13=0,"",EDATE(基本情報入力!$C$13,$BT$362)&gt;基本情報入力!$C$14,"",TRUE,B340)</f>
        <v/>
      </c>
      <c r="C379" s="274"/>
      <c r="D379" s="274"/>
      <c r="E379" s="274"/>
      <c r="F379" s="274"/>
      <c r="G379" s="275"/>
      <c r="H379" s="273" t="str" cm="1">
        <f t="array" ref="H379">_xlfn.IFS(基本情報入力!$C$13=0,"",EDATE(基本情報入力!$C$13,$BT$362)&gt;基本情報入力!$C$14,"",TRUE,H340)</f>
        <v/>
      </c>
      <c r="I379" s="274"/>
      <c r="J379" s="274"/>
      <c r="K379" s="274"/>
      <c r="L379" s="276" t="str" cm="1">
        <f t="array" ref="L379">_xlfn.IFS(基本情報入力!$C$13=0,"",EDATE(基本情報入力!$C$13,$BT$362)&gt;基本情報入力!$C$14,"",TRUE,L340)</f>
        <v/>
      </c>
      <c r="M379" s="276"/>
      <c r="N379" s="275"/>
      <c r="O379" s="277" t="str">
        <f t="shared" si="307"/>
        <v/>
      </c>
      <c r="P379" s="278"/>
      <c r="Q379" s="278"/>
      <c r="R379" s="279" t="str">
        <f>IF(O379="","",COUNTIF(AA379:BE379,"○"))</f>
        <v/>
      </c>
      <c r="S379" s="278"/>
      <c r="T379" s="280"/>
      <c r="U379" s="281" t="str">
        <f t="shared" si="309"/>
        <v/>
      </c>
      <c r="V379" s="282"/>
      <c r="W379" s="283"/>
      <c r="X379" s="295"/>
      <c r="Y379" s="296"/>
      <c r="Z379" s="297"/>
      <c r="AA379" s="78"/>
      <c r="AB379" s="79"/>
      <c r="AC379" s="79"/>
      <c r="AD379" s="79"/>
      <c r="AE379" s="79"/>
      <c r="AF379" s="79"/>
      <c r="AG379" s="79"/>
      <c r="AH379" s="79"/>
      <c r="AI379" s="79"/>
      <c r="AJ379" s="79"/>
      <c r="AK379" s="79"/>
      <c r="AL379" s="79"/>
      <c r="AM379" s="79"/>
      <c r="AN379" s="79"/>
      <c r="AO379" s="79"/>
      <c r="AP379" s="79"/>
      <c r="AQ379" s="79"/>
      <c r="AR379" s="79"/>
      <c r="AS379" s="79"/>
      <c r="AT379" s="79"/>
      <c r="AU379" s="79"/>
      <c r="AV379" s="79"/>
      <c r="AW379" s="79"/>
      <c r="AX379" s="79"/>
      <c r="AY379" s="79"/>
      <c r="AZ379" s="79"/>
      <c r="BA379" s="79"/>
      <c r="BB379" s="79"/>
      <c r="BC379" s="79"/>
      <c r="BD379" s="79"/>
      <c r="BE379" s="80"/>
      <c r="BF379" s="107"/>
      <c r="BG379" s="268" t="str">
        <f t="shared" si="310"/>
        <v>-</v>
      </c>
      <c r="BH379" s="269"/>
      <c r="BI379" s="270">
        <f t="shared" si="311"/>
        <v>0</v>
      </c>
      <c r="BJ379" s="270"/>
      <c r="BK379" s="270">
        <f t="shared" si="312"/>
        <v>0</v>
      </c>
      <c r="BL379" s="284"/>
      <c r="BO379" s="96"/>
      <c r="BP379" s="96"/>
      <c r="BQ379" s="97"/>
    </row>
    <row r="380" spans="1:71" ht="21.75" customHeight="1">
      <c r="A380" s="151">
        <v>19</v>
      </c>
      <c r="B380" s="273" t="str" cm="1">
        <f t="array" ref="B380">_xlfn.IFS(基本情報入力!$C$13=0,"",EDATE(基本情報入力!$C$13,$BT$362)&gt;基本情報入力!$C$14,"",TRUE,B341)</f>
        <v/>
      </c>
      <c r="C380" s="274"/>
      <c r="D380" s="274"/>
      <c r="E380" s="274"/>
      <c r="F380" s="274"/>
      <c r="G380" s="275"/>
      <c r="H380" s="273" t="str" cm="1">
        <f t="array" ref="H380">_xlfn.IFS(基本情報入力!$C$13=0,"",EDATE(基本情報入力!$C$13,$BT$362)&gt;基本情報入力!$C$14,"",TRUE,H341)</f>
        <v/>
      </c>
      <c r="I380" s="274"/>
      <c r="J380" s="274"/>
      <c r="K380" s="274"/>
      <c r="L380" s="276" t="str" cm="1">
        <f t="array" ref="L380">_xlfn.IFS(基本情報入力!$C$13=0,"",EDATE(基本情報入力!$C$13,$BT$362)&gt;基本情報入力!$C$14,"",TRUE,L341)</f>
        <v/>
      </c>
      <c r="M380" s="276"/>
      <c r="N380" s="275"/>
      <c r="O380" s="277" t="str">
        <f t="shared" si="307"/>
        <v/>
      </c>
      <c r="P380" s="278"/>
      <c r="Q380" s="278"/>
      <c r="R380" s="279" t="str">
        <f t="shared" ref="R380:R386" si="313">IF(O380="","",COUNTIF(AA380:BE380,"○"))</f>
        <v/>
      </c>
      <c r="S380" s="278"/>
      <c r="T380" s="280"/>
      <c r="U380" s="281" t="str">
        <f t="shared" si="309"/>
        <v/>
      </c>
      <c r="V380" s="282"/>
      <c r="W380" s="283"/>
      <c r="X380" s="295"/>
      <c r="Y380" s="296"/>
      <c r="Z380" s="297"/>
      <c r="AA380" s="78"/>
      <c r="AB380" s="79"/>
      <c r="AC380" s="79"/>
      <c r="AD380" s="79"/>
      <c r="AE380" s="79"/>
      <c r="AF380" s="79"/>
      <c r="AG380" s="79"/>
      <c r="AH380" s="79"/>
      <c r="AI380" s="79"/>
      <c r="AJ380" s="79"/>
      <c r="AK380" s="79"/>
      <c r="AL380" s="79"/>
      <c r="AM380" s="79"/>
      <c r="AN380" s="79"/>
      <c r="AO380" s="79"/>
      <c r="AP380" s="79"/>
      <c r="AQ380" s="79"/>
      <c r="AR380" s="79"/>
      <c r="AS380" s="79"/>
      <c r="AT380" s="79"/>
      <c r="AU380" s="79"/>
      <c r="AV380" s="79"/>
      <c r="AW380" s="79"/>
      <c r="AX380" s="79"/>
      <c r="AY380" s="79"/>
      <c r="AZ380" s="79"/>
      <c r="BA380" s="79"/>
      <c r="BB380" s="79"/>
      <c r="BC380" s="79"/>
      <c r="BD380" s="79"/>
      <c r="BE380" s="80"/>
      <c r="BF380" s="107"/>
      <c r="BG380" s="268" t="str">
        <f t="shared" si="310"/>
        <v>-</v>
      </c>
      <c r="BH380" s="269"/>
      <c r="BI380" s="270">
        <f t="shared" si="311"/>
        <v>0</v>
      </c>
      <c r="BJ380" s="270"/>
      <c r="BK380" s="270">
        <f t="shared" si="312"/>
        <v>0</v>
      </c>
      <c r="BL380" s="284"/>
      <c r="BO380" s="96"/>
      <c r="BP380" s="96"/>
      <c r="BQ380" s="97"/>
    </row>
    <row r="381" spans="1:71" ht="21.75" customHeight="1">
      <c r="A381" s="151">
        <v>20</v>
      </c>
      <c r="B381" s="273" t="str" cm="1">
        <f t="array" ref="B381">_xlfn.IFS(基本情報入力!$C$13=0,"",EDATE(基本情報入力!$C$13,$BT$362)&gt;基本情報入力!$C$14,"",TRUE,B342)</f>
        <v/>
      </c>
      <c r="C381" s="274"/>
      <c r="D381" s="274"/>
      <c r="E381" s="274"/>
      <c r="F381" s="274"/>
      <c r="G381" s="275"/>
      <c r="H381" s="273" t="str" cm="1">
        <f t="array" ref="H381">_xlfn.IFS(基本情報入力!$C$13=0,"",EDATE(基本情報入力!$C$13,$BT$362)&gt;基本情報入力!$C$14,"",TRUE,H342)</f>
        <v/>
      </c>
      <c r="I381" s="274"/>
      <c r="J381" s="274"/>
      <c r="K381" s="274"/>
      <c r="L381" s="276" t="str" cm="1">
        <f t="array" ref="L381">_xlfn.IFS(基本情報入力!$C$13=0,"",EDATE(基本情報入力!$C$13,$BT$362)&gt;基本情報入力!$C$14,"",TRUE,L342)</f>
        <v/>
      </c>
      <c r="M381" s="276"/>
      <c r="N381" s="275"/>
      <c r="O381" s="277" t="str">
        <f t="shared" si="307"/>
        <v/>
      </c>
      <c r="P381" s="278"/>
      <c r="Q381" s="278"/>
      <c r="R381" s="279" t="str">
        <f t="shared" si="313"/>
        <v/>
      </c>
      <c r="S381" s="278"/>
      <c r="T381" s="280"/>
      <c r="U381" s="281" t="str">
        <f t="shared" si="309"/>
        <v/>
      </c>
      <c r="V381" s="282"/>
      <c r="W381" s="283"/>
      <c r="X381" s="295"/>
      <c r="Y381" s="296"/>
      <c r="Z381" s="297"/>
      <c r="AA381" s="81"/>
      <c r="AB381" s="82"/>
      <c r="AC381" s="82"/>
      <c r="AD381" s="82"/>
      <c r="AE381" s="82"/>
      <c r="AF381" s="79"/>
      <c r="AG381" s="79"/>
      <c r="AH381" s="79"/>
      <c r="AI381" s="79"/>
      <c r="AJ381" s="79"/>
      <c r="AK381" s="79"/>
      <c r="AL381" s="79"/>
      <c r="AM381" s="79"/>
      <c r="AN381" s="79"/>
      <c r="AO381" s="79"/>
      <c r="AP381" s="79"/>
      <c r="AQ381" s="79"/>
      <c r="AR381" s="79"/>
      <c r="AS381" s="82"/>
      <c r="AT381" s="82"/>
      <c r="AU381" s="82"/>
      <c r="AV381" s="82"/>
      <c r="AW381" s="82"/>
      <c r="AX381" s="82"/>
      <c r="AY381" s="82"/>
      <c r="AZ381" s="82"/>
      <c r="BA381" s="82"/>
      <c r="BB381" s="79"/>
      <c r="BC381" s="79"/>
      <c r="BD381" s="79"/>
      <c r="BE381" s="80"/>
      <c r="BF381" s="107"/>
      <c r="BG381" s="268" t="str">
        <f t="shared" si="310"/>
        <v>-</v>
      </c>
      <c r="BH381" s="269"/>
      <c r="BI381" s="270">
        <f t="shared" si="311"/>
        <v>0</v>
      </c>
      <c r="BJ381" s="270"/>
      <c r="BK381" s="270">
        <f t="shared" si="312"/>
        <v>0</v>
      </c>
      <c r="BL381" s="284"/>
      <c r="BO381" s="96"/>
      <c r="BP381" s="96"/>
      <c r="BQ381" s="97"/>
    </row>
    <row r="382" spans="1:71" ht="21.75" customHeight="1">
      <c r="A382" s="151">
        <v>21</v>
      </c>
      <c r="B382" s="273" t="str" cm="1">
        <f t="array" ref="B382">_xlfn.IFS(基本情報入力!$C$13=0,"",EDATE(基本情報入力!$C$13,$BT$362)&gt;基本情報入力!$C$14,"",TRUE,B343)</f>
        <v/>
      </c>
      <c r="C382" s="274"/>
      <c r="D382" s="274"/>
      <c r="E382" s="274"/>
      <c r="F382" s="274"/>
      <c r="G382" s="275"/>
      <c r="H382" s="273" t="str" cm="1">
        <f t="array" ref="H382">_xlfn.IFS(基本情報入力!$C$13=0,"",EDATE(基本情報入力!$C$13,$BT$362)&gt;基本情報入力!$C$14,"",TRUE,H343)</f>
        <v/>
      </c>
      <c r="I382" s="274"/>
      <c r="J382" s="274"/>
      <c r="K382" s="274"/>
      <c r="L382" s="276" t="str" cm="1">
        <f t="array" ref="L382">_xlfn.IFS(基本情報入力!$C$13=0,"",EDATE(基本情報入力!$C$13,$BT$362)&gt;基本情報入力!$C$14,"",TRUE,L343)</f>
        <v/>
      </c>
      <c r="M382" s="276"/>
      <c r="N382" s="275"/>
      <c r="O382" s="277" t="str">
        <f t="shared" si="307"/>
        <v/>
      </c>
      <c r="P382" s="278"/>
      <c r="Q382" s="278"/>
      <c r="R382" s="279" t="str">
        <f t="shared" si="313"/>
        <v/>
      </c>
      <c r="S382" s="278"/>
      <c r="T382" s="280"/>
      <c r="U382" s="281" t="str">
        <f t="shared" si="309"/>
        <v/>
      </c>
      <c r="V382" s="282"/>
      <c r="W382" s="283"/>
      <c r="X382" s="295"/>
      <c r="Y382" s="296"/>
      <c r="Z382" s="297"/>
      <c r="AA382" s="78"/>
      <c r="AB382" s="79"/>
      <c r="AC382" s="79"/>
      <c r="AD382" s="79"/>
      <c r="AE382" s="79"/>
      <c r="AF382" s="79"/>
      <c r="AG382" s="79"/>
      <c r="AH382" s="79"/>
      <c r="AI382" s="79"/>
      <c r="AJ382" s="79"/>
      <c r="AK382" s="79"/>
      <c r="AL382" s="79"/>
      <c r="AM382" s="79"/>
      <c r="AN382" s="79"/>
      <c r="AO382" s="79"/>
      <c r="AP382" s="79"/>
      <c r="AQ382" s="79"/>
      <c r="AR382" s="79"/>
      <c r="AS382" s="79"/>
      <c r="AT382" s="79"/>
      <c r="AU382" s="79"/>
      <c r="AV382" s="79"/>
      <c r="AW382" s="79"/>
      <c r="AX382" s="79"/>
      <c r="AY382" s="79"/>
      <c r="AZ382" s="79"/>
      <c r="BA382" s="79"/>
      <c r="BB382" s="79"/>
      <c r="BC382" s="79"/>
      <c r="BD382" s="79"/>
      <c r="BE382" s="80"/>
      <c r="BF382" s="107"/>
      <c r="BG382" s="268" t="str">
        <f t="shared" si="310"/>
        <v>-</v>
      </c>
      <c r="BH382" s="269"/>
      <c r="BI382" s="270">
        <f t="shared" si="311"/>
        <v>0</v>
      </c>
      <c r="BJ382" s="270"/>
      <c r="BK382" s="270">
        <f t="shared" si="312"/>
        <v>0</v>
      </c>
      <c r="BL382" s="284"/>
      <c r="BO382" s="96"/>
      <c r="BP382" s="96"/>
      <c r="BQ382" s="97"/>
    </row>
    <row r="383" spans="1:71" ht="21.75" customHeight="1">
      <c r="A383" s="151">
        <v>22</v>
      </c>
      <c r="B383" s="273" t="str" cm="1">
        <f t="array" ref="B383">_xlfn.IFS(基本情報入力!$C$13=0,"",EDATE(基本情報入力!$C$13,$BT$362)&gt;基本情報入力!$C$14,"",TRUE,B344)</f>
        <v/>
      </c>
      <c r="C383" s="274"/>
      <c r="D383" s="274"/>
      <c r="E383" s="274"/>
      <c r="F383" s="274"/>
      <c r="G383" s="275"/>
      <c r="H383" s="273" t="str" cm="1">
        <f t="array" ref="H383">_xlfn.IFS(基本情報入力!$C$13=0,"",EDATE(基本情報入力!$C$13,$BT$362)&gt;基本情報入力!$C$14,"",TRUE,H344)</f>
        <v/>
      </c>
      <c r="I383" s="274"/>
      <c r="J383" s="274"/>
      <c r="K383" s="274"/>
      <c r="L383" s="276" t="str" cm="1">
        <f t="array" ref="L383">_xlfn.IFS(基本情報入力!$C$13=0,"",EDATE(基本情報入力!$C$13,$BT$362)&gt;基本情報入力!$C$14,"",TRUE,L344)</f>
        <v/>
      </c>
      <c r="M383" s="276"/>
      <c r="N383" s="275"/>
      <c r="O383" s="277" t="str">
        <f t="shared" si="307"/>
        <v/>
      </c>
      <c r="P383" s="278"/>
      <c r="Q383" s="278"/>
      <c r="R383" s="279" t="str">
        <f t="shared" si="313"/>
        <v/>
      </c>
      <c r="S383" s="278"/>
      <c r="T383" s="280"/>
      <c r="U383" s="281" t="str">
        <f t="shared" si="309"/>
        <v/>
      </c>
      <c r="V383" s="282"/>
      <c r="W383" s="283"/>
      <c r="X383" s="295"/>
      <c r="Y383" s="296"/>
      <c r="Z383" s="297"/>
      <c r="AA383" s="78"/>
      <c r="AB383" s="79"/>
      <c r="AC383" s="79"/>
      <c r="AD383" s="79"/>
      <c r="AE383" s="79"/>
      <c r="AF383" s="79"/>
      <c r="AG383" s="79"/>
      <c r="AH383" s="79"/>
      <c r="AI383" s="79"/>
      <c r="AJ383" s="79"/>
      <c r="AK383" s="79"/>
      <c r="AL383" s="79"/>
      <c r="AM383" s="79"/>
      <c r="AN383" s="79"/>
      <c r="AO383" s="79"/>
      <c r="AP383" s="79"/>
      <c r="AQ383" s="79"/>
      <c r="AR383" s="79"/>
      <c r="AS383" s="79"/>
      <c r="AT383" s="79"/>
      <c r="AU383" s="79"/>
      <c r="AV383" s="79"/>
      <c r="AW383" s="79"/>
      <c r="AX383" s="79"/>
      <c r="AY383" s="79"/>
      <c r="AZ383" s="79"/>
      <c r="BA383" s="79"/>
      <c r="BB383" s="79"/>
      <c r="BC383" s="79"/>
      <c r="BD383" s="79"/>
      <c r="BE383" s="80"/>
      <c r="BF383" s="107"/>
      <c r="BG383" s="268" t="str">
        <f t="shared" si="310"/>
        <v>-</v>
      </c>
      <c r="BH383" s="269"/>
      <c r="BI383" s="270">
        <f t="shared" si="311"/>
        <v>0</v>
      </c>
      <c r="BJ383" s="270"/>
      <c r="BK383" s="270">
        <f t="shared" si="312"/>
        <v>0</v>
      </c>
      <c r="BL383" s="284"/>
      <c r="BO383" s="96"/>
      <c r="BP383" s="96"/>
      <c r="BQ383" s="97"/>
    </row>
    <row r="384" spans="1:71" ht="21.75" customHeight="1">
      <c r="A384" s="151">
        <v>23</v>
      </c>
      <c r="B384" s="273" t="str" cm="1">
        <f t="array" ref="B384">_xlfn.IFS(基本情報入力!$C$13=0,"",EDATE(基本情報入力!$C$13,$BT$362)&gt;基本情報入力!$C$14,"",TRUE,B345)</f>
        <v/>
      </c>
      <c r="C384" s="274"/>
      <c r="D384" s="274"/>
      <c r="E384" s="274"/>
      <c r="F384" s="274"/>
      <c r="G384" s="275"/>
      <c r="H384" s="273" t="str" cm="1">
        <f t="array" ref="H384">_xlfn.IFS(基本情報入力!$C$13=0,"",EDATE(基本情報入力!$C$13,$BT$362)&gt;基本情報入力!$C$14,"",TRUE,H345)</f>
        <v/>
      </c>
      <c r="I384" s="274"/>
      <c r="J384" s="274"/>
      <c r="K384" s="274"/>
      <c r="L384" s="276" t="str" cm="1">
        <f t="array" ref="L384">_xlfn.IFS(基本情報入力!$C$13=0,"",EDATE(基本情報入力!$C$13,$BT$362)&gt;基本情報入力!$C$14,"",TRUE,L345)</f>
        <v/>
      </c>
      <c r="M384" s="276"/>
      <c r="N384" s="275"/>
      <c r="O384" s="277" t="str">
        <f t="shared" si="307"/>
        <v/>
      </c>
      <c r="P384" s="278"/>
      <c r="Q384" s="278"/>
      <c r="R384" s="279" t="str">
        <f t="shared" si="313"/>
        <v/>
      </c>
      <c r="S384" s="278"/>
      <c r="T384" s="280"/>
      <c r="U384" s="281" t="str">
        <f t="shared" si="309"/>
        <v/>
      </c>
      <c r="V384" s="282"/>
      <c r="W384" s="283"/>
      <c r="X384" s="295"/>
      <c r="Y384" s="296"/>
      <c r="Z384" s="297"/>
      <c r="AA384" s="78"/>
      <c r="AB384" s="79"/>
      <c r="AC384" s="79"/>
      <c r="AD384" s="79"/>
      <c r="AE384" s="79"/>
      <c r="AF384" s="79"/>
      <c r="AG384" s="79"/>
      <c r="AH384" s="79"/>
      <c r="AI384" s="79"/>
      <c r="AJ384" s="79"/>
      <c r="AK384" s="79"/>
      <c r="AL384" s="79"/>
      <c r="AM384" s="79"/>
      <c r="AN384" s="79"/>
      <c r="AO384" s="79"/>
      <c r="AP384" s="79"/>
      <c r="AQ384" s="79"/>
      <c r="AR384" s="79"/>
      <c r="AS384" s="79"/>
      <c r="AT384" s="79"/>
      <c r="AU384" s="79"/>
      <c r="AV384" s="79"/>
      <c r="AW384" s="79"/>
      <c r="AX384" s="79"/>
      <c r="AY384" s="79"/>
      <c r="AZ384" s="79"/>
      <c r="BA384" s="79"/>
      <c r="BB384" s="79"/>
      <c r="BC384" s="79"/>
      <c r="BD384" s="79"/>
      <c r="BE384" s="80"/>
      <c r="BF384" s="107"/>
      <c r="BG384" s="268" t="str">
        <f t="shared" si="310"/>
        <v>-</v>
      </c>
      <c r="BH384" s="269"/>
      <c r="BI384" s="270">
        <f t="shared" si="311"/>
        <v>0</v>
      </c>
      <c r="BJ384" s="270"/>
      <c r="BK384" s="270">
        <f t="shared" si="312"/>
        <v>0</v>
      </c>
      <c r="BL384" s="284"/>
      <c r="BO384" s="96"/>
      <c r="BP384" s="96"/>
      <c r="BQ384" s="97"/>
    </row>
    <row r="385" spans="1:74" ht="21.75" customHeight="1">
      <c r="A385" s="151">
        <v>24</v>
      </c>
      <c r="B385" s="273" t="str" cm="1">
        <f t="array" ref="B385">_xlfn.IFS(基本情報入力!$C$13=0,"",EDATE(基本情報入力!$C$13,$BT$362)&gt;基本情報入力!$C$14,"",TRUE,B346)</f>
        <v/>
      </c>
      <c r="C385" s="274"/>
      <c r="D385" s="274"/>
      <c r="E385" s="274"/>
      <c r="F385" s="274"/>
      <c r="G385" s="275"/>
      <c r="H385" s="273" t="str" cm="1">
        <f t="array" ref="H385">_xlfn.IFS(基本情報入力!$C$13=0,"",EDATE(基本情報入力!$C$13,$BT$362)&gt;基本情報入力!$C$14,"",TRUE,H346)</f>
        <v/>
      </c>
      <c r="I385" s="274"/>
      <c r="J385" s="274"/>
      <c r="K385" s="274"/>
      <c r="L385" s="276" t="str" cm="1">
        <f t="array" ref="L385">_xlfn.IFS(基本情報入力!$C$13=0,"",EDATE(基本情報入力!$C$13,$BT$362)&gt;基本情報入力!$C$14,"",TRUE,L346)</f>
        <v/>
      </c>
      <c r="M385" s="276"/>
      <c r="N385" s="275"/>
      <c r="O385" s="277" t="str">
        <f t="shared" si="307"/>
        <v/>
      </c>
      <c r="P385" s="278"/>
      <c r="Q385" s="278"/>
      <c r="R385" s="279" t="str">
        <f t="shared" si="313"/>
        <v/>
      </c>
      <c r="S385" s="278"/>
      <c r="T385" s="280"/>
      <c r="U385" s="281" t="str">
        <f t="shared" si="309"/>
        <v/>
      </c>
      <c r="V385" s="282"/>
      <c r="W385" s="283"/>
      <c r="X385" s="295"/>
      <c r="Y385" s="296"/>
      <c r="Z385" s="297"/>
      <c r="AA385" s="78"/>
      <c r="AB385" s="79"/>
      <c r="AC385" s="79"/>
      <c r="AD385" s="79"/>
      <c r="AE385" s="79"/>
      <c r="AF385" s="79"/>
      <c r="AG385" s="79"/>
      <c r="AH385" s="79"/>
      <c r="AI385" s="79"/>
      <c r="AJ385" s="79"/>
      <c r="AK385" s="79"/>
      <c r="AL385" s="79"/>
      <c r="AM385" s="79"/>
      <c r="AN385" s="79"/>
      <c r="AO385" s="79"/>
      <c r="AP385" s="79"/>
      <c r="AQ385" s="79"/>
      <c r="AR385" s="79"/>
      <c r="AS385" s="79"/>
      <c r="AT385" s="79"/>
      <c r="AU385" s="79"/>
      <c r="AV385" s="79"/>
      <c r="AW385" s="79"/>
      <c r="AX385" s="79"/>
      <c r="AY385" s="79"/>
      <c r="AZ385" s="79"/>
      <c r="BA385" s="79"/>
      <c r="BB385" s="79"/>
      <c r="BC385" s="79"/>
      <c r="BD385" s="79"/>
      <c r="BE385" s="80"/>
      <c r="BF385" s="107"/>
      <c r="BG385" s="268" t="str">
        <f t="shared" si="310"/>
        <v>-</v>
      </c>
      <c r="BH385" s="269"/>
      <c r="BI385" s="270">
        <f t="shared" si="311"/>
        <v>0</v>
      </c>
      <c r="BJ385" s="270"/>
      <c r="BK385" s="270">
        <f t="shared" si="312"/>
        <v>0</v>
      </c>
      <c r="BL385" s="284"/>
      <c r="BO385" s="96"/>
      <c r="BP385" s="96"/>
      <c r="BQ385" s="97"/>
    </row>
    <row r="386" spans="1:74" ht="21.75" customHeight="1">
      <c r="A386" s="151">
        <v>25</v>
      </c>
      <c r="B386" s="273" t="str" cm="1">
        <f t="array" ref="B386">_xlfn.IFS(基本情報入力!$C$13=0,"",EDATE(基本情報入力!$C$13,$BT$362)&gt;基本情報入力!$C$14,"",TRUE,B347)</f>
        <v/>
      </c>
      <c r="C386" s="274"/>
      <c r="D386" s="274"/>
      <c r="E386" s="274"/>
      <c r="F386" s="274"/>
      <c r="G386" s="275"/>
      <c r="H386" s="273" t="str" cm="1">
        <f t="array" ref="H386">_xlfn.IFS(基本情報入力!$C$13=0,"",EDATE(基本情報入力!$C$13,$BT$362)&gt;基本情報入力!$C$14,"",TRUE,H347)</f>
        <v/>
      </c>
      <c r="I386" s="274"/>
      <c r="J386" s="274"/>
      <c r="K386" s="274"/>
      <c r="L386" s="276" t="str" cm="1">
        <f t="array" ref="L386">_xlfn.IFS(基本情報入力!$C$13=0,"",EDATE(基本情報入力!$C$13,$BT$362)&gt;基本情報入力!$C$14,"",TRUE,L347)</f>
        <v/>
      </c>
      <c r="M386" s="276"/>
      <c r="N386" s="275"/>
      <c r="O386" s="277" t="str">
        <f t="shared" si="307"/>
        <v/>
      </c>
      <c r="P386" s="278"/>
      <c r="Q386" s="278"/>
      <c r="R386" s="279" t="str">
        <f t="shared" si="313"/>
        <v/>
      </c>
      <c r="S386" s="278"/>
      <c r="T386" s="280"/>
      <c r="U386" s="281" t="str">
        <f t="shared" si="309"/>
        <v/>
      </c>
      <c r="V386" s="282"/>
      <c r="W386" s="283"/>
      <c r="X386" s="298"/>
      <c r="Y386" s="299"/>
      <c r="Z386" s="300"/>
      <c r="AA386" s="81"/>
      <c r="AB386" s="82"/>
      <c r="AC386" s="82"/>
      <c r="AD386" s="82"/>
      <c r="AE386" s="82"/>
      <c r="AF386" s="79"/>
      <c r="AG386" s="79"/>
      <c r="AH386" s="79"/>
      <c r="AI386" s="79"/>
      <c r="AJ386" s="79"/>
      <c r="AK386" s="79"/>
      <c r="AL386" s="79"/>
      <c r="AM386" s="79"/>
      <c r="AN386" s="79"/>
      <c r="AO386" s="79"/>
      <c r="AP386" s="79"/>
      <c r="AQ386" s="79"/>
      <c r="AR386" s="79"/>
      <c r="AS386" s="82"/>
      <c r="AT386" s="82"/>
      <c r="AU386" s="82"/>
      <c r="AV386" s="82"/>
      <c r="AW386" s="82"/>
      <c r="AX386" s="82"/>
      <c r="AY386" s="82"/>
      <c r="AZ386" s="82"/>
      <c r="BA386" s="82"/>
      <c r="BB386" s="79"/>
      <c r="BC386" s="79"/>
      <c r="BD386" s="79"/>
      <c r="BE386" s="80"/>
      <c r="BF386" s="107"/>
      <c r="BG386" s="268" t="str">
        <f t="shared" si="310"/>
        <v>-</v>
      </c>
      <c r="BH386" s="269"/>
      <c r="BI386" s="270">
        <f t="shared" si="311"/>
        <v>0</v>
      </c>
      <c r="BJ386" s="270"/>
      <c r="BK386" s="270">
        <f t="shared" si="312"/>
        <v>0</v>
      </c>
      <c r="BL386" s="284"/>
      <c r="BO386" s="96"/>
      <c r="BP386" s="96"/>
      <c r="BQ386" s="97"/>
    </row>
    <row r="387" spans="1:74" ht="21.75" customHeight="1">
      <c r="A387" s="244" t="s">
        <v>143</v>
      </c>
      <c r="B387" s="245"/>
      <c r="C387" s="245"/>
      <c r="D387" s="245"/>
      <c r="E387" s="245"/>
      <c r="F387" s="245"/>
      <c r="G387" s="245"/>
      <c r="H387" s="245"/>
      <c r="I387" s="245"/>
      <c r="J387" s="245"/>
      <c r="K387" s="245"/>
      <c r="L387" s="245"/>
      <c r="M387" s="245"/>
      <c r="N387" s="245"/>
      <c r="O387" s="245"/>
      <c r="P387" s="245"/>
      <c r="Q387" s="245"/>
      <c r="R387" s="245"/>
      <c r="S387" s="245"/>
      <c r="T387" s="245"/>
      <c r="U387" s="245"/>
      <c r="V387" s="245"/>
      <c r="W387" s="245"/>
      <c r="X387" s="245"/>
      <c r="Y387" s="245"/>
      <c r="Z387" s="246"/>
      <c r="AA387" s="252"/>
      <c r="AB387" s="255"/>
      <c r="AC387" s="255"/>
      <c r="AD387" s="255"/>
      <c r="AE387" s="255"/>
      <c r="AF387" s="255"/>
      <c r="AG387" s="255"/>
      <c r="AH387" s="255"/>
      <c r="AI387" s="255"/>
      <c r="AJ387" s="255"/>
      <c r="AK387" s="255"/>
      <c r="AL387" s="255"/>
      <c r="AM387" s="255"/>
      <c r="AN387" s="255"/>
      <c r="AO387" s="255"/>
      <c r="AP387" s="255"/>
      <c r="AQ387" s="255"/>
      <c r="AR387" s="255"/>
      <c r="AS387" s="255"/>
      <c r="AT387" s="255"/>
      <c r="AU387" s="255"/>
      <c r="AV387" s="255"/>
      <c r="AW387" s="255"/>
      <c r="AX387" s="255"/>
      <c r="AY387" s="255"/>
      <c r="AZ387" s="255"/>
      <c r="BA387" s="255"/>
      <c r="BB387" s="255"/>
      <c r="BC387" s="255"/>
      <c r="BD387" s="255"/>
      <c r="BE387" s="265"/>
      <c r="BG387" s="268" t="str">
        <f t="shared" si="310"/>
        <v>-</v>
      </c>
      <c r="BH387" s="269"/>
      <c r="BI387" s="270">
        <f>SUM(BI362:BJ386)</f>
        <v>0</v>
      </c>
      <c r="BJ387" s="271"/>
      <c r="BK387" s="270">
        <f>SUM(BK362:BL386)</f>
        <v>0</v>
      </c>
      <c r="BL387" s="272"/>
      <c r="BO387" s="99"/>
      <c r="BP387" s="99"/>
      <c r="BQ387" s="99"/>
    </row>
    <row r="388" spans="1:74" ht="21.75" customHeight="1">
      <c r="A388" s="247"/>
      <c r="B388" s="247"/>
      <c r="C388" s="247"/>
      <c r="D388" s="247"/>
      <c r="E388" s="247"/>
      <c r="F388" s="247"/>
      <c r="G388" s="247"/>
      <c r="H388" s="247"/>
      <c r="I388" s="247"/>
      <c r="J388" s="247"/>
      <c r="K388" s="247"/>
      <c r="L388" s="247"/>
      <c r="M388" s="247"/>
      <c r="N388" s="247"/>
      <c r="O388" s="247"/>
      <c r="P388" s="247"/>
      <c r="Q388" s="247"/>
      <c r="R388" s="247"/>
      <c r="S388" s="247"/>
      <c r="T388" s="247"/>
      <c r="U388" s="247"/>
      <c r="V388" s="247"/>
      <c r="W388" s="247"/>
      <c r="X388" s="247"/>
      <c r="Y388" s="247"/>
      <c r="Z388" s="248"/>
      <c r="AA388" s="253"/>
      <c r="AB388" s="256"/>
      <c r="AC388" s="256"/>
      <c r="AD388" s="256"/>
      <c r="AE388" s="256"/>
      <c r="AF388" s="256"/>
      <c r="AG388" s="256"/>
      <c r="AH388" s="256"/>
      <c r="AI388" s="256"/>
      <c r="AJ388" s="256"/>
      <c r="AK388" s="256"/>
      <c r="AL388" s="256"/>
      <c r="AM388" s="256"/>
      <c r="AN388" s="256"/>
      <c r="AO388" s="256"/>
      <c r="AP388" s="256"/>
      <c r="AQ388" s="256"/>
      <c r="AR388" s="256"/>
      <c r="AS388" s="256"/>
      <c r="AT388" s="256"/>
      <c r="AU388" s="256"/>
      <c r="AV388" s="256"/>
      <c r="AW388" s="256"/>
      <c r="AX388" s="256"/>
      <c r="AY388" s="256"/>
      <c r="AZ388" s="256"/>
      <c r="BA388" s="256"/>
      <c r="BB388" s="256"/>
      <c r="BC388" s="256"/>
      <c r="BD388" s="256"/>
      <c r="BE388" s="266"/>
      <c r="BG388" s="65"/>
      <c r="BH388" s="65"/>
      <c r="BI388" s="64"/>
      <c r="BJ388" s="50"/>
      <c r="BK388" s="64"/>
      <c r="BL388" s="50"/>
      <c r="BO388" s="100"/>
      <c r="BP388" s="100"/>
      <c r="BQ388" s="100"/>
    </row>
    <row r="389" spans="1:74" ht="21.75" customHeight="1">
      <c r="A389" s="247"/>
      <c r="B389" s="247"/>
      <c r="C389" s="247"/>
      <c r="D389" s="247"/>
      <c r="E389" s="247"/>
      <c r="F389" s="247"/>
      <c r="G389" s="247"/>
      <c r="H389" s="247"/>
      <c r="I389" s="247"/>
      <c r="J389" s="247"/>
      <c r="K389" s="247"/>
      <c r="L389" s="247"/>
      <c r="M389" s="247"/>
      <c r="N389" s="247"/>
      <c r="O389" s="247"/>
      <c r="P389" s="247"/>
      <c r="Q389" s="247"/>
      <c r="R389" s="247"/>
      <c r="S389" s="247"/>
      <c r="T389" s="247"/>
      <c r="U389" s="247"/>
      <c r="V389" s="247"/>
      <c r="W389" s="247"/>
      <c r="X389" s="247"/>
      <c r="Y389" s="247"/>
      <c r="Z389" s="248"/>
      <c r="AA389" s="253"/>
      <c r="AB389" s="256"/>
      <c r="AC389" s="256"/>
      <c r="AD389" s="256"/>
      <c r="AE389" s="256"/>
      <c r="AF389" s="256"/>
      <c r="AG389" s="256"/>
      <c r="AH389" s="256"/>
      <c r="AI389" s="256"/>
      <c r="AJ389" s="256"/>
      <c r="AK389" s="256"/>
      <c r="AL389" s="256"/>
      <c r="AM389" s="256"/>
      <c r="AN389" s="256"/>
      <c r="AO389" s="256"/>
      <c r="AP389" s="256"/>
      <c r="AQ389" s="256"/>
      <c r="AR389" s="256"/>
      <c r="AS389" s="256"/>
      <c r="AT389" s="256"/>
      <c r="AU389" s="256"/>
      <c r="AV389" s="256"/>
      <c r="AW389" s="256"/>
      <c r="AX389" s="256"/>
      <c r="AY389" s="256"/>
      <c r="AZ389" s="256"/>
      <c r="BA389" s="256"/>
      <c r="BB389" s="256"/>
      <c r="BC389" s="256"/>
      <c r="BD389" s="256"/>
      <c r="BE389" s="266"/>
      <c r="BG389" s="65"/>
      <c r="BH389" s="65"/>
      <c r="BI389" s="64"/>
      <c r="BJ389" s="50"/>
      <c r="BK389" s="64"/>
      <c r="BL389" s="50"/>
      <c r="BO389" s="100"/>
      <c r="BP389" s="100"/>
      <c r="BQ389" s="100"/>
    </row>
    <row r="390" spans="1:74" ht="21.75" customHeight="1">
      <c r="A390" s="247"/>
      <c r="B390" s="247"/>
      <c r="C390" s="247"/>
      <c r="D390" s="247"/>
      <c r="E390" s="247"/>
      <c r="F390" s="247"/>
      <c r="G390" s="247"/>
      <c r="H390" s="247"/>
      <c r="I390" s="247"/>
      <c r="J390" s="247"/>
      <c r="K390" s="247"/>
      <c r="L390" s="247"/>
      <c r="M390" s="247"/>
      <c r="N390" s="247"/>
      <c r="O390" s="247"/>
      <c r="P390" s="247"/>
      <c r="Q390" s="247"/>
      <c r="R390" s="247"/>
      <c r="S390" s="247"/>
      <c r="T390" s="247"/>
      <c r="U390" s="247"/>
      <c r="V390" s="247"/>
      <c r="W390" s="247"/>
      <c r="X390" s="247"/>
      <c r="Y390" s="247"/>
      <c r="Z390" s="248"/>
      <c r="AA390" s="254"/>
      <c r="AB390" s="257"/>
      <c r="AC390" s="257"/>
      <c r="AD390" s="257"/>
      <c r="AE390" s="257"/>
      <c r="AF390" s="257"/>
      <c r="AG390" s="257"/>
      <c r="AH390" s="257"/>
      <c r="AI390" s="257"/>
      <c r="AJ390" s="257"/>
      <c r="AK390" s="257"/>
      <c r="AL390" s="257"/>
      <c r="AM390" s="257"/>
      <c r="AN390" s="257"/>
      <c r="AO390" s="257"/>
      <c r="AP390" s="257"/>
      <c r="AQ390" s="257"/>
      <c r="AR390" s="257"/>
      <c r="AS390" s="257"/>
      <c r="AT390" s="257"/>
      <c r="AU390" s="257"/>
      <c r="AV390" s="257"/>
      <c r="AW390" s="257"/>
      <c r="AX390" s="257"/>
      <c r="AY390" s="257"/>
      <c r="AZ390" s="257"/>
      <c r="BA390" s="257"/>
      <c r="BB390" s="257"/>
      <c r="BC390" s="257"/>
      <c r="BD390" s="257"/>
      <c r="BE390" s="267"/>
      <c r="BG390" s="65"/>
      <c r="BH390" s="65"/>
      <c r="BI390" s="64"/>
      <c r="BJ390" s="50"/>
      <c r="BK390" s="64"/>
      <c r="BL390" s="50"/>
      <c r="BO390" s="100"/>
      <c r="BP390" s="100"/>
      <c r="BQ390" s="100"/>
    </row>
    <row r="391" spans="1:74" ht="21.75" customHeight="1">
      <c r="A391" s="117" t="s">
        <v>64</v>
      </c>
      <c r="B391" s="118"/>
      <c r="C391" s="118"/>
      <c r="D391" s="118"/>
      <c r="E391" s="118"/>
      <c r="F391" s="118"/>
      <c r="G391" s="118"/>
      <c r="H391" s="118"/>
      <c r="I391" s="118"/>
      <c r="J391" s="118"/>
      <c r="K391" s="118"/>
      <c r="L391" s="118"/>
      <c r="M391" s="118"/>
      <c r="N391" s="118"/>
      <c r="O391" s="118"/>
      <c r="P391" s="118"/>
      <c r="Q391" s="118"/>
      <c r="R391" s="118"/>
      <c r="S391" s="118"/>
      <c r="T391" s="118"/>
      <c r="U391" s="118"/>
      <c r="V391" s="118"/>
      <c r="W391" s="118"/>
      <c r="X391" s="118"/>
      <c r="Y391" s="118"/>
      <c r="Z391" s="118"/>
      <c r="AA391" s="118"/>
      <c r="AB391" s="118"/>
      <c r="AC391" s="118"/>
      <c r="AD391" s="118"/>
      <c r="AE391" s="118"/>
      <c r="AF391" s="118"/>
      <c r="AG391" s="118"/>
      <c r="AH391" s="118"/>
      <c r="AI391" s="118"/>
      <c r="AJ391" s="118"/>
      <c r="AK391" s="118"/>
      <c r="AL391" s="118"/>
      <c r="AM391" s="118"/>
      <c r="AN391" s="118"/>
      <c r="AO391" s="118"/>
      <c r="AP391" s="118"/>
      <c r="AQ391" s="118"/>
      <c r="AR391" s="118"/>
      <c r="AS391" s="118"/>
      <c r="AT391" s="118"/>
      <c r="AU391" s="118"/>
      <c r="AV391" s="118"/>
      <c r="AW391" s="118"/>
      <c r="AX391" s="118"/>
      <c r="AY391" s="118"/>
      <c r="AZ391" s="118"/>
      <c r="BA391" s="118"/>
      <c r="BB391" s="118"/>
      <c r="BC391" s="118"/>
      <c r="BD391" s="118"/>
      <c r="BE391" s="118"/>
      <c r="BF391" s="69"/>
      <c r="BO391" s="70"/>
      <c r="BP391" s="70"/>
      <c r="BQ391" s="70"/>
    </row>
    <row r="392" spans="1:74" s="67" customFormat="1" ht="21.75" customHeight="1">
      <c r="A392" s="301" t="s">
        <v>142</v>
      </c>
      <c r="B392" s="301"/>
      <c r="C392" s="301"/>
      <c r="D392" s="301"/>
      <c r="E392" s="301"/>
      <c r="F392" s="301"/>
      <c r="G392" s="301"/>
      <c r="H392" s="301"/>
      <c r="I392" s="301"/>
      <c r="J392" s="301"/>
      <c r="K392" s="301"/>
      <c r="L392" s="301"/>
      <c r="M392" s="301"/>
      <c r="N392" s="301"/>
      <c r="O392" s="301"/>
      <c r="P392" s="301"/>
      <c r="Q392" s="301"/>
      <c r="R392" s="301"/>
      <c r="S392" s="301"/>
      <c r="T392" s="301"/>
      <c r="U392" s="301"/>
      <c r="V392" s="301"/>
      <c r="W392" s="301"/>
      <c r="X392" s="301"/>
      <c r="Y392" s="301"/>
      <c r="Z392" s="301"/>
      <c r="AA392" s="119"/>
      <c r="AB392" s="120"/>
      <c r="AC392" s="120"/>
      <c r="AD392" s="120"/>
      <c r="AE392" s="120"/>
      <c r="AF392" s="120"/>
      <c r="AG392" s="120"/>
      <c r="AH392" s="120"/>
      <c r="AI392" s="119"/>
      <c r="AJ392" s="119"/>
      <c r="AK392" s="119"/>
      <c r="AL392" s="119"/>
      <c r="AM392" s="119"/>
      <c r="AN392" s="119"/>
      <c r="AO392" s="119"/>
      <c r="AP392" s="119"/>
      <c r="AQ392" s="119"/>
      <c r="AR392" s="119"/>
      <c r="AS392" s="119"/>
      <c r="AT392" s="119"/>
      <c r="AU392" s="119"/>
      <c r="AV392" s="119"/>
      <c r="AW392" s="119"/>
      <c r="AX392" s="119"/>
      <c r="AY392" s="121"/>
      <c r="AZ392" s="120"/>
      <c r="BA392" s="120"/>
      <c r="BB392" s="120"/>
      <c r="BC392" s="120"/>
      <c r="BD392" s="120"/>
      <c r="BE392" s="120"/>
      <c r="BF392" s="61"/>
      <c r="BO392" s="66"/>
      <c r="BP392" s="66"/>
      <c r="BQ392" s="66"/>
    </row>
    <row r="393" spans="1:74" s="67" customFormat="1" ht="21.75" customHeight="1">
      <c r="A393" s="122"/>
      <c r="B393" s="122"/>
      <c r="C393" s="122"/>
      <c r="D393" s="122"/>
      <c r="E393" s="122"/>
      <c r="F393" s="122"/>
      <c r="G393" s="122"/>
      <c r="H393" s="122"/>
      <c r="I393" s="122"/>
      <c r="J393" s="122"/>
      <c r="K393" s="122"/>
      <c r="L393" s="122"/>
      <c r="M393" s="122"/>
      <c r="N393" s="122"/>
      <c r="O393" s="122"/>
      <c r="P393" s="122"/>
      <c r="Q393" s="122"/>
      <c r="R393" s="122"/>
      <c r="S393" s="122"/>
      <c r="T393" s="122"/>
      <c r="U393" s="122"/>
      <c r="V393" s="122"/>
      <c r="W393" s="122"/>
      <c r="X393" s="122"/>
      <c r="Y393" s="122"/>
      <c r="Z393" s="122"/>
      <c r="AA393" s="119"/>
      <c r="AB393" s="120"/>
      <c r="AC393" s="120"/>
      <c r="AD393" s="120"/>
      <c r="AE393" s="120"/>
      <c r="AF393" s="120"/>
      <c r="AG393" s="120"/>
      <c r="AH393" s="120"/>
      <c r="AI393" s="119"/>
      <c r="AJ393" s="119"/>
      <c r="AK393" s="119"/>
      <c r="AL393" s="119"/>
      <c r="AM393" s="119"/>
      <c r="AN393" s="119"/>
      <c r="AO393" s="119"/>
      <c r="AP393" s="119"/>
      <c r="AQ393" s="119"/>
      <c r="AR393" s="119"/>
      <c r="AS393" s="119"/>
      <c r="AT393" s="119"/>
      <c r="AU393" s="119"/>
      <c r="AV393" s="119"/>
      <c r="AW393" s="119"/>
      <c r="AX393" s="119"/>
      <c r="AY393" s="121"/>
      <c r="AZ393" s="120"/>
      <c r="BA393" s="120"/>
      <c r="BB393" s="120"/>
      <c r="BC393" s="120"/>
      <c r="BD393" s="120"/>
      <c r="BE393" s="120"/>
      <c r="BF393" s="61"/>
      <c r="BO393" s="66"/>
      <c r="BP393" s="66"/>
      <c r="BQ393" s="66"/>
    </row>
    <row r="394" spans="1:74" s="67" customFormat="1" ht="17.25" customHeight="1">
      <c r="A394" s="302" t="s">
        <v>67</v>
      </c>
      <c r="B394" s="302"/>
      <c r="C394" s="302"/>
      <c r="D394" s="123" t="s">
        <v>115</v>
      </c>
      <c r="E394" s="303" t="str" cm="1">
        <f t="array" ref="E394">_xlfn.IFS(基本情報入力!$C$13=0,"",EDATE(基本情報入力!$C$13,BT401)&gt;基本情報入力!$C$14,"",TRUE,E355)</f>
        <v/>
      </c>
      <c r="F394" s="303"/>
      <c r="G394" s="124" t="s">
        <v>66</v>
      </c>
      <c r="H394" s="125"/>
      <c r="I394" s="125"/>
      <c r="J394" s="125"/>
      <c r="K394" s="125"/>
      <c r="L394" s="125"/>
      <c r="M394" s="125"/>
      <c r="N394" s="125"/>
      <c r="O394" s="125"/>
      <c r="P394" s="125"/>
      <c r="Q394" s="125"/>
      <c r="R394" s="125"/>
      <c r="S394" s="125"/>
      <c r="T394" s="125"/>
      <c r="U394" s="125"/>
      <c r="V394" s="125"/>
      <c r="W394" s="125"/>
      <c r="X394" s="125"/>
      <c r="Y394" s="125"/>
      <c r="Z394" s="125"/>
      <c r="AA394" s="119"/>
      <c r="AB394" s="126"/>
      <c r="AC394" s="126"/>
      <c r="AD394" s="126"/>
      <c r="AE394" s="127"/>
      <c r="AF394" s="128"/>
      <c r="AG394" s="128"/>
      <c r="AH394" s="119"/>
      <c r="AI394" s="119"/>
      <c r="AJ394" s="119"/>
      <c r="AK394" s="119"/>
      <c r="AL394" s="119"/>
      <c r="AM394" s="119"/>
      <c r="AN394" s="119"/>
      <c r="AO394" s="119"/>
      <c r="AP394" s="119"/>
      <c r="AQ394" s="119"/>
      <c r="AR394" s="119"/>
      <c r="AS394" s="119"/>
      <c r="AT394" s="119"/>
      <c r="AU394" s="119"/>
      <c r="AV394" s="119"/>
      <c r="AW394" s="119"/>
      <c r="AX394" s="119"/>
      <c r="AY394" s="121"/>
      <c r="AZ394" s="120"/>
      <c r="BA394" s="120"/>
      <c r="BB394" s="120"/>
      <c r="BC394" s="120"/>
      <c r="BD394" s="120"/>
      <c r="BE394" s="120"/>
      <c r="BF394" s="61"/>
      <c r="BO394" s="66"/>
      <c r="BP394" s="66"/>
      <c r="BQ394" s="66"/>
    </row>
    <row r="395" spans="1:74" s="67" customFormat="1" ht="17.25" customHeight="1">
      <c r="A395" s="304" t="s">
        <v>68</v>
      </c>
      <c r="B395" s="304"/>
      <c r="C395" s="304"/>
      <c r="D395" s="127" t="str" cm="1">
        <f t="array" ref="D395">_xlfn.IFS(基本情報入力!$C$13=0,"",EDATE(基本情報入力!$C$13,BT401)&gt;基本情報入力!$C$14,"",TRUE,D356)</f>
        <v/>
      </c>
      <c r="E395" s="120"/>
      <c r="F395" s="127"/>
      <c r="G395" s="127"/>
      <c r="H395" s="119"/>
      <c r="I395" s="119"/>
      <c r="J395" s="119"/>
      <c r="K395" s="119"/>
      <c r="L395" s="119"/>
      <c r="M395" s="119"/>
      <c r="N395" s="119"/>
      <c r="O395" s="127"/>
      <c r="P395" s="127"/>
      <c r="Q395" s="119"/>
      <c r="R395" s="119"/>
      <c r="S395" s="119"/>
      <c r="T395" s="119"/>
      <c r="U395" s="127"/>
      <c r="V395" s="127"/>
      <c r="W395" s="127"/>
      <c r="X395" s="127"/>
      <c r="Y395" s="127"/>
      <c r="Z395" s="127"/>
      <c r="AA395" s="119"/>
      <c r="AB395" s="120"/>
      <c r="AC395" s="120"/>
      <c r="AD395" s="120"/>
      <c r="AE395" s="120"/>
      <c r="AF395" s="120"/>
      <c r="AG395" s="120"/>
      <c r="AH395" s="120"/>
      <c r="AI395" s="120"/>
      <c r="AJ395" s="120"/>
      <c r="AK395" s="305" t="s">
        <v>72</v>
      </c>
      <c r="AL395" s="305"/>
      <c r="AM395" s="305"/>
      <c r="AN395" s="305"/>
      <c r="AO395" s="306" t="str" cm="1">
        <f t="array" ref="AO395">_xlfn.IFS(基本情報入力!$C$13=0,"",EOMONTH(基本情報入力!$C$13,BT401-1)&gt;基本情報入力!$C$14,"",TRUE,AO356)</f>
        <v/>
      </c>
      <c r="AP395" s="306"/>
      <c r="AQ395" s="306"/>
      <c r="AR395" s="306"/>
      <c r="AS395" s="306"/>
      <c r="AT395" s="307" t="s">
        <v>70</v>
      </c>
      <c r="AU395" s="307"/>
      <c r="AV395" s="307"/>
      <c r="AW395" s="307"/>
      <c r="AX395" s="307"/>
      <c r="AY395" s="307"/>
      <c r="AZ395" s="307"/>
      <c r="BA395" s="308" t="str" cm="1">
        <f t="array" ref="BA395">_xlfn.IFS(基本情報入力!$C$13=0,"",EOMONTH(基本情報入力!$C$13,BT401-1)&gt;基本情報入力!$C$14,"",TRUE,BA356)</f>
        <v/>
      </c>
      <c r="BB395" s="308"/>
      <c r="BC395" s="308"/>
      <c r="BD395" s="308"/>
      <c r="BE395" s="308"/>
      <c r="BF395" s="61"/>
      <c r="BO395" s="66"/>
      <c r="BP395" s="66"/>
      <c r="BQ395" s="66"/>
    </row>
    <row r="396" spans="1:74" s="67" customFormat="1" ht="17.25" customHeight="1">
      <c r="A396" s="309" t="s">
        <v>69</v>
      </c>
      <c r="B396" s="309"/>
      <c r="C396" s="309"/>
      <c r="D396" s="129" t="str" cm="1">
        <f t="array" ref="D396">_xlfn.IFS(基本情報入力!$C$13=0,"",EDATE(基本情報入力!$C$13,BT401)&gt;基本情報入力!$C$14,"",TRUE,D357)</f>
        <v/>
      </c>
      <c r="E396" s="130"/>
      <c r="F396" s="129"/>
      <c r="G396" s="129"/>
      <c r="H396" s="129"/>
      <c r="I396" s="129"/>
      <c r="J396" s="129"/>
      <c r="K396" s="129"/>
      <c r="L396" s="129"/>
      <c r="M396" s="129"/>
      <c r="N396" s="129"/>
      <c r="O396" s="131"/>
      <c r="P396" s="131"/>
      <c r="Q396" s="131"/>
      <c r="R396" s="131"/>
      <c r="S396" s="131"/>
      <c r="T396" s="129"/>
      <c r="U396" s="129"/>
      <c r="V396" s="129"/>
      <c r="W396" s="131"/>
      <c r="X396" s="129"/>
      <c r="Y396" s="129"/>
      <c r="Z396" s="131"/>
      <c r="AA396" s="127"/>
      <c r="AB396" s="120"/>
      <c r="AC396" s="120"/>
      <c r="AD396" s="120"/>
      <c r="AE396" s="120"/>
      <c r="AF396" s="120"/>
      <c r="AG396" s="120"/>
      <c r="AH396" s="120"/>
      <c r="AI396" s="120"/>
      <c r="AJ396" s="120"/>
      <c r="AK396" s="307" t="s">
        <v>73</v>
      </c>
      <c r="AL396" s="307"/>
      <c r="AM396" s="307"/>
      <c r="AN396" s="307"/>
      <c r="AO396" s="306" t="str" cm="1">
        <f t="array" ref="AO396">_xlfn.IFS(基本情報入力!$C$13=0,"",EOMONTH(基本情報入力!$C$13,BT401-1)&gt;基本情報入力!$C$14,"",TRUE,AO357)</f>
        <v/>
      </c>
      <c r="AP396" s="306"/>
      <c r="AQ396" s="306"/>
      <c r="AR396" s="306"/>
      <c r="AS396" s="306"/>
      <c r="AT396" s="307" t="s">
        <v>183</v>
      </c>
      <c r="AU396" s="307"/>
      <c r="AV396" s="307"/>
      <c r="AW396" s="307"/>
      <c r="AX396" s="307"/>
      <c r="AY396" s="307"/>
      <c r="AZ396" s="307"/>
      <c r="BA396" s="308" t="str" cm="1">
        <f t="array" ref="BA396">_xlfn.IFS(基本情報入力!$C$13=0,"",EOMONTH(基本情報入力!$C$13,BT401-1)&gt;基本情報入力!$C$14,"",TRUE,BA357)</f>
        <v/>
      </c>
      <c r="BB396" s="308"/>
      <c r="BC396" s="308"/>
      <c r="BD396" s="308"/>
      <c r="BE396" s="308"/>
      <c r="BF396" s="66"/>
      <c r="BO396" s="66"/>
      <c r="BP396" s="66"/>
      <c r="BQ396" s="66"/>
    </row>
    <row r="397" spans="1:74" ht="19.5" customHeight="1">
      <c r="A397" s="310" t="str" cm="1">
        <f t="array" ref="A397">_xlfn.IFS(基本情報入力!$C$13=0,"令和　年　月",EOMONTH(基本情報入力!$C$13,BT401-1)&gt;基本情報入力!$C$14,"令和　年　月",TRUE,EOMONTH(基本情報入力!$C$13,BT401))</f>
        <v>令和　年　月</v>
      </c>
      <c r="B397" s="310"/>
      <c r="C397" s="310"/>
      <c r="D397" s="310"/>
      <c r="E397" s="132"/>
      <c r="F397" s="132"/>
      <c r="G397" s="132"/>
      <c r="H397" s="133"/>
      <c r="I397" s="133"/>
      <c r="J397" s="133"/>
      <c r="K397" s="133"/>
      <c r="L397" s="133"/>
      <c r="M397" s="133"/>
      <c r="N397" s="133"/>
      <c r="O397" s="134"/>
      <c r="P397" s="134"/>
      <c r="Q397" s="134"/>
      <c r="R397" s="134"/>
      <c r="S397" s="134"/>
      <c r="T397" s="134"/>
      <c r="U397" s="135"/>
      <c r="V397" s="135"/>
      <c r="W397" s="135"/>
      <c r="X397" s="135"/>
      <c r="Y397" s="135"/>
      <c r="Z397" s="135"/>
      <c r="AA397" s="135"/>
      <c r="AB397" s="135"/>
      <c r="AC397" s="135"/>
      <c r="AD397" s="135"/>
      <c r="AE397" s="135"/>
      <c r="AF397" s="135"/>
      <c r="AG397" s="135"/>
      <c r="AH397" s="135"/>
      <c r="AI397" s="133"/>
      <c r="AJ397" s="133"/>
      <c r="AK397" s="133"/>
      <c r="AL397" s="133"/>
      <c r="AM397" s="133"/>
      <c r="AN397" s="133"/>
      <c r="AO397" s="133"/>
      <c r="AP397" s="133"/>
      <c r="AQ397" s="133"/>
      <c r="AR397" s="133"/>
      <c r="AS397" s="133"/>
      <c r="AT397" s="133"/>
      <c r="AU397" s="133"/>
      <c r="AV397" s="133"/>
      <c r="AW397" s="133"/>
      <c r="AX397" s="133"/>
      <c r="AY397" s="133"/>
      <c r="AZ397" s="133"/>
      <c r="BA397" s="133"/>
      <c r="BB397" s="136"/>
      <c r="BC397" s="136"/>
      <c r="BD397" s="136"/>
      <c r="BE397" s="136"/>
      <c r="BF397" s="76"/>
      <c r="BG397" s="102"/>
      <c r="BH397" s="102"/>
      <c r="BI397" s="102"/>
      <c r="BJ397" s="102"/>
      <c r="BK397" s="102"/>
      <c r="BL397" s="102"/>
      <c r="BO397" s="94"/>
      <c r="BP397" s="94"/>
      <c r="BQ397" s="95"/>
      <c r="BS397" s="60" t="s">
        <v>74</v>
      </c>
      <c r="BT397" s="60">
        <f>BT358+1</f>
        <v>11</v>
      </c>
      <c r="BU397" s="70"/>
      <c r="BV397" s="70"/>
    </row>
    <row r="398" spans="1:74" ht="21.75" customHeight="1">
      <c r="A398" s="311" t="s">
        <v>74</v>
      </c>
      <c r="B398" s="314" t="s">
        <v>87</v>
      </c>
      <c r="C398" s="315"/>
      <c r="D398" s="315"/>
      <c r="E398" s="315"/>
      <c r="F398" s="315"/>
      <c r="G398" s="316"/>
      <c r="H398" s="314" t="s">
        <v>88</v>
      </c>
      <c r="I398" s="315"/>
      <c r="J398" s="315"/>
      <c r="K398" s="315"/>
      <c r="L398" s="315"/>
      <c r="M398" s="315"/>
      <c r="N398" s="316"/>
      <c r="O398" s="323" t="s">
        <v>133</v>
      </c>
      <c r="P398" s="324"/>
      <c r="Q398" s="325"/>
      <c r="R398" s="330" t="s">
        <v>134</v>
      </c>
      <c r="S398" s="325"/>
      <c r="T398" s="331"/>
      <c r="U398" s="334" t="s">
        <v>135</v>
      </c>
      <c r="V398" s="335"/>
      <c r="W398" s="336"/>
      <c r="X398" s="334" t="s">
        <v>136</v>
      </c>
      <c r="Y398" s="335"/>
      <c r="Z398" s="336"/>
      <c r="AA398" s="138">
        <f>IFERROR(DATE(BT398,BT399,1),1)</f>
        <v>1</v>
      </c>
      <c r="AB398" s="139">
        <f>IFERROR(AA398+1,"")</f>
        <v>2</v>
      </c>
      <c r="AC398" s="139">
        <f t="shared" ref="AC398" si="314">IFERROR(AB398+1,"")</f>
        <v>3</v>
      </c>
      <c r="AD398" s="139">
        <f t="shared" ref="AD398" si="315">IFERROR(AC398+1,"")</f>
        <v>4</v>
      </c>
      <c r="AE398" s="139">
        <f t="shared" ref="AE398" si="316">IFERROR(AD398+1,"")</f>
        <v>5</v>
      </c>
      <c r="AF398" s="139">
        <f t="shared" ref="AF398" si="317">IFERROR(AE398+1,"")</f>
        <v>6</v>
      </c>
      <c r="AG398" s="139">
        <f t="shared" ref="AG398" si="318">IFERROR(AF398+1,"")</f>
        <v>7</v>
      </c>
      <c r="AH398" s="139">
        <f t="shared" ref="AH398" si="319">IFERROR(AG398+1,"")</f>
        <v>8</v>
      </c>
      <c r="AI398" s="139">
        <f t="shared" ref="AI398" si="320">IFERROR(AH398+1,"")</f>
        <v>9</v>
      </c>
      <c r="AJ398" s="139">
        <f t="shared" ref="AJ398" si="321">IFERROR(AI398+1,"")</f>
        <v>10</v>
      </c>
      <c r="AK398" s="139">
        <f t="shared" ref="AK398" si="322">IFERROR(AJ398+1,"")</f>
        <v>11</v>
      </c>
      <c r="AL398" s="139">
        <f t="shared" ref="AL398" si="323">IFERROR(AK398+1,"")</f>
        <v>12</v>
      </c>
      <c r="AM398" s="139">
        <f t="shared" ref="AM398" si="324">IFERROR(AL398+1,"")</f>
        <v>13</v>
      </c>
      <c r="AN398" s="139">
        <f t="shared" ref="AN398" si="325">IFERROR(AM398+1,"")</f>
        <v>14</v>
      </c>
      <c r="AO398" s="139">
        <f t="shared" ref="AO398" si="326">IFERROR(AN398+1,"")</f>
        <v>15</v>
      </c>
      <c r="AP398" s="139">
        <f t="shared" ref="AP398" si="327">IFERROR(AO398+1,"")</f>
        <v>16</v>
      </c>
      <c r="AQ398" s="139">
        <f t="shared" ref="AQ398" si="328">IFERROR(AP398+1,"")</f>
        <v>17</v>
      </c>
      <c r="AR398" s="139">
        <f t="shared" ref="AR398" si="329">IFERROR(AQ398+1,"")</f>
        <v>18</v>
      </c>
      <c r="AS398" s="139">
        <f t="shared" ref="AS398" si="330">IFERROR(AR398+1,"")</f>
        <v>19</v>
      </c>
      <c r="AT398" s="139">
        <f t="shared" ref="AT398" si="331">IFERROR(AS398+1,"")</f>
        <v>20</v>
      </c>
      <c r="AU398" s="139">
        <f t="shared" ref="AU398" si="332">IFERROR(AT398+1,"")</f>
        <v>21</v>
      </c>
      <c r="AV398" s="139">
        <f t="shared" ref="AV398" si="333">IFERROR(AU398+1,"")</f>
        <v>22</v>
      </c>
      <c r="AW398" s="139">
        <f t="shared" ref="AW398" si="334">IFERROR(AV398+1,"")</f>
        <v>23</v>
      </c>
      <c r="AX398" s="139">
        <f t="shared" ref="AX398" si="335">IFERROR(AW398+1,"")</f>
        <v>24</v>
      </c>
      <c r="AY398" s="139">
        <f t="shared" ref="AY398" si="336">IFERROR(AX398+1,"")</f>
        <v>25</v>
      </c>
      <c r="AZ398" s="139">
        <f t="shared" ref="AZ398" si="337">IFERROR(AY398+1,"")</f>
        <v>26</v>
      </c>
      <c r="BA398" s="139">
        <f t="shared" ref="BA398" si="338">IFERROR(AZ398+1,"")</f>
        <v>27</v>
      </c>
      <c r="BB398" s="139">
        <f t="shared" ref="BB398" si="339">IFERROR(BA398+1,"")</f>
        <v>28</v>
      </c>
      <c r="BC398" s="139" t="str" cm="1">
        <f t="array" ref="BC398">_xlfn.IFS(BB398="","",MONTH(BB398+1)=BT399,BB398+1,TRUE,"")</f>
        <v/>
      </c>
      <c r="BD398" s="139" t="str" cm="1">
        <f t="array" ref="BD398">_xlfn.IFS(BC398="","",MONTH(BC398+1)=BT399,BC398+1,TRUE,"")</f>
        <v/>
      </c>
      <c r="BE398" s="140" t="str" cm="1">
        <f t="array" ref="BE398">_xlfn.IFS(BD398="","",MONTH(BD398+1)=BT399,BD398+1,TRUE,"")</f>
        <v/>
      </c>
      <c r="BF398" s="114"/>
      <c r="BG398" s="285" t="s">
        <v>86</v>
      </c>
      <c r="BH398" s="286" t="s">
        <v>85</v>
      </c>
      <c r="BI398" s="287"/>
      <c r="BJ398" s="287"/>
      <c r="BK398" s="287"/>
      <c r="BL398" s="288"/>
      <c r="BO398" s="94"/>
      <c r="BP398" s="94"/>
      <c r="BQ398" s="94"/>
      <c r="BS398" s="60" t="s">
        <v>75</v>
      </c>
      <c r="BT398" s="60" t="str">
        <f>IFERROR(YEAR(A397),"****")</f>
        <v>****</v>
      </c>
      <c r="BU398" s="60" t="s">
        <v>31</v>
      </c>
    </row>
    <row r="399" spans="1:74" ht="21" customHeight="1">
      <c r="A399" s="312"/>
      <c r="B399" s="317"/>
      <c r="C399" s="318"/>
      <c r="D399" s="318"/>
      <c r="E399" s="318"/>
      <c r="F399" s="318"/>
      <c r="G399" s="319"/>
      <c r="H399" s="317"/>
      <c r="I399" s="318"/>
      <c r="J399" s="318"/>
      <c r="K399" s="318"/>
      <c r="L399" s="318"/>
      <c r="M399" s="318"/>
      <c r="N399" s="319"/>
      <c r="O399" s="326"/>
      <c r="P399" s="327"/>
      <c r="Q399" s="327"/>
      <c r="R399" s="326"/>
      <c r="S399" s="327"/>
      <c r="T399" s="332"/>
      <c r="U399" s="337"/>
      <c r="V399" s="338"/>
      <c r="W399" s="339"/>
      <c r="X399" s="337"/>
      <c r="Y399" s="338"/>
      <c r="Z399" s="339"/>
      <c r="AA399" s="141" t="str">
        <f>IF(AO395="","",TEXT(WEEKDAY(+AA398),"aaa"))</f>
        <v/>
      </c>
      <c r="AB399" s="142" t="str">
        <f>IF(AO395="","",TEXT(WEEKDAY(+AB398),"aaa"))</f>
        <v/>
      </c>
      <c r="AC399" s="142" t="str">
        <f>IF(AO395="","",TEXT(WEEKDAY(+AC398),"aaa"))</f>
        <v/>
      </c>
      <c r="AD399" s="142" t="str">
        <f>IF(AO395="","",TEXT(WEEKDAY(+AD398),"aaa"))</f>
        <v/>
      </c>
      <c r="AE399" s="142" t="str">
        <f>IF(AO395="","",TEXT(WEEKDAY(+AE398),"aaa"))</f>
        <v/>
      </c>
      <c r="AF399" s="142" t="str">
        <f>IF(AO395="","",TEXT(WEEKDAY(+AF398),"aaa"))</f>
        <v/>
      </c>
      <c r="AG399" s="142" t="str">
        <f>IF(AO395="","",TEXT(WEEKDAY(+AG398),"aaa"))</f>
        <v/>
      </c>
      <c r="AH399" s="142" t="str">
        <f>IF(AO395="","",TEXT(WEEKDAY(+AH398),"aaa"))</f>
        <v/>
      </c>
      <c r="AI399" s="142" t="str">
        <f>IF(AO395="","",TEXT(WEEKDAY(+AI398),"aaa"))</f>
        <v/>
      </c>
      <c r="AJ399" s="142" t="str">
        <f>IF(AO395="","",TEXT(WEEKDAY(+AJ398),"aaa"))</f>
        <v/>
      </c>
      <c r="AK399" s="142" t="str">
        <f>IF(AO395="","",TEXT(WEEKDAY(+AK398),"aaa"))</f>
        <v/>
      </c>
      <c r="AL399" s="142" t="str">
        <f>IF(AO395="","",TEXT(WEEKDAY(+AL398),"aaa"))</f>
        <v/>
      </c>
      <c r="AM399" s="142" t="str">
        <f>IF(AO395="","",TEXT(WEEKDAY(+AM398),"aaa"))</f>
        <v/>
      </c>
      <c r="AN399" s="142" t="str">
        <f>IF(AO395="","",TEXT(WEEKDAY(+AN398),"aaa"))</f>
        <v/>
      </c>
      <c r="AO399" s="142" t="str">
        <f>IF(AO395="","",TEXT(WEEKDAY(+AO398),"aaa"))</f>
        <v/>
      </c>
      <c r="AP399" s="142" t="str">
        <f>IF(AO395="","",TEXT(WEEKDAY(+AP398),"aaa"))</f>
        <v/>
      </c>
      <c r="AQ399" s="142" t="str">
        <f>IF(AO395="","",TEXT(WEEKDAY(+AQ398),"aaa"))</f>
        <v/>
      </c>
      <c r="AR399" s="142" t="str">
        <f>IF(AO395="","",TEXT(WEEKDAY(+AR398),"aaa"))</f>
        <v/>
      </c>
      <c r="AS399" s="142" t="str">
        <f>IF(AO395="","",TEXT(WEEKDAY(+AS398),"aaa"))</f>
        <v/>
      </c>
      <c r="AT399" s="142" t="str">
        <f>IF(AO395="","",TEXT(WEEKDAY(+AT398),"aaa"))</f>
        <v/>
      </c>
      <c r="AU399" s="142" t="str">
        <f>IF(AO395="","",TEXT(WEEKDAY(+AU398),"aaa"))</f>
        <v/>
      </c>
      <c r="AV399" s="142" t="str">
        <f>IF(AO395="","",TEXT(WEEKDAY(+AV398),"aaa"))</f>
        <v/>
      </c>
      <c r="AW399" s="142" t="str">
        <f>IF(AO395="","",TEXT(WEEKDAY(+AW398),"aaa"))</f>
        <v/>
      </c>
      <c r="AX399" s="142" t="str">
        <f>IF(AO395="","",TEXT(WEEKDAY(+AX398),"aaa"))</f>
        <v/>
      </c>
      <c r="AY399" s="142" t="str">
        <f>IF(AO395="","",TEXT(WEEKDAY(+AY398),"aaa"))</f>
        <v/>
      </c>
      <c r="AZ399" s="142" t="str">
        <f>IF(AO395="","",TEXT(WEEKDAY(+AZ398),"aaa"))</f>
        <v/>
      </c>
      <c r="BA399" s="142" t="str">
        <f>IF(AO395="","",TEXT(WEEKDAY(+BA398),"aaa"))</f>
        <v/>
      </c>
      <c r="BB399" s="142" t="str">
        <f>IF(AO395="","",TEXT(WEEKDAY(+BB398),"aaa"))</f>
        <v/>
      </c>
      <c r="BC399" s="142" t="str" cm="1">
        <f t="array" ref="BC399">_xlfn.IFS(AO395="","",BC398="","",TRUE,TEXT(WEEKDAY(+BC398),"aaa"))</f>
        <v/>
      </c>
      <c r="BD399" s="142" t="str" cm="1">
        <f t="array" ref="BD399">_xlfn.IFS(AO395="","",BD398="","",TRUE,TEXT(WEEKDAY(+BD398),"aaa"))</f>
        <v/>
      </c>
      <c r="BE399" s="143" t="str" cm="1">
        <f t="array" ref="BE399">_xlfn.IFS(AO395="","",BE398="","",TRUE,TEXT(WEEKDAY(+BE398),"aaa"))</f>
        <v/>
      </c>
      <c r="BF399" s="116"/>
      <c r="BG399" s="285" t="s">
        <v>84</v>
      </c>
      <c r="BH399" s="286"/>
      <c r="BI399" s="286" t="s">
        <v>37</v>
      </c>
      <c r="BJ399" s="286"/>
      <c r="BK399" s="286" t="s">
        <v>36</v>
      </c>
      <c r="BL399" s="289"/>
      <c r="BO399" s="94"/>
      <c r="BP399" s="94"/>
      <c r="BQ399" s="94"/>
      <c r="BS399" s="60" t="s">
        <v>76</v>
      </c>
      <c r="BT399" s="60" t="str">
        <f>IF(EOMONTH(基本情報入力!$C$13,BT401-1)&gt;=基本情報入力!$C$14,"",MONTH(EOMONTH(基本情報入力!$C$13,BT401)))</f>
        <v/>
      </c>
      <c r="BU399" s="60" t="s">
        <v>32</v>
      </c>
    </row>
    <row r="400" spans="1:74" ht="21" customHeight="1">
      <c r="A400" s="313"/>
      <c r="B400" s="320"/>
      <c r="C400" s="321"/>
      <c r="D400" s="321"/>
      <c r="E400" s="321"/>
      <c r="F400" s="321"/>
      <c r="G400" s="322"/>
      <c r="H400" s="320"/>
      <c r="I400" s="321"/>
      <c r="J400" s="321"/>
      <c r="K400" s="321"/>
      <c r="L400" s="321"/>
      <c r="M400" s="321"/>
      <c r="N400" s="322"/>
      <c r="O400" s="328"/>
      <c r="P400" s="329"/>
      <c r="Q400" s="329"/>
      <c r="R400" s="328"/>
      <c r="S400" s="329"/>
      <c r="T400" s="333"/>
      <c r="U400" s="340"/>
      <c r="V400" s="341"/>
      <c r="W400" s="342"/>
      <c r="X400" s="340"/>
      <c r="Y400" s="341"/>
      <c r="Z400" s="342"/>
      <c r="AA400" s="78"/>
      <c r="AB400" s="79"/>
      <c r="AC400" s="79"/>
      <c r="AD400" s="79"/>
      <c r="AE400" s="79"/>
      <c r="AF400" s="79"/>
      <c r="AG400" s="79"/>
      <c r="AH400" s="79"/>
      <c r="AI400" s="79"/>
      <c r="AJ400" s="79"/>
      <c r="AK400" s="79"/>
      <c r="AL400" s="79"/>
      <c r="AM400" s="79"/>
      <c r="AN400" s="79"/>
      <c r="AO400" s="79"/>
      <c r="AP400" s="79"/>
      <c r="AQ400" s="79"/>
      <c r="AR400" s="79"/>
      <c r="AS400" s="79"/>
      <c r="AT400" s="79"/>
      <c r="AU400" s="79"/>
      <c r="AV400" s="79"/>
      <c r="AW400" s="79"/>
      <c r="AX400" s="79"/>
      <c r="AY400" s="79"/>
      <c r="AZ400" s="79"/>
      <c r="BA400" s="79"/>
      <c r="BB400" s="79"/>
      <c r="BC400" s="79"/>
      <c r="BD400" s="79"/>
      <c r="BE400" s="80"/>
      <c r="BF400" s="116"/>
      <c r="BG400" s="111"/>
      <c r="BH400" s="112"/>
      <c r="BI400" s="112"/>
      <c r="BJ400" s="112"/>
      <c r="BK400" s="112"/>
      <c r="BL400" s="113"/>
      <c r="BO400" s="94"/>
      <c r="BP400" s="94"/>
      <c r="BQ400" s="94"/>
    </row>
    <row r="401" spans="1:73" ht="21.75" customHeight="1">
      <c r="A401" s="151">
        <v>1</v>
      </c>
      <c r="B401" s="273" t="str" cm="1">
        <f t="array" ref="B401">_xlfn.IFS(基本情報入力!$C$13=0,"",EDATE(基本情報入力!$C$13,$BT$401)&gt;基本情報入力!$C$14,"",TRUE,B362)</f>
        <v/>
      </c>
      <c r="C401" s="274"/>
      <c r="D401" s="274"/>
      <c r="E401" s="274"/>
      <c r="F401" s="274"/>
      <c r="G401" s="275"/>
      <c r="H401" s="273" t="str" cm="1">
        <f t="array" ref="H401">_xlfn.IFS(基本情報入力!$C$13=0,"",EDATE(基本情報入力!$C$13,$BT$401)&gt;基本情報入力!$C$14,"",TRUE,H362)</f>
        <v/>
      </c>
      <c r="I401" s="274"/>
      <c r="J401" s="274"/>
      <c r="K401" s="274"/>
      <c r="L401" s="276" t="str" cm="1">
        <f t="array" ref="L401">_xlfn.IFS(基本情報入力!$C$13=0,"",EDATE(基本情報入力!$C$13,$BT$401)&gt;基本情報入力!$C$14,"",TRUE,L362)</f>
        <v/>
      </c>
      <c r="M401" s="276"/>
      <c r="N401" s="275"/>
      <c r="O401" s="290" t="str">
        <f t="shared" ref="O401:O425" si="340">IF(H401="","",IFERROR(IF($BT$206="",0,DAY(EOMONTH($AA$203,0))-COUNTIF(AA401:BE401,"―")),0))</f>
        <v/>
      </c>
      <c r="P401" s="291"/>
      <c r="Q401" s="291"/>
      <c r="R401" s="279" t="str">
        <f>IF(O401="","",COUNTIF(AA401:BE401,"○"))</f>
        <v/>
      </c>
      <c r="S401" s="278"/>
      <c r="T401" s="280"/>
      <c r="U401" s="281" t="str">
        <f>IF(O401="","",IFERROR(ROUNDDOWN(R401/O401,3),"-"))</f>
        <v/>
      </c>
      <c r="V401" s="282"/>
      <c r="W401" s="283"/>
      <c r="X401" s="292" t="str">
        <f>IFERROR(ROUNDDOWN(AVERAGE(U401:W425),3),"-")</f>
        <v>-</v>
      </c>
      <c r="Y401" s="293"/>
      <c r="Z401" s="294"/>
      <c r="AA401" s="78"/>
      <c r="AB401" s="79"/>
      <c r="AC401" s="79"/>
      <c r="AD401" s="79"/>
      <c r="AE401" s="79"/>
      <c r="AF401" s="79"/>
      <c r="AG401" s="79"/>
      <c r="AH401" s="79"/>
      <c r="AI401" s="79"/>
      <c r="AJ401" s="79"/>
      <c r="AK401" s="79"/>
      <c r="AL401" s="79"/>
      <c r="AM401" s="79"/>
      <c r="AN401" s="79"/>
      <c r="AO401" s="79"/>
      <c r="AP401" s="79"/>
      <c r="AQ401" s="79"/>
      <c r="AR401" s="79"/>
      <c r="AS401" s="79"/>
      <c r="AT401" s="79"/>
      <c r="AU401" s="79"/>
      <c r="AV401" s="79"/>
      <c r="AW401" s="79"/>
      <c r="AX401" s="79"/>
      <c r="AY401" s="79"/>
      <c r="AZ401" s="79"/>
      <c r="BA401" s="79"/>
      <c r="BB401" s="79"/>
      <c r="BC401" s="79"/>
      <c r="BD401" s="79"/>
      <c r="BE401" s="80"/>
      <c r="BF401" s="107"/>
      <c r="BG401" s="268" t="str">
        <f>IFERROR(ROUNDDOWN(BK401/BI401,3),"-")</f>
        <v>-</v>
      </c>
      <c r="BH401" s="269"/>
      <c r="BI401" s="270">
        <f>IFERROR(BI362+IF(O401="",0,O401),0)</f>
        <v>0</v>
      </c>
      <c r="BJ401" s="270"/>
      <c r="BK401" s="270">
        <f>IFERROR(BK362+IF(R401="",0,R401),0)</f>
        <v>0</v>
      </c>
      <c r="BL401" s="284"/>
      <c r="BO401" s="96"/>
      <c r="BP401" s="96"/>
      <c r="BQ401" s="97"/>
      <c r="BT401" s="60">
        <f>BT397-1</f>
        <v>10</v>
      </c>
      <c r="BU401" s="60" t="s">
        <v>77</v>
      </c>
    </row>
    <row r="402" spans="1:73" ht="21.75" customHeight="1">
      <c r="A402" s="151">
        <v>2</v>
      </c>
      <c r="B402" s="273" t="str" cm="1">
        <f t="array" ref="B402">_xlfn.IFS(基本情報入力!$C$13=0,"",EDATE(基本情報入力!$C$13,$BT$401)&gt;基本情報入力!$C$14,"",TRUE,B363)</f>
        <v/>
      </c>
      <c r="C402" s="274"/>
      <c r="D402" s="274"/>
      <c r="E402" s="274"/>
      <c r="F402" s="274"/>
      <c r="G402" s="275"/>
      <c r="H402" s="273" t="str" cm="1">
        <f t="array" ref="H402">_xlfn.IFS(基本情報入力!$C$13=0,"",EDATE(基本情報入力!$C$13,$BT$401)&gt;基本情報入力!$C$14,"",TRUE,H363)</f>
        <v/>
      </c>
      <c r="I402" s="274"/>
      <c r="J402" s="274"/>
      <c r="K402" s="274"/>
      <c r="L402" s="276" t="str" cm="1">
        <f t="array" ref="L402">_xlfn.IFS(基本情報入力!$C$13=0,"",EDATE(基本情報入力!$C$13,$BT$401)&gt;基本情報入力!$C$14,"",TRUE,L363)</f>
        <v/>
      </c>
      <c r="M402" s="276"/>
      <c r="N402" s="275"/>
      <c r="O402" s="277" t="str">
        <f t="shared" si="340"/>
        <v/>
      </c>
      <c r="P402" s="278"/>
      <c r="Q402" s="278"/>
      <c r="R402" s="279" t="str">
        <f t="shared" ref="R402:R417" si="341">IF(O402="","",COUNTIF(AA402:BE402,"○"))</f>
        <v/>
      </c>
      <c r="S402" s="278"/>
      <c r="T402" s="280"/>
      <c r="U402" s="281" t="str">
        <f t="shared" ref="U402:U425" si="342">IF(O402="","",IFERROR(ROUNDDOWN(R402/O402,3),"-"))</f>
        <v/>
      </c>
      <c r="V402" s="282"/>
      <c r="W402" s="283"/>
      <c r="X402" s="295"/>
      <c r="Y402" s="296"/>
      <c r="Z402" s="297"/>
      <c r="AA402" s="78"/>
      <c r="AB402" s="79"/>
      <c r="AC402" s="79"/>
      <c r="AD402" s="79"/>
      <c r="AE402" s="79"/>
      <c r="AF402" s="79"/>
      <c r="AG402" s="79"/>
      <c r="AH402" s="79"/>
      <c r="AI402" s="79"/>
      <c r="AJ402" s="79"/>
      <c r="AK402" s="79"/>
      <c r="AL402" s="79"/>
      <c r="AM402" s="79"/>
      <c r="AN402" s="79"/>
      <c r="AO402" s="79"/>
      <c r="AP402" s="79"/>
      <c r="AQ402" s="79"/>
      <c r="AR402" s="79"/>
      <c r="AS402" s="79"/>
      <c r="AT402" s="79"/>
      <c r="AU402" s="79"/>
      <c r="AV402" s="79"/>
      <c r="AW402" s="79"/>
      <c r="AX402" s="79"/>
      <c r="AY402" s="79"/>
      <c r="AZ402" s="79"/>
      <c r="BA402" s="79"/>
      <c r="BB402" s="79"/>
      <c r="BC402" s="79"/>
      <c r="BD402" s="79"/>
      <c r="BE402" s="80"/>
      <c r="BF402" s="107"/>
      <c r="BG402" s="268" t="str">
        <f t="shared" ref="BG402:BG426" si="343">IFERROR(ROUNDDOWN(BK402/BI402,3),"-")</f>
        <v>-</v>
      </c>
      <c r="BH402" s="269"/>
      <c r="BI402" s="270">
        <f t="shared" ref="BI402:BI425" si="344">IFERROR(BI363+IF(O402="",0,O402),0)</f>
        <v>0</v>
      </c>
      <c r="BJ402" s="270"/>
      <c r="BK402" s="270">
        <f t="shared" ref="BK402:BK425" si="345">IFERROR(BK363+IF(R402="",0,R402),0)</f>
        <v>0</v>
      </c>
      <c r="BL402" s="284"/>
      <c r="BO402" s="96"/>
      <c r="BP402" s="96"/>
      <c r="BQ402" s="97"/>
    </row>
    <row r="403" spans="1:73" ht="21.75" customHeight="1">
      <c r="A403" s="151">
        <v>3</v>
      </c>
      <c r="B403" s="273" t="str" cm="1">
        <f t="array" ref="B403">_xlfn.IFS(基本情報入力!$C$13=0,"",EDATE(基本情報入力!$C$13,$BT$401)&gt;基本情報入力!$C$14,"",TRUE,B364)</f>
        <v/>
      </c>
      <c r="C403" s="274"/>
      <c r="D403" s="274"/>
      <c r="E403" s="274"/>
      <c r="F403" s="274"/>
      <c r="G403" s="275"/>
      <c r="H403" s="273" t="str" cm="1">
        <f t="array" ref="H403">_xlfn.IFS(基本情報入力!$C$13=0,"",EDATE(基本情報入力!$C$13,$BT$401)&gt;基本情報入力!$C$14,"",TRUE,H364)</f>
        <v/>
      </c>
      <c r="I403" s="274"/>
      <c r="J403" s="274"/>
      <c r="K403" s="274"/>
      <c r="L403" s="276" t="str" cm="1">
        <f t="array" ref="L403">_xlfn.IFS(基本情報入力!$C$13=0,"",EDATE(基本情報入力!$C$13,$BT$401)&gt;基本情報入力!$C$14,"",TRUE,L364)</f>
        <v/>
      </c>
      <c r="M403" s="276"/>
      <c r="N403" s="275"/>
      <c r="O403" s="277" t="str">
        <f t="shared" si="340"/>
        <v/>
      </c>
      <c r="P403" s="278"/>
      <c r="Q403" s="278"/>
      <c r="R403" s="279" t="str">
        <f t="shared" si="341"/>
        <v/>
      </c>
      <c r="S403" s="278"/>
      <c r="T403" s="280"/>
      <c r="U403" s="281" t="str">
        <f t="shared" si="342"/>
        <v/>
      </c>
      <c r="V403" s="282"/>
      <c r="W403" s="283"/>
      <c r="X403" s="295"/>
      <c r="Y403" s="296"/>
      <c r="Z403" s="297"/>
      <c r="AA403" s="78"/>
      <c r="AB403" s="79"/>
      <c r="AC403" s="79"/>
      <c r="AD403" s="79"/>
      <c r="AE403" s="79"/>
      <c r="AF403" s="79"/>
      <c r="AG403" s="79"/>
      <c r="AH403" s="79"/>
      <c r="AI403" s="79"/>
      <c r="AJ403" s="79"/>
      <c r="AK403" s="79"/>
      <c r="AL403" s="79"/>
      <c r="AM403" s="79"/>
      <c r="AN403" s="79"/>
      <c r="AO403" s="79"/>
      <c r="AP403" s="79"/>
      <c r="AQ403" s="79"/>
      <c r="AR403" s="79"/>
      <c r="AS403" s="79"/>
      <c r="AT403" s="79"/>
      <c r="AU403" s="79"/>
      <c r="AV403" s="79"/>
      <c r="AW403" s="79"/>
      <c r="AX403" s="79"/>
      <c r="AY403" s="79"/>
      <c r="AZ403" s="79"/>
      <c r="BA403" s="79"/>
      <c r="BB403" s="79"/>
      <c r="BC403" s="79"/>
      <c r="BD403" s="79"/>
      <c r="BE403" s="80"/>
      <c r="BF403" s="107"/>
      <c r="BG403" s="268" t="str">
        <f t="shared" si="343"/>
        <v>-</v>
      </c>
      <c r="BH403" s="269"/>
      <c r="BI403" s="270">
        <f t="shared" si="344"/>
        <v>0</v>
      </c>
      <c r="BJ403" s="270"/>
      <c r="BK403" s="270">
        <f t="shared" si="345"/>
        <v>0</v>
      </c>
      <c r="BL403" s="284"/>
      <c r="BO403" s="96"/>
      <c r="BP403" s="96"/>
      <c r="BQ403" s="97"/>
    </row>
    <row r="404" spans="1:73" ht="21.75" customHeight="1">
      <c r="A404" s="151">
        <v>4</v>
      </c>
      <c r="B404" s="273" t="str" cm="1">
        <f t="array" ref="B404">_xlfn.IFS(基本情報入力!$C$13=0,"",EDATE(基本情報入力!$C$13,$BT$401)&gt;基本情報入力!$C$14,"",TRUE,B365)</f>
        <v/>
      </c>
      <c r="C404" s="274"/>
      <c r="D404" s="274"/>
      <c r="E404" s="274"/>
      <c r="F404" s="274"/>
      <c r="G404" s="275"/>
      <c r="H404" s="273" t="str" cm="1">
        <f t="array" ref="H404">_xlfn.IFS(基本情報入力!$C$13=0,"",EDATE(基本情報入力!$C$13,$BT$401)&gt;基本情報入力!$C$14,"",TRUE,H365)</f>
        <v/>
      </c>
      <c r="I404" s="274"/>
      <c r="J404" s="274"/>
      <c r="K404" s="274"/>
      <c r="L404" s="276" t="str" cm="1">
        <f t="array" ref="L404">_xlfn.IFS(基本情報入力!$C$13=0,"",EDATE(基本情報入力!$C$13,$BT$401)&gt;基本情報入力!$C$14,"",TRUE,L365)</f>
        <v/>
      </c>
      <c r="M404" s="276"/>
      <c r="N404" s="275"/>
      <c r="O404" s="277" t="str">
        <f t="shared" si="340"/>
        <v/>
      </c>
      <c r="P404" s="278"/>
      <c r="Q404" s="278"/>
      <c r="R404" s="279" t="str">
        <f t="shared" si="341"/>
        <v/>
      </c>
      <c r="S404" s="278"/>
      <c r="T404" s="280"/>
      <c r="U404" s="281" t="str">
        <f t="shared" si="342"/>
        <v/>
      </c>
      <c r="V404" s="282"/>
      <c r="W404" s="283"/>
      <c r="X404" s="295"/>
      <c r="Y404" s="296"/>
      <c r="Z404" s="297"/>
      <c r="AA404" s="78"/>
      <c r="AB404" s="79"/>
      <c r="AC404" s="79"/>
      <c r="AD404" s="79"/>
      <c r="AE404" s="79"/>
      <c r="AF404" s="79"/>
      <c r="AG404" s="79"/>
      <c r="AH404" s="79"/>
      <c r="AI404" s="79"/>
      <c r="AJ404" s="79"/>
      <c r="AK404" s="79"/>
      <c r="AL404" s="79"/>
      <c r="AM404" s="79"/>
      <c r="AN404" s="79"/>
      <c r="AO404" s="79"/>
      <c r="AP404" s="79"/>
      <c r="AQ404" s="79"/>
      <c r="AR404" s="79"/>
      <c r="AS404" s="79"/>
      <c r="AT404" s="79"/>
      <c r="AU404" s="79"/>
      <c r="AV404" s="79"/>
      <c r="AW404" s="79"/>
      <c r="AX404" s="79"/>
      <c r="AY404" s="79"/>
      <c r="AZ404" s="79"/>
      <c r="BA404" s="79"/>
      <c r="BB404" s="79"/>
      <c r="BC404" s="79"/>
      <c r="BD404" s="79"/>
      <c r="BE404" s="80"/>
      <c r="BF404" s="107"/>
      <c r="BG404" s="268" t="str">
        <f t="shared" si="343"/>
        <v>-</v>
      </c>
      <c r="BH404" s="269"/>
      <c r="BI404" s="270">
        <f t="shared" si="344"/>
        <v>0</v>
      </c>
      <c r="BJ404" s="270"/>
      <c r="BK404" s="270">
        <f t="shared" si="345"/>
        <v>0</v>
      </c>
      <c r="BL404" s="284"/>
      <c r="BO404" s="96"/>
      <c r="BP404" s="96"/>
      <c r="BQ404" s="97"/>
    </row>
    <row r="405" spans="1:73" ht="21.75" customHeight="1">
      <c r="A405" s="151">
        <v>5</v>
      </c>
      <c r="B405" s="273" t="str" cm="1">
        <f t="array" ref="B405">_xlfn.IFS(基本情報入力!$C$13=0,"",EDATE(基本情報入力!$C$13,$BT$401)&gt;基本情報入力!$C$14,"",TRUE,B366)</f>
        <v/>
      </c>
      <c r="C405" s="274"/>
      <c r="D405" s="274"/>
      <c r="E405" s="274"/>
      <c r="F405" s="274"/>
      <c r="G405" s="275"/>
      <c r="H405" s="273" t="str" cm="1">
        <f t="array" ref="H405">_xlfn.IFS(基本情報入力!$C$13=0,"",EDATE(基本情報入力!$C$13,$BT$401)&gt;基本情報入力!$C$14,"",TRUE,H366)</f>
        <v/>
      </c>
      <c r="I405" s="274"/>
      <c r="J405" s="274"/>
      <c r="K405" s="274"/>
      <c r="L405" s="276" t="str" cm="1">
        <f t="array" ref="L405">_xlfn.IFS(基本情報入力!$C$13=0,"",EDATE(基本情報入力!$C$13,$BT$401)&gt;基本情報入力!$C$14,"",TRUE,L366)</f>
        <v/>
      </c>
      <c r="M405" s="276"/>
      <c r="N405" s="275"/>
      <c r="O405" s="277" t="str">
        <f t="shared" si="340"/>
        <v/>
      </c>
      <c r="P405" s="278"/>
      <c r="Q405" s="278"/>
      <c r="R405" s="279" t="str">
        <f t="shared" si="341"/>
        <v/>
      </c>
      <c r="S405" s="278"/>
      <c r="T405" s="280"/>
      <c r="U405" s="281" t="str">
        <f t="shared" si="342"/>
        <v/>
      </c>
      <c r="V405" s="282"/>
      <c r="W405" s="283"/>
      <c r="X405" s="295"/>
      <c r="Y405" s="296"/>
      <c r="Z405" s="297"/>
      <c r="AA405" s="78"/>
      <c r="AB405" s="79"/>
      <c r="AC405" s="79"/>
      <c r="AD405" s="79"/>
      <c r="AE405" s="79"/>
      <c r="AF405" s="79"/>
      <c r="AG405" s="79"/>
      <c r="AH405" s="79"/>
      <c r="AI405" s="79"/>
      <c r="AJ405" s="79"/>
      <c r="AK405" s="79"/>
      <c r="AL405" s="79"/>
      <c r="AM405" s="79"/>
      <c r="AN405" s="79"/>
      <c r="AO405" s="79"/>
      <c r="AP405" s="79"/>
      <c r="AQ405" s="79"/>
      <c r="AR405" s="79"/>
      <c r="AS405" s="79"/>
      <c r="AT405" s="79"/>
      <c r="AU405" s="79"/>
      <c r="AV405" s="79"/>
      <c r="AW405" s="79"/>
      <c r="AX405" s="79"/>
      <c r="AY405" s="79"/>
      <c r="AZ405" s="79"/>
      <c r="BA405" s="79"/>
      <c r="BB405" s="79"/>
      <c r="BC405" s="79"/>
      <c r="BD405" s="79"/>
      <c r="BE405" s="80"/>
      <c r="BF405" s="107"/>
      <c r="BG405" s="268" t="str">
        <f t="shared" si="343"/>
        <v>-</v>
      </c>
      <c r="BH405" s="269"/>
      <c r="BI405" s="270">
        <f t="shared" si="344"/>
        <v>0</v>
      </c>
      <c r="BJ405" s="270"/>
      <c r="BK405" s="270">
        <f t="shared" si="345"/>
        <v>0</v>
      </c>
      <c r="BL405" s="284"/>
      <c r="BO405" s="96"/>
      <c r="BP405" s="96"/>
      <c r="BQ405" s="97"/>
    </row>
    <row r="406" spans="1:73" ht="21.75" customHeight="1">
      <c r="A406" s="151">
        <v>6</v>
      </c>
      <c r="B406" s="273" t="str" cm="1">
        <f t="array" ref="B406">_xlfn.IFS(基本情報入力!$C$13=0,"",EDATE(基本情報入力!$C$13,$BT$401)&gt;基本情報入力!$C$14,"",TRUE,B367)</f>
        <v/>
      </c>
      <c r="C406" s="274"/>
      <c r="D406" s="274"/>
      <c r="E406" s="274"/>
      <c r="F406" s="274"/>
      <c r="G406" s="275"/>
      <c r="H406" s="273" t="str" cm="1">
        <f t="array" ref="H406">_xlfn.IFS(基本情報入力!$C$13=0,"",EDATE(基本情報入力!$C$13,$BT$401)&gt;基本情報入力!$C$14,"",TRUE,H367)</f>
        <v/>
      </c>
      <c r="I406" s="274"/>
      <c r="J406" s="274"/>
      <c r="K406" s="274"/>
      <c r="L406" s="276" t="str" cm="1">
        <f t="array" ref="L406">_xlfn.IFS(基本情報入力!$C$13=0,"",EDATE(基本情報入力!$C$13,$BT$401)&gt;基本情報入力!$C$14,"",TRUE,L367)</f>
        <v/>
      </c>
      <c r="M406" s="276"/>
      <c r="N406" s="275"/>
      <c r="O406" s="277" t="str">
        <f t="shared" si="340"/>
        <v/>
      </c>
      <c r="P406" s="278"/>
      <c r="Q406" s="278"/>
      <c r="R406" s="279" t="str">
        <f t="shared" si="341"/>
        <v/>
      </c>
      <c r="S406" s="278"/>
      <c r="T406" s="280"/>
      <c r="U406" s="281" t="str">
        <f t="shared" si="342"/>
        <v/>
      </c>
      <c r="V406" s="282"/>
      <c r="W406" s="283"/>
      <c r="X406" s="295"/>
      <c r="Y406" s="296"/>
      <c r="Z406" s="297"/>
      <c r="AA406" s="78"/>
      <c r="AB406" s="79"/>
      <c r="AC406" s="79"/>
      <c r="AD406" s="79"/>
      <c r="AE406" s="79"/>
      <c r="AF406" s="79"/>
      <c r="AG406" s="79"/>
      <c r="AH406" s="79"/>
      <c r="AI406" s="79"/>
      <c r="AJ406" s="79"/>
      <c r="AK406" s="79"/>
      <c r="AL406" s="79"/>
      <c r="AM406" s="79"/>
      <c r="AN406" s="79"/>
      <c r="AO406" s="79"/>
      <c r="AP406" s="79"/>
      <c r="AQ406" s="79"/>
      <c r="AR406" s="79"/>
      <c r="AS406" s="79"/>
      <c r="AT406" s="79"/>
      <c r="AU406" s="79"/>
      <c r="AV406" s="79"/>
      <c r="AW406" s="79"/>
      <c r="AX406" s="79"/>
      <c r="AY406" s="79"/>
      <c r="AZ406" s="79"/>
      <c r="BA406" s="79"/>
      <c r="BB406" s="79"/>
      <c r="BC406" s="79"/>
      <c r="BD406" s="79"/>
      <c r="BE406" s="80"/>
      <c r="BF406" s="107"/>
      <c r="BG406" s="268" t="str">
        <f t="shared" si="343"/>
        <v>-</v>
      </c>
      <c r="BH406" s="269"/>
      <c r="BI406" s="270">
        <f t="shared" si="344"/>
        <v>0</v>
      </c>
      <c r="BJ406" s="270"/>
      <c r="BK406" s="270">
        <f t="shared" si="345"/>
        <v>0</v>
      </c>
      <c r="BL406" s="284"/>
      <c r="BO406" s="96"/>
      <c r="BP406" s="96"/>
      <c r="BQ406" s="97"/>
    </row>
    <row r="407" spans="1:73" ht="21.75" customHeight="1">
      <c r="A407" s="151">
        <v>7</v>
      </c>
      <c r="B407" s="273" t="str" cm="1">
        <f t="array" ref="B407">_xlfn.IFS(基本情報入力!$C$13=0,"",EDATE(基本情報入力!$C$13,$BT$401)&gt;基本情報入力!$C$14,"",TRUE,B368)</f>
        <v/>
      </c>
      <c r="C407" s="274"/>
      <c r="D407" s="274"/>
      <c r="E407" s="274"/>
      <c r="F407" s="274"/>
      <c r="G407" s="275"/>
      <c r="H407" s="273" t="str" cm="1">
        <f t="array" ref="H407">_xlfn.IFS(基本情報入力!$C$13=0,"",EDATE(基本情報入力!$C$13,$BT$401)&gt;基本情報入力!$C$14,"",TRUE,H368)</f>
        <v/>
      </c>
      <c r="I407" s="274"/>
      <c r="J407" s="274"/>
      <c r="K407" s="274"/>
      <c r="L407" s="276" t="str" cm="1">
        <f t="array" ref="L407">_xlfn.IFS(基本情報入力!$C$13=0,"",EDATE(基本情報入力!$C$13,$BT$401)&gt;基本情報入力!$C$14,"",TRUE,L368)</f>
        <v/>
      </c>
      <c r="M407" s="276"/>
      <c r="N407" s="275"/>
      <c r="O407" s="277" t="str">
        <f t="shared" si="340"/>
        <v/>
      </c>
      <c r="P407" s="278"/>
      <c r="Q407" s="278"/>
      <c r="R407" s="279" t="str">
        <f t="shared" si="341"/>
        <v/>
      </c>
      <c r="S407" s="278"/>
      <c r="T407" s="280"/>
      <c r="U407" s="281" t="str">
        <f t="shared" si="342"/>
        <v/>
      </c>
      <c r="V407" s="282"/>
      <c r="W407" s="283"/>
      <c r="X407" s="295"/>
      <c r="Y407" s="296"/>
      <c r="Z407" s="297"/>
      <c r="AA407" s="78"/>
      <c r="AB407" s="79"/>
      <c r="AC407" s="79"/>
      <c r="AD407" s="79"/>
      <c r="AE407" s="79"/>
      <c r="AF407" s="79"/>
      <c r="AG407" s="79"/>
      <c r="AH407" s="79"/>
      <c r="AI407" s="79"/>
      <c r="AJ407" s="79"/>
      <c r="AK407" s="79"/>
      <c r="AL407" s="79"/>
      <c r="AM407" s="79"/>
      <c r="AN407" s="79"/>
      <c r="AO407" s="79"/>
      <c r="AP407" s="79"/>
      <c r="AQ407" s="79"/>
      <c r="AR407" s="79"/>
      <c r="AS407" s="79"/>
      <c r="AT407" s="79"/>
      <c r="AU407" s="79"/>
      <c r="AV407" s="79"/>
      <c r="AW407" s="79"/>
      <c r="AX407" s="79"/>
      <c r="AY407" s="79"/>
      <c r="AZ407" s="79"/>
      <c r="BA407" s="79"/>
      <c r="BB407" s="79"/>
      <c r="BC407" s="79"/>
      <c r="BD407" s="79"/>
      <c r="BE407" s="80"/>
      <c r="BF407" s="107"/>
      <c r="BG407" s="268" t="str">
        <f t="shared" si="343"/>
        <v>-</v>
      </c>
      <c r="BH407" s="269"/>
      <c r="BI407" s="270">
        <f t="shared" si="344"/>
        <v>0</v>
      </c>
      <c r="BJ407" s="270"/>
      <c r="BK407" s="270">
        <f t="shared" si="345"/>
        <v>0</v>
      </c>
      <c r="BL407" s="284"/>
      <c r="BO407" s="96"/>
      <c r="BP407" s="96"/>
      <c r="BQ407" s="97"/>
    </row>
    <row r="408" spans="1:73" ht="21.75" customHeight="1">
      <c r="A408" s="151">
        <v>8</v>
      </c>
      <c r="B408" s="273" t="str" cm="1">
        <f t="array" ref="B408">_xlfn.IFS(基本情報入力!$C$13=0,"",EDATE(基本情報入力!$C$13,$BT$401)&gt;基本情報入力!$C$14,"",TRUE,B369)</f>
        <v/>
      </c>
      <c r="C408" s="274"/>
      <c r="D408" s="274"/>
      <c r="E408" s="274"/>
      <c r="F408" s="274"/>
      <c r="G408" s="275"/>
      <c r="H408" s="273" t="str" cm="1">
        <f t="array" ref="H408">_xlfn.IFS(基本情報入力!$C$13=0,"",EDATE(基本情報入力!$C$13,$BT$401)&gt;基本情報入力!$C$14,"",TRUE,H369)</f>
        <v/>
      </c>
      <c r="I408" s="274"/>
      <c r="J408" s="274"/>
      <c r="K408" s="274"/>
      <c r="L408" s="276" t="str" cm="1">
        <f t="array" ref="L408">_xlfn.IFS(基本情報入力!$C$13=0,"",EDATE(基本情報入力!$C$13,$BT$401)&gt;基本情報入力!$C$14,"",TRUE,L369)</f>
        <v/>
      </c>
      <c r="M408" s="276"/>
      <c r="N408" s="275"/>
      <c r="O408" s="277" t="str">
        <f t="shared" si="340"/>
        <v/>
      </c>
      <c r="P408" s="278"/>
      <c r="Q408" s="278"/>
      <c r="R408" s="279" t="str">
        <f t="shared" si="341"/>
        <v/>
      </c>
      <c r="S408" s="278"/>
      <c r="T408" s="280"/>
      <c r="U408" s="281" t="str">
        <f t="shared" si="342"/>
        <v/>
      </c>
      <c r="V408" s="282"/>
      <c r="W408" s="283"/>
      <c r="X408" s="295"/>
      <c r="Y408" s="296"/>
      <c r="Z408" s="297"/>
      <c r="AA408" s="78"/>
      <c r="AB408" s="79"/>
      <c r="AC408" s="79"/>
      <c r="AD408" s="79"/>
      <c r="AE408" s="79"/>
      <c r="AF408" s="79"/>
      <c r="AG408" s="79"/>
      <c r="AH408" s="79"/>
      <c r="AI408" s="79"/>
      <c r="AJ408" s="79"/>
      <c r="AK408" s="79"/>
      <c r="AL408" s="79"/>
      <c r="AM408" s="79"/>
      <c r="AN408" s="79"/>
      <c r="AO408" s="79"/>
      <c r="AP408" s="79"/>
      <c r="AQ408" s="79"/>
      <c r="AR408" s="79"/>
      <c r="AS408" s="79"/>
      <c r="AT408" s="79"/>
      <c r="AU408" s="79"/>
      <c r="AV408" s="79"/>
      <c r="AW408" s="79"/>
      <c r="AX408" s="79"/>
      <c r="AY408" s="79"/>
      <c r="AZ408" s="79"/>
      <c r="BA408" s="79"/>
      <c r="BB408" s="79"/>
      <c r="BC408" s="79"/>
      <c r="BD408" s="79"/>
      <c r="BE408" s="80"/>
      <c r="BF408" s="107"/>
      <c r="BG408" s="268" t="str">
        <f t="shared" si="343"/>
        <v>-</v>
      </c>
      <c r="BH408" s="269"/>
      <c r="BI408" s="270">
        <f t="shared" si="344"/>
        <v>0</v>
      </c>
      <c r="BJ408" s="270"/>
      <c r="BK408" s="270">
        <f t="shared" si="345"/>
        <v>0</v>
      </c>
      <c r="BL408" s="284"/>
      <c r="BO408" s="96"/>
      <c r="BP408" s="96"/>
      <c r="BQ408" s="97"/>
    </row>
    <row r="409" spans="1:73" ht="21.75" customHeight="1">
      <c r="A409" s="151">
        <v>9</v>
      </c>
      <c r="B409" s="273" t="str" cm="1">
        <f t="array" ref="B409">_xlfn.IFS(基本情報入力!$C$13=0,"",EDATE(基本情報入力!$C$13,$BT$401)&gt;基本情報入力!$C$14,"",TRUE,B370)</f>
        <v/>
      </c>
      <c r="C409" s="274"/>
      <c r="D409" s="274"/>
      <c r="E409" s="274"/>
      <c r="F409" s="274"/>
      <c r="G409" s="275"/>
      <c r="H409" s="273" t="str" cm="1">
        <f t="array" ref="H409">_xlfn.IFS(基本情報入力!$C$13=0,"",EDATE(基本情報入力!$C$13,$BT$401)&gt;基本情報入力!$C$14,"",TRUE,H370)</f>
        <v/>
      </c>
      <c r="I409" s="274"/>
      <c r="J409" s="274"/>
      <c r="K409" s="274"/>
      <c r="L409" s="276" t="str" cm="1">
        <f t="array" ref="L409">_xlfn.IFS(基本情報入力!$C$13=0,"",EDATE(基本情報入力!$C$13,$BT$401)&gt;基本情報入力!$C$14,"",TRUE,L370)</f>
        <v/>
      </c>
      <c r="M409" s="276"/>
      <c r="N409" s="275"/>
      <c r="O409" s="277" t="str">
        <f t="shared" si="340"/>
        <v/>
      </c>
      <c r="P409" s="278"/>
      <c r="Q409" s="278"/>
      <c r="R409" s="279" t="str">
        <f t="shared" si="341"/>
        <v/>
      </c>
      <c r="S409" s="278"/>
      <c r="T409" s="280"/>
      <c r="U409" s="281" t="str">
        <f t="shared" si="342"/>
        <v/>
      </c>
      <c r="V409" s="282"/>
      <c r="W409" s="283"/>
      <c r="X409" s="295"/>
      <c r="Y409" s="296"/>
      <c r="Z409" s="297"/>
      <c r="AA409" s="78"/>
      <c r="AB409" s="79"/>
      <c r="AC409" s="79"/>
      <c r="AD409" s="79"/>
      <c r="AE409" s="79"/>
      <c r="AF409" s="79"/>
      <c r="AG409" s="79"/>
      <c r="AH409" s="79"/>
      <c r="AI409" s="79"/>
      <c r="AJ409" s="79"/>
      <c r="AK409" s="79"/>
      <c r="AL409" s="79"/>
      <c r="AM409" s="79"/>
      <c r="AN409" s="79"/>
      <c r="AO409" s="79"/>
      <c r="AP409" s="79"/>
      <c r="AQ409" s="79"/>
      <c r="AR409" s="79"/>
      <c r="AS409" s="79"/>
      <c r="AT409" s="79"/>
      <c r="AU409" s="79"/>
      <c r="AV409" s="79"/>
      <c r="AW409" s="79"/>
      <c r="AX409" s="79"/>
      <c r="AY409" s="79"/>
      <c r="AZ409" s="79"/>
      <c r="BA409" s="79"/>
      <c r="BB409" s="79"/>
      <c r="BC409" s="79"/>
      <c r="BD409" s="79"/>
      <c r="BE409" s="80"/>
      <c r="BF409" s="107"/>
      <c r="BG409" s="268" t="str">
        <f t="shared" si="343"/>
        <v>-</v>
      </c>
      <c r="BH409" s="269"/>
      <c r="BI409" s="270">
        <f t="shared" si="344"/>
        <v>0</v>
      </c>
      <c r="BJ409" s="270"/>
      <c r="BK409" s="270">
        <f t="shared" si="345"/>
        <v>0</v>
      </c>
      <c r="BL409" s="284"/>
      <c r="BO409" s="96"/>
      <c r="BP409" s="96"/>
      <c r="BQ409" s="97"/>
    </row>
    <row r="410" spans="1:73" ht="21.75" customHeight="1">
      <c r="A410" s="151">
        <v>10</v>
      </c>
      <c r="B410" s="273" t="str" cm="1">
        <f t="array" ref="B410">_xlfn.IFS(基本情報入力!$C$13=0,"",EDATE(基本情報入力!$C$13,$BT$401)&gt;基本情報入力!$C$14,"",TRUE,B371)</f>
        <v/>
      </c>
      <c r="C410" s="274"/>
      <c r="D410" s="274"/>
      <c r="E410" s="274"/>
      <c r="F410" s="274"/>
      <c r="G410" s="275"/>
      <c r="H410" s="273" t="str" cm="1">
        <f t="array" ref="H410">_xlfn.IFS(基本情報入力!$C$13=0,"",EDATE(基本情報入力!$C$13,$BT$401)&gt;基本情報入力!$C$14,"",TRUE,H371)</f>
        <v/>
      </c>
      <c r="I410" s="274"/>
      <c r="J410" s="274"/>
      <c r="K410" s="274"/>
      <c r="L410" s="276" t="str" cm="1">
        <f t="array" ref="L410">_xlfn.IFS(基本情報入力!$C$13=0,"",EDATE(基本情報入力!$C$13,$BT$401)&gt;基本情報入力!$C$14,"",TRUE,L371)</f>
        <v/>
      </c>
      <c r="M410" s="276"/>
      <c r="N410" s="275"/>
      <c r="O410" s="277" t="str">
        <f t="shared" si="340"/>
        <v/>
      </c>
      <c r="P410" s="278"/>
      <c r="Q410" s="278"/>
      <c r="R410" s="279" t="str">
        <f t="shared" si="341"/>
        <v/>
      </c>
      <c r="S410" s="278"/>
      <c r="T410" s="280"/>
      <c r="U410" s="281" t="str">
        <f t="shared" si="342"/>
        <v/>
      </c>
      <c r="V410" s="282"/>
      <c r="W410" s="283"/>
      <c r="X410" s="295"/>
      <c r="Y410" s="296"/>
      <c r="Z410" s="297"/>
      <c r="AA410" s="78"/>
      <c r="AB410" s="79"/>
      <c r="AC410" s="79"/>
      <c r="AD410" s="79"/>
      <c r="AE410" s="79"/>
      <c r="AF410" s="79"/>
      <c r="AG410" s="79"/>
      <c r="AH410" s="79"/>
      <c r="AI410" s="79"/>
      <c r="AJ410" s="79"/>
      <c r="AK410" s="79"/>
      <c r="AL410" s="79"/>
      <c r="AM410" s="79"/>
      <c r="AN410" s="79"/>
      <c r="AO410" s="79"/>
      <c r="AP410" s="79"/>
      <c r="AQ410" s="79"/>
      <c r="AR410" s="79"/>
      <c r="AS410" s="79"/>
      <c r="AT410" s="79"/>
      <c r="AU410" s="79"/>
      <c r="AV410" s="79"/>
      <c r="AW410" s="79"/>
      <c r="AX410" s="79"/>
      <c r="AY410" s="79"/>
      <c r="AZ410" s="79"/>
      <c r="BA410" s="79"/>
      <c r="BB410" s="79"/>
      <c r="BC410" s="79"/>
      <c r="BD410" s="79"/>
      <c r="BE410" s="80"/>
      <c r="BF410" s="107"/>
      <c r="BG410" s="268" t="str">
        <f t="shared" si="343"/>
        <v>-</v>
      </c>
      <c r="BH410" s="269"/>
      <c r="BI410" s="270">
        <f t="shared" si="344"/>
        <v>0</v>
      </c>
      <c r="BJ410" s="270"/>
      <c r="BK410" s="270">
        <f t="shared" si="345"/>
        <v>0</v>
      </c>
      <c r="BL410" s="284"/>
      <c r="BO410" s="96"/>
      <c r="BP410" s="96"/>
      <c r="BQ410" s="97"/>
    </row>
    <row r="411" spans="1:73" ht="21.75" customHeight="1">
      <c r="A411" s="151">
        <v>11</v>
      </c>
      <c r="B411" s="273" t="str" cm="1">
        <f t="array" ref="B411">_xlfn.IFS(基本情報入力!$C$13=0,"",EDATE(基本情報入力!$C$13,$BT$401)&gt;基本情報入力!$C$14,"",TRUE,B372)</f>
        <v/>
      </c>
      <c r="C411" s="274"/>
      <c r="D411" s="274"/>
      <c r="E411" s="274"/>
      <c r="F411" s="274"/>
      <c r="G411" s="275"/>
      <c r="H411" s="273" t="str" cm="1">
        <f t="array" ref="H411">_xlfn.IFS(基本情報入力!$C$13=0,"",EDATE(基本情報入力!$C$13,$BT$401)&gt;基本情報入力!$C$14,"",TRUE,H372)</f>
        <v/>
      </c>
      <c r="I411" s="274"/>
      <c r="J411" s="274"/>
      <c r="K411" s="274"/>
      <c r="L411" s="276" t="str" cm="1">
        <f t="array" ref="L411">_xlfn.IFS(基本情報入力!$C$13=0,"",EDATE(基本情報入力!$C$13,$BT$401)&gt;基本情報入力!$C$14,"",TRUE,L372)</f>
        <v/>
      </c>
      <c r="M411" s="276"/>
      <c r="N411" s="275"/>
      <c r="O411" s="277" t="str">
        <f t="shared" si="340"/>
        <v/>
      </c>
      <c r="P411" s="278"/>
      <c r="Q411" s="278"/>
      <c r="R411" s="279" t="str">
        <f t="shared" si="341"/>
        <v/>
      </c>
      <c r="S411" s="278"/>
      <c r="T411" s="280"/>
      <c r="U411" s="281" t="str">
        <f t="shared" si="342"/>
        <v/>
      </c>
      <c r="V411" s="282"/>
      <c r="W411" s="283"/>
      <c r="X411" s="295"/>
      <c r="Y411" s="296"/>
      <c r="Z411" s="297"/>
      <c r="AA411" s="78"/>
      <c r="AB411" s="79"/>
      <c r="AC411" s="79"/>
      <c r="AD411" s="79"/>
      <c r="AE411" s="79"/>
      <c r="AF411" s="79"/>
      <c r="AG411" s="79"/>
      <c r="AH411" s="79"/>
      <c r="AI411" s="79"/>
      <c r="AJ411" s="79"/>
      <c r="AK411" s="79"/>
      <c r="AL411" s="79"/>
      <c r="AM411" s="79"/>
      <c r="AN411" s="79"/>
      <c r="AO411" s="79"/>
      <c r="AP411" s="79"/>
      <c r="AQ411" s="79"/>
      <c r="AR411" s="79"/>
      <c r="AS411" s="79"/>
      <c r="AT411" s="79"/>
      <c r="AU411" s="79"/>
      <c r="AV411" s="79"/>
      <c r="AW411" s="79"/>
      <c r="AX411" s="79"/>
      <c r="AY411" s="79"/>
      <c r="AZ411" s="79"/>
      <c r="BA411" s="79"/>
      <c r="BB411" s="79"/>
      <c r="BC411" s="79"/>
      <c r="BD411" s="79"/>
      <c r="BE411" s="80"/>
      <c r="BF411" s="107"/>
      <c r="BG411" s="268" t="str">
        <f t="shared" si="343"/>
        <v>-</v>
      </c>
      <c r="BH411" s="269"/>
      <c r="BI411" s="270">
        <f t="shared" si="344"/>
        <v>0</v>
      </c>
      <c r="BJ411" s="270"/>
      <c r="BK411" s="270">
        <f t="shared" si="345"/>
        <v>0</v>
      </c>
      <c r="BL411" s="284"/>
      <c r="BO411" s="96"/>
      <c r="BP411" s="96"/>
      <c r="BQ411" s="97"/>
      <c r="BS411" s="90"/>
    </row>
    <row r="412" spans="1:73" ht="21.75" customHeight="1">
      <c r="A412" s="151">
        <v>12</v>
      </c>
      <c r="B412" s="273" t="str" cm="1">
        <f t="array" ref="B412">_xlfn.IFS(基本情報入力!$C$13=0,"",EDATE(基本情報入力!$C$13,$BT$401)&gt;基本情報入力!$C$14,"",TRUE,B373)</f>
        <v/>
      </c>
      <c r="C412" s="274"/>
      <c r="D412" s="274"/>
      <c r="E412" s="274"/>
      <c r="F412" s="274"/>
      <c r="G412" s="275"/>
      <c r="H412" s="273" t="str" cm="1">
        <f t="array" ref="H412">_xlfn.IFS(基本情報入力!$C$13=0,"",EDATE(基本情報入力!$C$13,$BT$401)&gt;基本情報入力!$C$14,"",TRUE,H373)</f>
        <v/>
      </c>
      <c r="I412" s="274"/>
      <c r="J412" s="274"/>
      <c r="K412" s="274"/>
      <c r="L412" s="276" t="str" cm="1">
        <f t="array" ref="L412">_xlfn.IFS(基本情報入力!$C$13=0,"",EDATE(基本情報入力!$C$13,$BT$401)&gt;基本情報入力!$C$14,"",TRUE,L373)</f>
        <v/>
      </c>
      <c r="M412" s="276"/>
      <c r="N412" s="275"/>
      <c r="O412" s="277" t="str">
        <f t="shared" si="340"/>
        <v/>
      </c>
      <c r="P412" s="278"/>
      <c r="Q412" s="278"/>
      <c r="R412" s="279" t="str">
        <f t="shared" si="341"/>
        <v/>
      </c>
      <c r="S412" s="278"/>
      <c r="T412" s="280"/>
      <c r="U412" s="281" t="str">
        <f t="shared" si="342"/>
        <v/>
      </c>
      <c r="V412" s="282"/>
      <c r="W412" s="283"/>
      <c r="X412" s="295"/>
      <c r="Y412" s="296"/>
      <c r="Z412" s="297"/>
      <c r="AA412" s="78"/>
      <c r="AB412" s="79"/>
      <c r="AC412" s="79"/>
      <c r="AD412" s="79"/>
      <c r="AE412" s="79"/>
      <c r="AF412" s="79"/>
      <c r="AG412" s="79"/>
      <c r="AH412" s="79"/>
      <c r="AI412" s="79"/>
      <c r="AJ412" s="79"/>
      <c r="AK412" s="79"/>
      <c r="AL412" s="79"/>
      <c r="AM412" s="79"/>
      <c r="AN412" s="79"/>
      <c r="AO412" s="79"/>
      <c r="AP412" s="79"/>
      <c r="AQ412" s="79"/>
      <c r="AR412" s="79"/>
      <c r="AS412" s="79"/>
      <c r="AT412" s="79"/>
      <c r="AU412" s="79"/>
      <c r="AV412" s="79"/>
      <c r="AW412" s="79"/>
      <c r="AX412" s="79"/>
      <c r="AY412" s="79"/>
      <c r="AZ412" s="79"/>
      <c r="BA412" s="79"/>
      <c r="BB412" s="79"/>
      <c r="BC412" s="79"/>
      <c r="BD412" s="79"/>
      <c r="BE412" s="80"/>
      <c r="BF412" s="107"/>
      <c r="BG412" s="268" t="str">
        <f t="shared" si="343"/>
        <v>-</v>
      </c>
      <c r="BH412" s="269"/>
      <c r="BI412" s="270">
        <f t="shared" si="344"/>
        <v>0</v>
      </c>
      <c r="BJ412" s="270"/>
      <c r="BK412" s="270">
        <f t="shared" si="345"/>
        <v>0</v>
      </c>
      <c r="BL412" s="284"/>
      <c r="BO412" s="96"/>
      <c r="BP412" s="96"/>
      <c r="BQ412" s="97"/>
    </row>
    <row r="413" spans="1:73" ht="21.75" customHeight="1">
      <c r="A413" s="151">
        <v>13</v>
      </c>
      <c r="B413" s="273" t="str" cm="1">
        <f t="array" ref="B413">_xlfn.IFS(基本情報入力!$C$13=0,"",EDATE(基本情報入力!$C$13,$BT$401)&gt;基本情報入力!$C$14,"",TRUE,B374)</f>
        <v/>
      </c>
      <c r="C413" s="274"/>
      <c r="D413" s="274"/>
      <c r="E413" s="274"/>
      <c r="F413" s="274"/>
      <c r="G413" s="275"/>
      <c r="H413" s="273" t="str" cm="1">
        <f t="array" ref="H413">_xlfn.IFS(基本情報入力!$C$13=0,"",EDATE(基本情報入力!$C$13,$BT$401)&gt;基本情報入力!$C$14,"",TRUE,H374)</f>
        <v/>
      </c>
      <c r="I413" s="274"/>
      <c r="J413" s="274"/>
      <c r="K413" s="274"/>
      <c r="L413" s="276" t="str" cm="1">
        <f t="array" ref="L413">_xlfn.IFS(基本情報入力!$C$13=0,"",EDATE(基本情報入力!$C$13,$BT$401)&gt;基本情報入力!$C$14,"",TRUE,L374)</f>
        <v/>
      </c>
      <c r="M413" s="276"/>
      <c r="N413" s="275"/>
      <c r="O413" s="277" t="str">
        <f t="shared" si="340"/>
        <v/>
      </c>
      <c r="P413" s="278"/>
      <c r="Q413" s="278"/>
      <c r="R413" s="279" t="str">
        <f t="shared" si="341"/>
        <v/>
      </c>
      <c r="S413" s="278"/>
      <c r="T413" s="280"/>
      <c r="U413" s="281" t="str">
        <f t="shared" si="342"/>
        <v/>
      </c>
      <c r="V413" s="282"/>
      <c r="W413" s="283"/>
      <c r="X413" s="295"/>
      <c r="Y413" s="296"/>
      <c r="Z413" s="297"/>
      <c r="AA413" s="78"/>
      <c r="AB413" s="79"/>
      <c r="AC413" s="79"/>
      <c r="AD413" s="79"/>
      <c r="AE413" s="79"/>
      <c r="AF413" s="79"/>
      <c r="AG413" s="79"/>
      <c r="AH413" s="79"/>
      <c r="AI413" s="79"/>
      <c r="AJ413" s="79"/>
      <c r="AK413" s="79"/>
      <c r="AL413" s="79"/>
      <c r="AM413" s="79"/>
      <c r="AN413" s="79"/>
      <c r="AO413" s="79"/>
      <c r="AP413" s="79"/>
      <c r="AQ413" s="79"/>
      <c r="AR413" s="79"/>
      <c r="AS413" s="79"/>
      <c r="AT413" s="79"/>
      <c r="AU413" s="79"/>
      <c r="AV413" s="79"/>
      <c r="AW413" s="79"/>
      <c r="AX413" s="79"/>
      <c r="AY413" s="79"/>
      <c r="AZ413" s="79"/>
      <c r="BA413" s="79"/>
      <c r="BB413" s="79"/>
      <c r="BC413" s="79"/>
      <c r="BD413" s="79"/>
      <c r="BE413" s="80"/>
      <c r="BF413" s="107"/>
      <c r="BG413" s="268" t="str">
        <f t="shared" si="343"/>
        <v>-</v>
      </c>
      <c r="BH413" s="269"/>
      <c r="BI413" s="270">
        <f t="shared" si="344"/>
        <v>0</v>
      </c>
      <c r="BJ413" s="270"/>
      <c r="BK413" s="270">
        <f t="shared" si="345"/>
        <v>0</v>
      </c>
      <c r="BL413" s="284"/>
      <c r="BO413" s="96"/>
      <c r="BP413" s="96"/>
      <c r="BQ413" s="97"/>
    </row>
    <row r="414" spans="1:73" ht="21.75" customHeight="1">
      <c r="A414" s="151">
        <v>14</v>
      </c>
      <c r="B414" s="273" t="str" cm="1">
        <f t="array" ref="B414">_xlfn.IFS(基本情報入力!$C$13=0,"",EDATE(基本情報入力!$C$13,$BT$401)&gt;基本情報入力!$C$14,"",TRUE,B375)</f>
        <v/>
      </c>
      <c r="C414" s="274"/>
      <c r="D414" s="274"/>
      <c r="E414" s="274"/>
      <c r="F414" s="274"/>
      <c r="G414" s="275"/>
      <c r="H414" s="273" t="str" cm="1">
        <f t="array" ref="H414">_xlfn.IFS(基本情報入力!$C$13=0,"",EDATE(基本情報入力!$C$13,$BT$401)&gt;基本情報入力!$C$14,"",TRUE,H375)</f>
        <v/>
      </c>
      <c r="I414" s="274"/>
      <c r="J414" s="274"/>
      <c r="K414" s="274"/>
      <c r="L414" s="276" t="str" cm="1">
        <f t="array" ref="L414">_xlfn.IFS(基本情報入力!$C$13=0,"",EDATE(基本情報入力!$C$13,$BT$401)&gt;基本情報入力!$C$14,"",TRUE,L375)</f>
        <v/>
      </c>
      <c r="M414" s="276"/>
      <c r="N414" s="275"/>
      <c r="O414" s="277" t="str">
        <f t="shared" si="340"/>
        <v/>
      </c>
      <c r="P414" s="278"/>
      <c r="Q414" s="278"/>
      <c r="R414" s="279" t="str">
        <f t="shared" si="341"/>
        <v/>
      </c>
      <c r="S414" s="278"/>
      <c r="T414" s="280"/>
      <c r="U414" s="281" t="str">
        <f t="shared" si="342"/>
        <v/>
      </c>
      <c r="V414" s="282"/>
      <c r="W414" s="283"/>
      <c r="X414" s="295"/>
      <c r="Y414" s="296"/>
      <c r="Z414" s="297"/>
      <c r="AA414" s="78"/>
      <c r="AB414" s="79"/>
      <c r="AC414" s="79"/>
      <c r="AD414" s="79"/>
      <c r="AE414" s="79"/>
      <c r="AF414" s="79"/>
      <c r="AG414" s="79"/>
      <c r="AH414" s="79"/>
      <c r="AI414" s="79"/>
      <c r="AJ414" s="79"/>
      <c r="AK414" s="79"/>
      <c r="AL414" s="79"/>
      <c r="AM414" s="79"/>
      <c r="AN414" s="79"/>
      <c r="AO414" s="79"/>
      <c r="AP414" s="79"/>
      <c r="AQ414" s="79"/>
      <c r="AR414" s="79"/>
      <c r="AS414" s="79"/>
      <c r="AT414" s="79"/>
      <c r="AU414" s="79"/>
      <c r="AV414" s="79"/>
      <c r="AW414" s="79"/>
      <c r="AX414" s="79"/>
      <c r="AY414" s="79"/>
      <c r="AZ414" s="79"/>
      <c r="BA414" s="79"/>
      <c r="BB414" s="79"/>
      <c r="BC414" s="79"/>
      <c r="BD414" s="79"/>
      <c r="BE414" s="80"/>
      <c r="BF414" s="107"/>
      <c r="BG414" s="268" t="str">
        <f t="shared" si="343"/>
        <v>-</v>
      </c>
      <c r="BH414" s="269"/>
      <c r="BI414" s="270">
        <f t="shared" si="344"/>
        <v>0</v>
      </c>
      <c r="BJ414" s="270"/>
      <c r="BK414" s="270">
        <f t="shared" si="345"/>
        <v>0</v>
      </c>
      <c r="BL414" s="284"/>
      <c r="BO414" s="96"/>
      <c r="BP414" s="96"/>
      <c r="BQ414" s="97"/>
    </row>
    <row r="415" spans="1:73" ht="21.75" customHeight="1">
      <c r="A415" s="151">
        <v>15</v>
      </c>
      <c r="B415" s="273" t="str" cm="1">
        <f t="array" ref="B415">_xlfn.IFS(基本情報入力!$C$13=0,"",EDATE(基本情報入力!$C$13,$BT$401)&gt;基本情報入力!$C$14,"",TRUE,B376)</f>
        <v/>
      </c>
      <c r="C415" s="274"/>
      <c r="D415" s="274"/>
      <c r="E415" s="274"/>
      <c r="F415" s="274"/>
      <c r="G415" s="275"/>
      <c r="H415" s="273" t="str" cm="1">
        <f t="array" ref="H415">_xlfn.IFS(基本情報入力!$C$13=0,"",EDATE(基本情報入力!$C$13,$BT$401)&gt;基本情報入力!$C$14,"",TRUE,H376)</f>
        <v/>
      </c>
      <c r="I415" s="274"/>
      <c r="J415" s="274"/>
      <c r="K415" s="274"/>
      <c r="L415" s="276" t="str" cm="1">
        <f t="array" ref="L415">_xlfn.IFS(基本情報入力!$C$13=0,"",EDATE(基本情報入力!$C$13,$BT$401)&gt;基本情報入力!$C$14,"",TRUE,L376)</f>
        <v/>
      </c>
      <c r="M415" s="276"/>
      <c r="N415" s="275"/>
      <c r="O415" s="277" t="str">
        <f t="shared" si="340"/>
        <v/>
      </c>
      <c r="P415" s="278"/>
      <c r="Q415" s="278"/>
      <c r="R415" s="279" t="str">
        <f t="shared" si="341"/>
        <v/>
      </c>
      <c r="S415" s="278"/>
      <c r="T415" s="280"/>
      <c r="U415" s="281" t="str">
        <f t="shared" si="342"/>
        <v/>
      </c>
      <c r="V415" s="282"/>
      <c r="W415" s="283"/>
      <c r="X415" s="295"/>
      <c r="Y415" s="296"/>
      <c r="Z415" s="297"/>
      <c r="AA415" s="78"/>
      <c r="AB415" s="79"/>
      <c r="AC415" s="79"/>
      <c r="AD415" s="79"/>
      <c r="AE415" s="79"/>
      <c r="AF415" s="79"/>
      <c r="AG415" s="79"/>
      <c r="AH415" s="79"/>
      <c r="AI415" s="79"/>
      <c r="AJ415" s="79"/>
      <c r="AK415" s="79"/>
      <c r="AL415" s="79"/>
      <c r="AM415" s="79"/>
      <c r="AN415" s="79"/>
      <c r="AO415" s="79"/>
      <c r="AP415" s="79"/>
      <c r="AQ415" s="79"/>
      <c r="AR415" s="79"/>
      <c r="AS415" s="79"/>
      <c r="AT415" s="79"/>
      <c r="AU415" s="79"/>
      <c r="AV415" s="79"/>
      <c r="AW415" s="79"/>
      <c r="AX415" s="79"/>
      <c r="AY415" s="79"/>
      <c r="AZ415" s="79"/>
      <c r="BA415" s="79"/>
      <c r="BB415" s="79"/>
      <c r="BC415" s="79"/>
      <c r="BD415" s="79"/>
      <c r="BE415" s="80"/>
      <c r="BF415" s="107"/>
      <c r="BG415" s="268" t="str">
        <f t="shared" si="343"/>
        <v>-</v>
      </c>
      <c r="BH415" s="269"/>
      <c r="BI415" s="270">
        <f t="shared" si="344"/>
        <v>0</v>
      </c>
      <c r="BJ415" s="270"/>
      <c r="BK415" s="270">
        <f t="shared" si="345"/>
        <v>0</v>
      </c>
      <c r="BL415" s="284"/>
      <c r="BO415" s="96"/>
      <c r="BP415" s="96"/>
      <c r="BQ415" s="97"/>
    </row>
    <row r="416" spans="1:73" ht="21.75" customHeight="1">
      <c r="A416" s="151">
        <v>16</v>
      </c>
      <c r="B416" s="273" t="str" cm="1">
        <f t="array" ref="B416">_xlfn.IFS(基本情報入力!$C$13=0,"",EDATE(基本情報入力!$C$13,$BT$401)&gt;基本情報入力!$C$14,"",TRUE,B377)</f>
        <v/>
      </c>
      <c r="C416" s="274"/>
      <c r="D416" s="274"/>
      <c r="E416" s="274"/>
      <c r="F416" s="274"/>
      <c r="G416" s="275"/>
      <c r="H416" s="273" t="str" cm="1">
        <f t="array" ref="H416">_xlfn.IFS(基本情報入力!$C$13=0,"",EDATE(基本情報入力!$C$13,$BT$401)&gt;基本情報入力!$C$14,"",TRUE,H377)</f>
        <v/>
      </c>
      <c r="I416" s="274"/>
      <c r="J416" s="274"/>
      <c r="K416" s="274"/>
      <c r="L416" s="276" t="str" cm="1">
        <f t="array" ref="L416">_xlfn.IFS(基本情報入力!$C$13=0,"",EDATE(基本情報入力!$C$13,$BT$401)&gt;基本情報入力!$C$14,"",TRUE,L377)</f>
        <v/>
      </c>
      <c r="M416" s="276"/>
      <c r="N416" s="275"/>
      <c r="O416" s="277" t="str">
        <f t="shared" si="340"/>
        <v/>
      </c>
      <c r="P416" s="278"/>
      <c r="Q416" s="278"/>
      <c r="R416" s="279" t="str">
        <f t="shared" si="341"/>
        <v/>
      </c>
      <c r="S416" s="278"/>
      <c r="T416" s="280"/>
      <c r="U416" s="281" t="str">
        <f t="shared" si="342"/>
        <v/>
      </c>
      <c r="V416" s="282"/>
      <c r="W416" s="283"/>
      <c r="X416" s="295"/>
      <c r="Y416" s="296"/>
      <c r="Z416" s="297"/>
      <c r="AA416" s="78"/>
      <c r="AB416" s="79"/>
      <c r="AC416" s="79"/>
      <c r="AD416" s="79"/>
      <c r="AE416" s="79"/>
      <c r="AF416" s="79"/>
      <c r="AG416" s="79"/>
      <c r="AH416" s="79"/>
      <c r="AI416" s="79"/>
      <c r="AJ416" s="79"/>
      <c r="AK416" s="79"/>
      <c r="AL416" s="79"/>
      <c r="AM416" s="79"/>
      <c r="AN416" s="79"/>
      <c r="AO416" s="79"/>
      <c r="AP416" s="79"/>
      <c r="AQ416" s="79"/>
      <c r="AR416" s="79"/>
      <c r="AS416" s="79"/>
      <c r="AT416" s="79"/>
      <c r="AU416" s="79"/>
      <c r="AV416" s="79"/>
      <c r="AW416" s="79"/>
      <c r="AX416" s="79"/>
      <c r="AY416" s="79"/>
      <c r="AZ416" s="79"/>
      <c r="BA416" s="79"/>
      <c r="BB416" s="79"/>
      <c r="BC416" s="79"/>
      <c r="BD416" s="79"/>
      <c r="BE416" s="80"/>
      <c r="BF416" s="107"/>
      <c r="BG416" s="268" t="str">
        <f t="shared" si="343"/>
        <v>-</v>
      </c>
      <c r="BH416" s="269"/>
      <c r="BI416" s="270">
        <f t="shared" si="344"/>
        <v>0</v>
      </c>
      <c r="BJ416" s="270"/>
      <c r="BK416" s="270">
        <f t="shared" si="345"/>
        <v>0</v>
      </c>
      <c r="BL416" s="284"/>
      <c r="BO416" s="96"/>
      <c r="BP416" s="96"/>
      <c r="BQ416" s="97"/>
    </row>
    <row r="417" spans="1:69" ht="21.75" customHeight="1">
      <c r="A417" s="151">
        <v>17</v>
      </c>
      <c r="B417" s="273" t="str" cm="1">
        <f t="array" ref="B417">_xlfn.IFS(基本情報入力!$C$13=0,"",EDATE(基本情報入力!$C$13,$BT$401)&gt;基本情報入力!$C$14,"",TRUE,B378)</f>
        <v/>
      </c>
      <c r="C417" s="274"/>
      <c r="D417" s="274"/>
      <c r="E417" s="274"/>
      <c r="F417" s="274"/>
      <c r="G417" s="275"/>
      <c r="H417" s="273" t="str" cm="1">
        <f t="array" ref="H417">_xlfn.IFS(基本情報入力!$C$13=0,"",EDATE(基本情報入力!$C$13,$BT$401)&gt;基本情報入力!$C$14,"",TRUE,H378)</f>
        <v/>
      </c>
      <c r="I417" s="274"/>
      <c r="J417" s="274"/>
      <c r="K417" s="274"/>
      <c r="L417" s="276" t="str" cm="1">
        <f t="array" ref="L417">_xlfn.IFS(基本情報入力!$C$13=0,"",EDATE(基本情報入力!$C$13,$BT$401)&gt;基本情報入力!$C$14,"",TRUE,L378)</f>
        <v/>
      </c>
      <c r="M417" s="276"/>
      <c r="N417" s="275"/>
      <c r="O417" s="277" t="str">
        <f t="shared" si="340"/>
        <v/>
      </c>
      <c r="P417" s="278"/>
      <c r="Q417" s="278"/>
      <c r="R417" s="279" t="str">
        <f t="shared" si="341"/>
        <v/>
      </c>
      <c r="S417" s="278"/>
      <c r="T417" s="280"/>
      <c r="U417" s="281" t="str">
        <f t="shared" si="342"/>
        <v/>
      </c>
      <c r="V417" s="282"/>
      <c r="W417" s="283"/>
      <c r="X417" s="295"/>
      <c r="Y417" s="296"/>
      <c r="Z417" s="297"/>
      <c r="AA417" s="78"/>
      <c r="AB417" s="79"/>
      <c r="AC417" s="79"/>
      <c r="AD417" s="79"/>
      <c r="AE417" s="79"/>
      <c r="AF417" s="79"/>
      <c r="AG417" s="79"/>
      <c r="AH417" s="79"/>
      <c r="AI417" s="79"/>
      <c r="AJ417" s="79"/>
      <c r="AK417" s="79"/>
      <c r="AL417" s="79"/>
      <c r="AM417" s="79"/>
      <c r="AN417" s="79"/>
      <c r="AO417" s="79"/>
      <c r="AP417" s="79"/>
      <c r="AQ417" s="79"/>
      <c r="AR417" s="79"/>
      <c r="AS417" s="79"/>
      <c r="AT417" s="79"/>
      <c r="AU417" s="79"/>
      <c r="AV417" s="79"/>
      <c r="AW417" s="79"/>
      <c r="AX417" s="79"/>
      <c r="AY417" s="79"/>
      <c r="AZ417" s="79"/>
      <c r="BA417" s="79"/>
      <c r="BB417" s="79"/>
      <c r="BC417" s="79"/>
      <c r="BD417" s="79"/>
      <c r="BE417" s="80"/>
      <c r="BF417" s="107"/>
      <c r="BG417" s="268" t="str">
        <f t="shared" si="343"/>
        <v>-</v>
      </c>
      <c r="BH417" s="269"/>
      <c r="BI417" s="270">
        <f t="shared" si="344"/>
        <v>0</v>
      </c>
      <c r="BJ417" s="270"/>
      <c r="BK417" s="270">
        <f t="shared" si="345"/>
        <v>0</v>
      </c>
      <c r="BL417" s="284"/>
      <c r="BO417" s="96"/>
      <c r="BP417" s="96"/>
      <c r="BQ417" s="97"/>
    </row>
    <row r="418" spans="1:69" ht="21.75" customHeight="1">
      <c r="A418" s="151">
        <v>18</v>
      </c>
      <c r="B418" s="273" t="str" cm="1">
        <f t="array" ref="B418">_xlfn.IFS(基本情報入力!$C$13=0,"",EDATE(基本情報入力!$C$13,$BT$401)&gt;基本情報入力!$C$14,"",TRUE,B379)</f>
        <v/>
      </c>
      <c r="C418" s="274"/>
      <c r="D418" s="274"/>
      <c r="E418" s="274"/>
      <c r="F418" s="274"/>
      <c r="G418" s="275"/>
      <c r="H418" s="273" t="str" cm="1">
        <f t="array" ref="H418">_xlfn.IFS(基本情報入力!$C$13=0,"",EDATE(基本情報入力!$C$13,$BT$401)&gt;基本情報入力!$C$14,"",TRUE,H379)</f>
        <v/>
      </c>
      <c r="I418" s="274"/>
      <c r="J418" s="274"/>
      <c r="K418" s="274"/>
      <c r="L418" s="276" t="str" cm="1">
        <f t="array" ref="L418">_xlfn.IFS(基本情報入力!$C$13=0,"",EDATE(基本情報入力!$C$13,$BT$401)&gt;基本情報入力!$C$14,"",TRUE,L379)</f>
        <v/>
      </c>
      <c r="M418" s="276"/>
      <c r="N418" s="275"/>
      <c r="O418" s="277" t="str">
        <f t="shared" si="340"/>
        <v/>
      </c>
      <c r="P418" s="278"/>
      <c r="Q418" s="278"/>
      <c r="R418" s="279" t="str">
        <f>IF(O418="","",COUNTIF(AA418:BE418,"○"))</f>
        <v/>
      </c>
      <c r="S418" s="278"/>
      <c r="T418" s="280"/>
      <c r="U418" s="281" t="str">
        <f t="shared" si="342"/>
        <v/>
      </c>
      <c r="V418" s="282"/>
      <c r="W418" s="283"/>
      <c r="X418" s="295"/>
      <c r="Y418" s="296"/>
      <c r="Z418" s="297"/>
      <c r="AA418" s="78"/>
      <c r="AB418" s="79"/>
      <c r="AC418" s="79"/>
      <c r="AD418" s="79"/>
      <c r="AE418" s="79"/>
      <c r="AF418" s="79"/>
      <c r="AG418" s="79"/>
      <c r="AH418" s="79"/>
      <c r="AI418" s="79"/>
      <c r="AJ418" s="79"/>
      <c r="AK418" s="79"/>
      <c r="AL418" s="79"/>
      <c r="AM418" s="79"/>
      <c r="AN418" s="79"/>
      <c r="AO418" s="79"/>
      <c r="AP418" s="79"/>
      <c r="AQ418" s="79"/>
      <c r="AR418" s="79"/>
      <c r="AS418" s="79"/>
      <c r="AT418" s="79"/>
      <c r="AU418" s="79"/>
      <c r="AV418" s="79"/>
      <c r="AW418" s="79"/>
      <c r="AX418" s="79"/>
      <c r="AY418" s="79"/>
      <c r="AZ418" s="79"/>
      <c r="BA418" s="79"/>
      <c r="BB418" s="79"/>
      <c r="BC418" s="79"/>
      <c r="BD418" s="79"/>
      <c r="BE418" s="80"/>
      <c r="BF418" s="107"/>
      <c r="BG418" s="268" t="str">
        <f t="shared" si="343"/>
        <v>-</v>
      </c>
      <c r="BH418" s="269"/>
      <c r="BI418" s="270">
        <f t="shared" si="344"/>
        <v>0</v>
      </c>
      <c r="BJ418" s="270"/>
      <c r="BK418" s="270">
        <f t="shared" si="345"/>
        <v>0</v>
      </c>
      <c r="BL418" s="284"/>
      <c r="BO418" s="96"/>
      <c r="BP418" s="96"/>
      <c r="BQ418" s="97"/>
    </row>
    <row r="419" spans="1:69" ht="21.75" customHeight="1">
      <c r="A419" s="151">
        <v>19</v>
      </c>
      <c r="B419" s="273" t="str" cm="1">
        <f t="array" ref="B419">_xlfn.IFS(基本情報入力!$C$13=0,"",EDATE(基本情報入力!$C$13,$BT$401)&gt;基本情報入力!$C$14,"",TRUE,B380)</f>
        <v/>
      </c>
      <c r="C419" s="274"/>
      <c r="D419" s="274"/>
      <c r="E419" s="274"/>
      <c r="F419" s="274"/>
      <c r="G419" s="275"/>
      <c r="H419" s="273" t="str" cm="1">
        <f t="array" ref="H419">_xlfn.IFS(基本情報入力!$C$13=0,"",EDATE(基本情報入力!$C$13,$BT$401)&gt;基本情報入力!$C$14,"",TRUE,H380)</f>
        <v/>
      </c>
      <c r="I419" s="274"/>
      <c r="J419" s="274"/>
      <c r="K419" s="274"/>
      <c r="L419" s="276" t="str" cm="1">
        <f t="array" ref="L419">_xlfn.IFS(基本情報入力!$C$13=0,"",EDATE(基本情報入力!$C$13,$BT$401)&gt;基本情報入力!$C$14,"",TRUE,L380)</f>
        <v/>
      </c>
      <c r="M419" s="276"/>
      <c r="N419" s="275"/>
      <c r="O419" s="277" t="str">
        <f t="shared" si="340"/>
        <v/>
      </c>
      <c r="P419" s="278"/>
      <c r="Q419" s="278"/>
      <c r="R419" s="279" t="str">
        <f t="shared" ref="R419:R425" si="346">IF(O419="","",COUNTIF(AA419:BE419,"○"))</f>
        <v/>
      </c>
      <c r="S419" s="278"/>
      <c r="T419" s="280"/>
      <c r="U419" s="281" t="str">
        <f t="shared" si="342"/>
        <v/>
      </c>
      <c r="V419" s="282"/>
      <c r="W419" s="283"/>
      <c r="X419" s="295"/>
      <c r="Y419" s="296"/>
      <c r="Z419" s="297"/>
      <c r="AA419" s="78"/>
      <c r="AB419" s="79"/>
      <c r="AC419" s="79"/>
      <c r="AD419" s="79"/>
      <c r="AE419" s="79"/>
      <c r="AF419" s="79"/>
      <c r="AG419" s="79"/>
      <c r="AH419" s="79"/>
      <c r="AI419" s="79"/>
      <c r="AJ419" s="79"/>
      <c r="AK419" s="79"/>
      <c r="AL419" s="79"/>
      <c r="AM419" s="79"/>
      <c r="AN419" s="79"/>
      <c r="AO419" s="79"/>
      <c r="AP419" s="79"/>
      <c r="AQ419" s="79"/>
      <c r="AR419" s="79"/>
      <c r="AS419" s="79"/>
      <c r="AT419" s="79"/>
      <c r="AU419" s="79"/>
      <c r="AV419" s="79"/>
      <c r="AW419" s="79"/>
      <c r="AX419" s="79"/>
      <c r="AY419" s="79"/>
      <c r="AZ419" s="79"/>
      <c r="BA419" s="79"/>
      <c r="BB419" s="79"/>
      <c r="BC419" s="79"/>
      <c r="BD419" s="79"/>
      <c r="BE419" s="80"/>
      <c r="BF419" s="107"/>
      <c r="BG419" s="268" t="str">
        <f t="shared" si="343"/>
        <v>-</v>
      </c>
      <c r="BH419" s="269"/>
      <c r="BI419" s="270">
        <f t="shared" si="344"/>
        <v>0</v>
      </c>
      <c r="BJ419" s="270"/>
      <c r="BK419" s="270">
        <f t="shared" si="345"/>
        <v>0</v>
      </c>
      <c r="BL419" s="284"/>
      <c r="BO419" s="96"/>
      <c r="BP419" s="96"/>
      <c r="BQ419" s="97"/>
    </row>
    <row r="420" spans="1:69" ht="21.75" customHeight="1">
      <c r="A420" s="151">
        <v>20</v>
      </c>
      <c r="B420" s="273" t="str" cm="1">
        <f t="array" ref="B420">_xlfn.IFS(基本情報入力!$C$13=0,"",EDATE(基本情報入力!$C$13,$BT$401)&gt;基本情報入力!$C$14,"",TRUE,B381)</f>
        <v/>
      </c>
      <c r="C420" s="274"/>
      <c r="D420" s="274"/>
      <c r="E420" s="274"/>
      <c r="F420" s="274"/>
      <c r="G420" s="275"/>
      <c r="H420" s="273" t="str" cm="1">
        <f t="array" ref="H420">_xlfn.IFS(基本情報入力!$C$13=0,"",EDATE(基本情報入力!$C$13,$BT$401)&gt;基本情報入力!$C$14,"",TRUE,H381)</f>
        <v/>
      </c>
      <c r="I420" s="274"/>
      <c r="J420" s="274"/>
      <c r="K420" s="274"/>
      <c r="L420" s="276" t="str" cm="1">
        <f t="array" ref="L420">_xlfn.IFS(基本情報入力!$C$13=0,"",EDATE(基本情報入力!$C$13,$BT$401)&gt;基本情報入力!$C$14,"",TRUE,L381)</f>
        <v/>
      </c>
      <c r="M420" s="276"/>
      <c r="N420" s="275"/>
      <c r="O420" s="277" t="str">
        <f t="shared" si="340"/>
        <v/>
      </c>
      <c r="P420" s="278"/>
      <c r="Q420" s="278"/>
      <c r="R420" s="279" t="str">
        <f t="shared" si="346"/>
        <v/>
      </c>
      <c r="S420" s="278"/>
      <c r="T420" s="280"/>
      <c r="U420" s="281" t="str">
        <f t="shared" si="342"/>
        <v/>
      </c>
      <c r="V420" s="282"/>
      <c r="W420" s="283"/>
      <c r="X420" s="295"/>
      <c r="Y420" s="296"/>
      <c r="Z420" s="297"/>
      <c r="AA420" s="81"/>
      <c r="AB420" s="82"/>
      <c r="AC420" s="82"/>
      <c r="AD420" s="82"/>
      <c r="AE420" s="82"/>
      <c r="AF420" s="79"/>
      <c r="AG420" s="79"/>
      <c r="AH420" s="79"/>
      <c r="AI420" s="79"/>
      <c r="AJ420" s="79"/>
      <c r="AK420" s="79"/>
      <c r="AL420" s="79"/>
      <c r="AM420" s="79"/>
      <c r="AN420" s="79"/>
      <c r="AO420" s="79"/>
      <c r="AP420" s="79"/>
      <c r="AQ420" s="79"/>
      <c r="AR420" s="79"/>
      <c r="AS420" s="82"/>
      <c r="AT420" s="82"/>
      <c r="AU420" s="82"/>
      <c r="AV420" s="82"/>
      <c r="AW420" s="82"/>
      <c r="AX420" s="82"/>
      <c r="AY420" s="82"/>
      <c r="AZ420" s="82"/>
      <c r="BA420" s="82"/>
      <c r="BB420" s="79"/>
      <c r="BC420" s="79"/>
      <c r="BD420" s="79"/>
      <c r="BE420" s="80"/>
      <c r="BF420" s="107"/>
      <c r="BG420" s="268" t="str">
        <f t="shared" si="343"/>
        <v>-</v>
      </c>
      <c r="BH420" s="269"/>
      <c r="BI420" s="270">
        <f t="shared" si="344"/>
        <v>0</v>
      </c>
      <c r="BJ420" s="270"/>
      <c r="BK420" s="270">
        <f t="shared" si="345"/>
        <v>0</v>
      </c>
      <c r="BL420" s="284"/>
      <c r="BO420" s="96"/>
      <c r="BP420" s="96"/>
      <c r="BQ420" s="97"/>
    </row>
    <row r="421" spans="1:69" ht="21.75" customHeight="1">
      <c r="A421" s="151">
        <v>21</v>
      </c>
      <c r="B421" s="273" t="str" cm="1">
        <f t="array" ref="B421">_xlfn.IFS(基本情報入力!$C$13=0,"",EDATE(基本情報入力!$C$13,$BT$401)&gt;基本情報入力!$C$14,"",TRUE,B382)</f>
        <v/>
      </c>
      <c r="C421" s="274"/>
      <c r="D421" s="274"/>
      <c r="E421" s="274"/>
      <c r="F421" s="274"/>
      <c r="G421" s="275"/>
      <c r="H421" s="273" t="str" cm="1">
        <f t="array" ref="H421">_xlfn.IFS(基本情報入力!$C$13=0,"",EDATE(基本情報入力!$C$13,$BT$401)&gt;基本情報入力!$C$14,"",TRUE,H382)</f>
        <v/>
      </c>
      <c r="I421" s="274"/>
      <c r="J421" s="274"/>
      <c r="K421" s="274"/>
      <c r="L421" s="276" t="str" cm="1">
        <f t="array" ref="L421">_xlfn.IFS(基本情報入力!$C$13=0,"",EDATE(基本情報入力!$C$13,$BT$401)&gt;基本情報入力!$C$14,"",TRUE,L382)</f>
        <v/>
      </c>
      <c r="M421" s="276"/>
      <c r="N421" s="275"/>
      <c r="O421" s="277" t="str">
        <f t="shared" si="340"/>
        <v/>
      </c>
      <c r="P421" s="278"/>
      <c r="Q421" s="278"/>
      <c r="R421" s="279" t="str">
        <f t="shared" si="346"/>
        <v/>
      </c>
      <c r="S421" s="278"/>
      <c r="T421" s="280"/>
      <c r="U421" s="281" t="str">
        <f t="shared" si="342"/>
        <v/>
      </c>
      <c r="V421" s="282"/>
      <c r="W421" s="283"/>
      <c r="X421" s="295"/>
      <c r="Y421" s="296"/>
      <c r="Z421" s="297"/>
      <c r="AA421" s="78"/>
      <c r="AB421" s="79"/>
      <c r="AC421" s="79"/>
      <c r="AD421" s="79"/>
      <c r="AE421" s="79"/>
      <c r="AF421" s="79"/>
      <c r="AG421" s="79"/>
      <c r="AH421" s="79"/>
      <c r="AI421" s="79"/>
      <c r="AJ421" s="79"/>
      <c r="AK421" s="79"/>
      <c r="AL421" s="79"/>
      <c r="AM421" s="79"/>
      <c r="AN421" s="79"/>
      <c r="AO421" s="79"/>
      <c r="AP421" s="79"/>
      <c r="AQ421" s="79"/>
      <c r="AR421" s="79"/>
      <c r="AS421" s="79"/>
      <c r="AT421" s="79"/>
      <c r="AU421" s="79"/>
      <c r="AV421" s="79"/>
      <c r="AW421" s="79"/>
      <c r="AX421" s="79"/>
      <c r="AY421" s="79"/>
      <c r="AZ421" s="79"/>
      <c r="BA421" s="79"/>
      <c r="BB421" s="79"/>
      <c r="BC421" s="79"/>
      <c r="BD421" s="79"/>
      <c r="BE421" s="80"/>
      <c r="BF421" s="107"/>
      <c r="BG421" s="268" t="str">
        <f t="shared" si="343"/>
        <v>-</v>
      </c>
      <c r="BH421" s="269"/>
      <c r="BI421" s="270">
        <f t="shared" si="344"/>
        <v>0</v>
      </c>
      <c r="BJ421" s="270"/>
      <c r="BK421" s="270">
        <f t="shared" si="345"/>
        <v>0</v>
      </c>
      <c r="BL421" s="284"/>
      <c r="BO421" s="96"/>
      <c r="BP421" s="96"/>
      <c r="BQ421" s="97"/>
    </row>
    <row r="422" spans="1:69" ht="21.75" customHeight="1">
      <c r="A422" s="151">
        <v>22</v>
      </c>
      <c r="B422" s="273" t="str" cm="1">
        <f t="array" ref="B422">_xlfn.IFS(基本情報入力!$C$13=0,"",EDATE(基本情報入力!$C$13,$BT$401)&gt;基本情報入力!$C$14,"",TRUE,B383)</f>
        <v/>
      </c>
      <c r="C422" s="274"/>
      <c r="D422" s="274"/>
      <c r="E422" s="274"/>
      <c r="F422" s="274"/>
      <c r="G422" s="275"/>
      <c r="H422" s="273" t="str" cm="1">
        <f t="array" ref="H422">_xlfn.IFS(基本情報入力!$C$13=0,"",EDATE(基本情報入力!$C$13,$BT$401)&gt;基本情報入力!$C$14,"",TRUE,H383)</f>
        <v/>
      </c>
      <c r="I422" s="274"/>
      <c r="J422" s="274"/>
      <c r="K422" s="274"/>
      <c r="L422" s="276" t="str" cm="1">
        <f t="array" ref="L422">_xlfn.IFS(基本情報入力!$C$13=0,"",EDATE(基本情報入力!$C$13,$BT$401)&gt;基本情報入力!$C$14,"",TRUE,L383)</f>
        <v/>
      </c>
      <c r="M422" s="276"/>
      <c r="N422" s="275"/>
      <c r="O422" s="277" t="str">
        <f t="shared" si="340"/>
        <v/>
      </c>
      <c r="P422" s="278"/>
      <c r="Q422" s="278"/>
      <c r="R422" s="279" t="str">
        <f t="shared" si="346"/>
        <v/>
      </c>
      <c r="S422" s="278"/>
      <c r="T422" s="280"/>
      <c r="U422" s="281" t="str">
        <f t="shared" si="342"/>
        <v/>
      </c>
      <c r="V422" s="282"/>
      <c r="W422" s="283"/>
      <c r="X422" s="295"/>
      <c r="Y422" s="296"/>
      <c r="Z422" s="297"/>
      <c r="AA422" s="78"/>
      <c r="AB422" s="79"/>
      <c r="AC422" s="79"/>
      <c r="AD422" s="79"/>
      <c r="AE422" s="79"/>
      <c r="AF422" s="79"/>
      <c r="AG422" s="79"/>
      <c r="AH422" s="79"/>
      <c r="AI422" s="79"/>
      <c r="AJ422" s="79"/>
      <c r="AK422" s="79"/>
      <c r="AL422" s="79"/>
      <c r="AM422" s="79"/>
      <c r="AN422" s="79"/>
      <c r="AO422" s="79"/>
      <c r="AP422" s="79"/>
      <c r="AQ422" s="79"/>
      <c r="AR422" s="79"/>
      <c r="AS422" s="79"/>
      <c r="AT422" s="79"/>
      <c r="AU422" s="79"/>
      <c r="AV422" s="79"/>
      <c r="AW422" s="79"/>
      <c r="AX422" s="79"/>
      <c r="AY422" s="79"/>
      <c r="AZ422" s="79"/>
      <c r="BA422" s="79"/>
      <c r="BB422" s="79"/>
      <c r="BC422" s="79"/>
      <c r="BD422" s="79"/>
      <c r="BE422" s="80"/>
      <c r="BF422" s="107"/>
      <c r="BG422" s="268" t="str">
        <f t="shared" si="343"/>
        <v>-</v>
      </c>
      <c r="BH422" s="269"/>
      <c r="BI422" s="270">
        <f t="shared" si="344"/>
        <v>0</v>
      </c>
      <c r="BJ422" s="270"/>
      <c r="BK422" s="270">
        <f t="shared" si="345"/>
        <v>0</v>
      </c>
      <c r="BL422" s="284"/>
      <c r="BO422" s="96"/>
      <c r="BP422" s="96"/>
      <c r="BQ422" s="97"/>
    </row>
    <row r="423" spans="1:69" ht="21.75" customHeight="1">
      <c r="A423" s="151">
        <v>23</v>
      </c>
      <c r="B423" s="273" t="str" cm="1">
        <f t="array" ref="B423">_xlfn.IFS(基本情報入力!$C$13=0,"",EDATE(基本情報入力!$C$13,$BT$401)&gt;基本情報入力!$C$14,"",TRUE,B384)</f>
        <v/>
      </c>
      <c r="C423" s="274"/>
      <c r="D423" s="274"/>
      <c r="E423" s="274"/>
      <c r="F423" s="274"/>
      <c r="G423" s="275"/>
      <c r="H423" s="273" t="str" cm="1">
        <f t="array" ref="H423">_xlfn.IFS(基本情報入力!$C$13=0,"",EDATE(基本情報入力!$C$13,$BT$401)&gt;基本情報入力!$C$14,"",TRUE,H384)</f>
        <v/>
      </c>
      <c r="I423" s="274"/>
      <c r="J423" s="274"/>
      <c r="K423" s="274"/>
      <c r="L423" s="276" t="str" cm="1">
        <f t="array" ref="L423">_xlfn.IFS(基本情報入力!$C$13=0,"",EDATE(基本情報入力!$C$13,$BT$401)&gt;基本情報入力!$C$14,"",TRUE,L384)</f>
        <v/>
      </c>
      <c r="M423" s="276"/>
      <c r="N423" s="275"/>
      <c r="O423" s="277" t="str">
        <f t="shared" si="340"/>
        <v/>
      </c>
      <c r="P423" s="278"/>
      <c r="Q423" s="278"/>
      <c r="R423" s="279" t="str">
        <f t="shared" si="346"/>
        <v/>
      </c>
      <c r="S423" s="278"/>
      <c r="T423" s="280"/>
      <c r="U423" s="281" t="str">
        <f t="shared" si="342"/>
        <v/>
      </c>
      <c r="V423" s="282"/>
      <c r="W423" s="283"/>
      <c r="X423" s="295"/>
      <c r="Y423" s="296"/>
      <c r="Z423" s="297"/>
      <c r="AA423" s="78"/>
      <c r="AB423" s="79"/>
      <c r="AC423" s="79"/>
      <c r="AD423" s="79"/>
      <c r="AE423" s="79"/>
      <c r="AF423" s="79"/>
      <c r="AG423" s="79"/>
      <c r="AH423" s="79"/>
      <c r="AI423" s="79"/>
      <c r="AJ423" s="79"/>
      <c r="AK423" s="79"/>
      <c r="AL423" s="79"/>
      <c r="AM423" s="79"/>
      <c r="AN423" s="79"/>
      <c r="AO423" s="79"/>
      <c r="AP423" s="79"/>
      <c r="AQ423" s="79"/>
      <c r="AR423" s="79"/>
      <c r="AS423" s="79"/>
      <c r="AT423" s="79"/>
      <c r="AU423" s="79"/>
      <c r="AV423" s="79"/>
      <c r="AW423" s="79"/>
      <c r="AX423" s="79"/>
      <c r="AY423" s="79"/>
      <c r="AZ423" s="79"/>
      <c r="BA423" s="79"/>
      <c r="BB423" s="79"/>
      <c r="BC423" s="79"/>
      <c r="BD423" s="79"/>
      <c r="BE423" s="80"/>
      <c r="BF423" s="107"/>
      <c r="BG423" s="268" t="str">
        <f t="shared" si="343"/>
        <v>-</v>
      </c>
      <c r="BH423" s="269"/>
      <c r="BI423" s="270">
        <f t="shared" si="344"/>
        <v>0</v>
      </c>
      <c r="BJ423" s="270"/>
      <c r="BK423" s="270">
        <f t="shared" si="345"/>
        <v>0</v>
      </c>
      <c r="BL423" s="284"/>
      <c r="BO423" s="96"/>
      <c r="BP423" s="96"/>
      <c r="BQ423" s="97"/>
    </row>
    <row r="424" spans="1:69" ht="21.75" customHeight="1">
      <c r="A424" s="151">
        <v>24</v>
      </c>
      <c r="B424" s="273" t="str" cm="1">
        <f t="array" ref="B424">_xlfn.IFS(基本情報入力!$C$13=0,"",EDATE(基本情報入力!$C$13,$BT$401)&gt;基本情報入力!$C$14,"",TRUE,B385)</f>
        <v/>
      </c>
      <c r="C424" s="274"/>
      <c r="D424" s="274"/>
      <c r="E424" s="274"/>
      <c r="F424" s="274"/>
      <c r="G424" s="275"/>
      <c r="H424" s="273" t="str" cm="1">
        <f t="array" ref="H424">_xlfn.IFS(基本情報入力!$C$13=0,"",EDATE(基本情報入力!$C$13,$BT$401)&gt;基本情報入力!$C$14,"",TRUE,H385)</f>
        <v/>
      </c>
      <c r="I424" s="274"/>
      <c r="J424" s="274"/>
      <c r="K424" s="274"/>
      <c r="L424" s="276" t="str" cm="1">
        <f t="array" ref="L424">_xlfn.IFS(基本情報入力!$C$13=0,"",EDATE(基本情報入力!$C$13,$BT$401)&gt;基本情報入力!$C$14,"",TRUE,L385)</f>
        <v/>
      </c>
      <c r="M424" s="276"/>
      <c r="N424" s="275"/>
      <c r="O424" s="277" t="str">
        <f t="shared" si="340"/>
        <v/>
      </c>
      <c r="P424" s="278"/>
      <c r="Q424" s="278"/>
      <c r="R424" s="279" t="str">
        <f t="shared" si="346"/>
        <v/>
      </c>
      <c r="S424" s="278"/>
      <c r="T424" s="280"/>
      <c r="U424" s="281" t="str">
        <f t="shared" si="342"/>
        <v/>
      </c>
      <c r="V424" s="282"/>
      <c r="W424" s="283"/>
      <c r="X424" s="295"/>
      <c r="Y424" s="296"/>
      <c r="Z424" s="297"/>
      <c r="AA424" s="78"/>
      <c r="AB424" s="79"/>
      <c r="AC424" s="79"/>
      <c r="AD424" s="79"/>
      <c r="AE424" s="79"/>
      <c r="AF424" s="79"/>
      <c r="AG424" s="79"/>
      <c r="AH424" s="79"/>
      <c r="AI424" s="79"/>
      <c r="AJ424" s="79"/>
      <c r="AK424" s="79"/>
      <c r="AL424" s="79"/>
      <c r="AM424" s="79"/>
      <c r="AN424" s="79"/>
      <c r="AO424" s="79"/>
      <c r="AP424" s="79"/>
      <c r="AQ424" s="79"/>
      <c r="AR424" s="79"/>
      <c r="AS424" s="79"/>
      <c r="AT424" s="79"/>
      <c r="AU424" s="79"/>
      <c r="AV424" s="79"/>
      <c r="AW424" s="79"/>
      <c r="AX424" s="79"/>
      <c r="AY424" s="79"/>
      <c r="AZ424" s="79"/>
      <c r="BA424" s="79"/>
      <c r="BB424" s="79"/>
      <c r="BC424" s="79"/>
      <c r="BD424" s="79"/>
      <c r="BE424" s="80"/>
      <c r="BF424" s="107"/>
      <c r="BG424" s="268" t="str">
        <f t="shared" si="343"/>
        <v>-</v>
      </c>
      <c r="BH424" s="269"/>
      <c r="BI424" s="270">
        <f t="shared" si="344"/>
        <v>0</v>
      </c>
      <c r="BJ424" s="270"/>
      <c r="BK424" s="270">
        <f t="shared" si="345"/>
        <v>0</v>
      </c>
      <c r="BL424" s="284"/>
      <c r="BO424" s="96"/>
      <c r="BP424" s="96"/>
      <c r="BQ424" s="97"/>
    </row>
    <row r="425" spans="1:69" ht="21.75" customHeight="1">
      <c r="A425" s="151">
        <v>25</v>
      </c>
      <c r="B425" s="273" t="str" cm="1">
        <f t="array" ref="B425">_xlfn.IFS(基本情報入力!$C$13=0,"",EDATE(基本情報入力!$C$13,$BT$401)&gt;基本情報入力!$C$14,"",TRUE,B386)</f>
        <v/>
      </c>
      <c r="C425" s="274"/>
      <c r="D425" s="274"/>
      <c r="E425" s="274"/>
      <c r="F425" s="274"/>
      <c r="G425" s="275"/>
      <c r="H425" s="273" t="str" cm="1">
        <f t="array" ref="H425">_xlfn.IFS(基本情報入力!$C$13=0,"",EDATE(基本情報入力!$C$13,$BT$401)&gt;基本情報入力!$C$14,"",TRUE,H386)</f>
        <v/>
      </c>
      <c r="I425" s="274"/>
      <c r="J425" s="274"/>
      <c r="K425" s="274"/>
      <c r="L425" s="276" t="str" cm="1">
        <f t="array" ref="L425">_xlfn.IFS(基本情報入力!$C$13=0,"",EDATE(基本情報入力!$C$13,$BT$401)&gt;基本情報入力!$C$14,"",TRUE,L386)</f>
        <v/>
      </c>
      <c r="M425" s="276"/>
      <c r="N425" s="275"/>
      <c r="O425" s="277" t="str">
        <f t="shared" si="340"/>
        <v/>
      </c>
      <c r="P425" s="278"/>
      <c r="Q425" s="278"/>
      <c r="R425" s="279" t="str">
        <f t="shared" si="346"/>
        <v/>
      </c>
      <c r="S425" s="278"/>
      <c r="T425" s="280"/>
      <c r="U425" s="281" t="str">
        <f t="shared" si="342"/>
        <v/>
      </c>
      <c r="V425" s="282"/>
      <c r="W425" s="283"/>
      <c r="X425" s="298"/>
      <c r="Y425" s="299"/>
      <c r="Z425" s="300"/>
      <c r="AA425" s="81"/>
      <c r="AB425" s="82"/>
      <c r="AC425" s="82"/>
      <c r="AD425" s="82"/>
      <c r="AE425" s="82"/>
      <c r="AF425" s="79"/>
      <c r="AG425" s="79"/>
      <c r="AH425" s="79"/>
      <c r="AI425" s="79"/>
      <c r="AJ425" s="79"/>
      <c r="AK425" s="79"/>
      <c r="AL425" s="79"/>
      <c r="AM425" s="79"/>
      <c r="AN425" s="79"/>
      <c r="AO425" s="79"/>
      <c r="AP425" s="79"/>
      <c r="AQ425" s="79"/>
      <c r="AR425" s="79"/>
      <c r="AS425" s="82"/>
      <c r="AT425" s="82"/>
      <c r="AU425" s="82"/>
      <c r="AV425" s="82"/>
      <c r="AW425" s="82"/>
      <c r="AX425" s="82"/>
      <c r="AY425" s="82"/>
      <c r="AZ425" s="82"/>
      <c r="BA425" s="82"/>
      <c r="BB425" s="79"/>
      <c r="BC425" s="79"/>
      <c r="BD425" s="79"/>
      <c r="BE425" s="80"/>
      <c r="BF425" s="107"/>
      <c r="BG425" s="268" t="str">
        <f t="shared" si="343"/>
        <v>-</v>
      </c>
      <c r="BH425" s="269"/>
      <c r="BI425" s="270">
        <f t="shared" si="344"/>
        <v>0</v>
      </c>
      <c r="BJ425" s="270"/>
      <c r="BK425" s="270">
        <f t="shared" si="345"/>
        <v>0</v>
      </c>
      <c r="BL425" s="284"/>
      <c r="BO425" s="96"/>
      <c r="BP425" s="96"/>
      <c r="BQ425" s="97"/>
    </row>
    <row r="426" spans="1:69" ht="21.75" customHeight="1">
      <c r="A426" s="244" t="s">
        <v>143</v>
      </c>
      <c r="B426" s="245"/>
      <c r="C426" s="245"/>
      <c r="D426" s="245"/>
      <c r="E426" s="245"/>
      <c r="F426" s="245"/>
      <c r="G426" s="245"/>
      <c r="H426" s="245"/>
      <c r="I426" s="245"/>
      <c r="J426" s="245"/>
      <c r="K426" s="245"/>
      <c r="L426" s="245"/>
      <c r="M426" s="245"/>
      <c r="N426" s="245"/>
      <c r="O426" s="245"/>
      <c r="P426" s="245"/>
      <c r="Q426" s="245"/>
      <c r="R426" s="245"/>
      <c r="S426" s="245"/>
      <c r="T426" s="245"/>
      <c r="U426" s="245"/>
      <c r="V426" s="245"/>
      <c r="W426" s="245"/>
      <c r="X426" s="245"/>
      <c r="Y426" s="245"/>
      <c r="Z426" s="246"/>
      <c r="AA426" s="252"/>
      <c r="AB426" s="255"/>
      <c r="AC426" s="255"/>
      <c r="AD426" s="255"/>
      <c r="AE426" s="255"/>
      <c r="AF426" s="255"/>
      <c r="AG426" s="255"/>
      <c r="AH426" s="255"/>
      <c r="AI426" s="255"/>
      <c r="AJ426" s="255"/>
      <c r="AK426" s="255"/>
      <c r="AL426" s="255"/>
      <c r="AM426" s="255"/>
      <c r="AN426" s="255"/>
      <c r="AO426" s="255"/>
      <c r="AP426" s="255"/>
      <c r="AQ426" s="255"/>
      <c r="AR426" s="255"/>
      <c r="AS426" s="255"/>
      <c r="AT426" s="255"/>
      <c r="AU426" s="255"/>
      <c r="AV426" s="255"/>
      <c r="AW426" s="255"/>
      <c r="AX426" s="255"/>
      <c r="AY426" s="255"/>
      <c r="AZ426" s="255"/>
      <c r="BA426" s="255"/>
      <c r="BB426" s="255"/>
      <c r="BC426" s="255"/>
      <c r="BD426" s="255"/>
      <c r="BE426" s="265"/>
      <c r="BG426" s="268" t="str">
        <f t="shared" si="343"/>
        <v>-</v>
      </c>
      <c r="BH426" s="269"/>
      <c r="BI426" s="270">
        <f>SUM(BI401:BJ425)</f>
        <v>0</v>
      </c>
      <c r="BJ426" s="271"/>
      <c r="BK426" s="270">
        <f>SUM(BK401:BL425)</f>
        <v>0</v>
      </c>
      <c r="BL426" s="272"/>
      <c r="BO426" s="99"/>
      <c r="BP426" s="99"/>
      <c r="BQ426" s="99"/>
    </row>
    <row r="427" spans="1:69" ht="21.75" customHeight="1">
      <c r="A427" s="247"/>
      <c r="B427" s="247"/>
      <c r="C427" s="247"/>
      <c r="D427" s="247"/>
      <c r="E427" s="247"/>
      <c r="F427" s="247"/>
      <c r="G427" s="247"/>
      <c r="H427" s="247"/>
      <c r="I427" s="247"/>
      <c r="J427" s="247"/>
      <c r="K427" s="247"/>
      <c r="L427" s="247"/>
      <c r="M427" s="247"/>
      <c r="N427" s="247"/>
      <c r="O427" s="247"/>
      <c r="P427" s="247"/>
      <c r="Q427" s="247"/>
      <c r="R427" s="247"/>
      <c r="S427" s="247"/>
      <c r="T427" s="247"/>
      <c r="U427" s="247"/>
      <c r="V427" s="247"/>
      <c r="W427" s="247"/>
      <c r="X427" s="247"/>
      <c r="Y427" s="247"/>
      <c r="Z427" s="248"/>
      <c r="AA427" s="253"/>
      <c r="AB427" s="256"/>
      <c r="AC427" s="256"/>
      <c r="AD427" s="256"/>
      <c r="AE427" s="256"/>
      <c r="AF427" s="256"/>
      <c r="AG427" s="256"/>
      <c r="AH427" s="256"/>
      <c r="AI427" s="256"/>
      <c r="AJ427" s="256"/>
      <c r="AK427" s="256"/>
      <c r="AL427" s="256"/>
      <c r="AM427" s="256"/>
      <c r="AN427" s="256"/>
      <c r="AO427" s="256"/>
      <c r="AP427" s="256"/>
      <c r="AQ427" s="256"/>
      <c r="AR427" s="256"/>
      <c r="AS427" s="256"/>
      <c r="AT427" s="256"/>
      <c r="AU427" s="256"/>
      <c r="AV427" s="256"/>
      <c r="AW427" s="256"/>
      <c r="AX427" s="256"/>
      <c r="AY427" s="256"/>
      <c r="AZ427" s="256"/>
      <c r="BA427" s="256"/>
      <c r="BB427" s="256"/>
      <c r="BC427" s="256"/>
      <c r="BD427" s="256"/>
      <c r="BE427" s="266"/>
      <c r="BG427" s="65"/>
      <c r="BH427" s="65"/>
      <c r="BI427" s="64"/>
      <c r="BJ427" s="50"/>
      <c r="BK427" s="64"/>
      <c r="BL427" s="50"/>
      <c r="BO427" s="100"/>
      <c r="BP427" s="100"/>
      <c r="BQ427" s="100"/>
    </row>
    <row r="428" spans="1:69" ht="21.75" customHeight="1">
      <c r="A428" s="247"/>
      <c r="B428" s="247"/>
      <c r="C428" s="247"/>
      <c r="D428" s="247"/>
      <c r="E428" s="247"/>
      <c r="F428" s="247"/>
      <c r="G428" s="247"/>
      <c r="H428" s="247"/>
      <c r="I428" s="247"/>
      <c r="J428" s="247"/>
      <c r="K428" s="247"/>
      <c r="L428" s="247"/>
      <c r="M428" s="247"/>
      <c r="N428" s="247"/>
      <c r="O428" s="247"/>
      <c r="P428" s="247"/>
      <c r="Q428" s="247"/>
      <c r="R428" s="247"/>
      <c r="S428" s="247"/>
      <c r="T428" s="247"/>
      <c r="U428" s="247"/>
      <c r="V428" s="247"/>
      <c r="W428" s="247"/>
      <c r="X428" s="247"/>
      <c r="Y428" s="247"/>
      <c r="Z428" s="248"/>
      <c r="AA428" s="253"/>
      <c r="AB428" s="256"/>
      <c r="AC428" s="256"/>
      <c r="AD428" s="256"/>
      <c r="AE428" s="256"/>
      <c r="AF428" s="256"/>
      <c r="AG428" s="256"/>
      <c r="AH428" s="256"/>
      <c r="AI428" s="256"/>
      <c r="AJ428" s="256"/>
      <c r="AK428" s="256"/>
      <c r="AL428" s="256"/>
      <c r="AM428" s="256"/>
      <c r="AN428" s="256"/>
      <c r="AO428" s="256"/>
      <c r="AP428" s="256"/>
      <c r="AQ428" s="256"/>
      <c r="AR428" s="256"/>
      <c r="AS428" s="256"/>
      <c r="AT428" s="256"/>
      <c r="AU428" s="256"/>
      <c r="AV428" s="256"/>
      <c r="AW428" s="256"/>
      <c r="AX428" s="256"/>
      <c r="AY428" s="256"/>
      <c r="AZ428" s="256"/>
      <c r="BA428" s="256"/>
      <c r="BB428" s="256"/>
      <c r="BC428" s="256"/>
      <c r="BD428" s="256"/>
      <c r="BE428" s="266"/>
      <c r="BG428" s="65"/>
      <c r="BH428" s="65"/>
      <c r="BI428" s="64"/>
      <c r="BJ428" s="50"/>
      <c r="BK428" s="64"/>
      <c r="BL428" s="50"/>
      <c r="BO428" s="100"/>
      <c r="BP428" s="100"/>
      <c r="BQ428" s="100"/>
    </row>
    <row r="429" spans="1:69" ht="21.75" customHeight="1">
      <c r="A429" s="247"/>
      <c r="B429" s="247"/>
      <c r="C429" s="247"/>
      <c r="D429" s="247"/>
      <c r="E429" s="247"/>
      <c r="F429" s="247"/>
      <c r="G429" s="247"/>
      <c r="H429" s="247"/>
      <c r="I429" s="247"/>
      <c r="J429" s="247"/>
      <c r="K429" s="247"/>
      <c r="L429" s="247"/>
      <c r="M429" s="247"/>
      <c r="N429" s="247"/>
      <c r="O429" s="247"/>
      <c r="P429" s="247"/>
      <c r="Q429" s="247"/>
      <c r="R429" s="247"/>
      <c r="S429" s="247"/>
      <c r="T429" s="247"/>
      <c r="U429" s="247"/>
      <c r="V429" s="247"/>
      <c r="W429" s="247"/>
      <c r="X429" s="247"/>
      <c r="Y429" s="247"/>
      <c r="Z429" s="248"/>
      <c r="AA429" s="254"/>
      <c r="AB429" s="257"/>
      <c r="AC429" s="257"/>
      <c r="AD429" s="257"/>
      <c r="AE429" s="257"/>
      <c r="AF429" s="257"/>
      <c r="AG429" s="257"/>
      <c r="AH429" s="257"/>
      <c r="AI429" s="257"/>
      <c r="AJ429" s="257"/>
      <c r="AK429" s="257"/>
      <c r="AL429" s="257"/>
      <c r="AM429" s="257"/>
      <c r="AN429" s="257"/>
      <c r="AO429" s="257"/>
      <c r="AP429" s="257"/>
      <c r="AQ429" s="257"/>
      <c r="AR429" s="257"/>
      <c r="AS429" s="257"/>
      <c r="AT429" s="257"/>
      <c r="AU429" s="257"/>
      <c r="AV429" s="257"/>
      <c r="AW429" s="257"/>
      <c r="AX429" s="257"/>
      <c r="AY429" s="257"/>
      <c r="AZ429" s="257"/>
      <c r="BA429" s="257"/>
      <c r="BB429" s="257"/>
      <c r="BC429" s="257"/>
      <c r="BD429" s="257"/>
      <c r="BE429" s="267"/>
      <c r="BG429" s="65"/>
      <c r="BH429" s="65"/>
      <c r="BI429" s="64"/>
      <c r="BJ429" s="50"/>
      <c r="BK429" s="64"/>
      <c r="BL429" s="50"/>
      <c r="BO429" s="100"/>
      <c r="BP429" s="100"/>
      <c r="BQ429" s="100"/>
    </row>
    <row r="430" spans="1:69" ht="21.75" customHeight="1">
      <c r="A430" s="117" t="s">
        <v>64</v>
      </c>
      <c r="B430" s="118"/>
      <c r="C430" s="118"/>
      <c r="D430" s="118"/>
      <c r="E430" s="118"/>
      <c r="F430" s="118"/>
      <c r="G430" s="118"/>
      <c r="H430" s="118"/>
      <c r="I430" s="118"/>
      <c r="J430" s="118"/>
      <c r="K430" s="118"/>
      <c r="L430" s="118"/>
      <c r="M430" s="118"/>
      <c r="N430" s="118"/>
      <c r="O430" s="118"/>
      <c r="P430" s="118"/>
      <c r="Q430" s="118"/>
      <c r="R430" s="118"/>
      <c r="S430" s="118"/>
      <c r="T430" s="118"/>
      <c r="U430" s="118"/>
      <c r="V430" s="118"/>
      <c r="W430" s="118"/>
      <c r="X430" s="118"/>
      <c r="Y430" s="118"/>
      <c r="Z430" s="118"/>
      <c r="AA430" s="118"/>
      <c r="AB430" s="118"/>
      <c r="AC430" s="118"/>
      <c r="AD430" s="118"/>
      <c r="AE430" s="118"/>
      <c r="AF430" s="118"/>
      <c r="AG430" s="118"/>
      <c r="AH430" s="118"/>
      <c r="AI430" s="118"/>
      <c r="AJ430" s="118"/>
      <c r="AK430" s="118"/>
      <c r="AL430" s="118"/>
      <c r="AM430" s="118"/>
      <c r="AN430" s="118"/>
      <c r="AO430" s="118"/>
      <c r="AP430" s="118"/>
      <c r="AQ430" s="118"/>
      <c r="AR430" s="118"/>
      <c r="AS430" s="118"/>
      <c r="AT430" s="118"/>
      <c r="AU430" s="118"/>
      <c r="AV430" s="118"/>
      <c r="AW430" s="118"/>
      <c r="AX430" s="118"/>
      <c r="AY430" s="118"/>
      <c r="AZ430" s="118"/>
      <c r="BA430" s="118"/>
      <c r="BB430" s="118"/>
      <c r="BC430" s="118"/>
      <c r="BD430" s="118"/>
      <c r="BE430" s="118"/>
      <c r="BF430" s="69"/>
      <c r="BO430" s="70"/>
      <c r="BP430" s="70"/>
      <c r="BQ430" s="70"/>
    </row>
    <row r="431" spans="1:69" s="67" customFormat="1" ht="21.75" customHeight="1">
      <c r="A431" s="301" t="s">
        <v>142</v>
      </c>
      <c r="B431" s="301"/>
      <c r="C431" s="301"/>
      <c r="D431" s="301"/>
      <c r="E431" s="301"/>
      <c r="F431" s="301"/>
      <c r="G431" s="301"/>
      <c r="H431" s="301"/>
      <c r="I431" s="301"/>
      <c r="J431" s="301"/>
      <c r="K431" s="301"/>
      <c r="L431" s="301"/>
      <c r="M431" s="301"/>
      <c r="N431" s="301"/>
      <c r="O431" s="301"/>
      <c r="P431" s="301"/>
      <c r="Q431" s="301"/>
      <c r="R431" s="301"/>
      <c r="S431" s="301"/>
      <c r="T431" s="301"/>
      <c r="U431" s="301"/>
      <c r="V431" s="301"/>
      <c r="W431" s="301"/>
      <c r="X431" s="301"/>
      <c r="Y431" s="301"/>
      <c r="Z431" s="301"/>
      <c r="AA431" s="119"/>
      <c r="AB431" s="120"/>
      <c r="AC431" s="120"/>
      <c r="AD431" s="120"/>
      <c r="AE431" s="120"/>
      <c r="AF431" s="120"/>
      <c r="AG431" s="120"/>
      <c r="AH431" s="120"/>
      <c r="AI431" s="119"/>
      <c r="AJ431" s="119"/>
      <c r="AK431" s="119"/>
      <c r="AL431" s="119"/>
      <c r="AM431" s="119"/>
      <c r="AN431" s="119"/>
      <c r="AO431" s="119"/>
      <c r="AP431" s="119"/>
      <c r="AQ431" s="119"/>
      <c r="AR431" s="119"/>
      <c r="AS431" s="119"/>
      <c r="AT431" s="119"/>
      <c r="AU431" s="119"/>
      <c r="AV431" s="119"/>
      <c r="AW431" s="119"/>
      <c r="AX431" s="119"/>
      <c r="AY431" s="121"/>
      <c r="AZ431" s="120"/>
      <c r="BA431" s="120"/>
      <c r="BB431" s="120"/>
      <c r="BC431" s="120"/>
      <c r="BD431" s="120"/>
      <c r="BE431" s="120"/>
      <c r="BF431" s="61"/>
      <c r="BO431" s="66"/>
      <c r="BP431" s="66"/>
      <c r="BQ431" s="66"/>
    </row>
    <row r="432" spans="1:69" s="67" customFormat="1" ht="21.75" customHeight="1">
      <c r="A432" s="122"/>
      <c r="B432" s="122"/>
      <c r="C432" s="122"/>
      <c r="D432" s="122"/>
      <c r="E432" s="122"/>
      <c r="F432" s="122"/>
      <c r="G432" s="122"/>
      <c r="H432" s="122"/>
      <c r="I432" s="122"/>
      <c r="J432" s="122"/>
      <c r="K432" s="122"/>
      <c r="L432" s="122"/>
      <c r="M432" s="122"/>
      <c r="N432" s="122"/>
      <c r="O432" s="122"/>
      <c r="P432" s="122"/>
      <c r="Q432" s="122"/>
      <c r="R432" s="122"/>
      <c r="S432" s="122"/>
      <c r="T432" s="122"/>
      <c r="U432" s="122"/>
      <c r="V432" s="122"/>
      <c r="W432" s="122"/>
      <c r="X432" s="122"/>
      <c r="Y432" s="122"/>
      <c r="Z432" s="122"/>
      <c r="AA432" s="119"/>
      <c r="AB432" s="120"/>
      <c r="AC432" s="120"/>
      <c r="AD432" s="120"/>
      <c r="AE432" s="120"/>
      <c r="AF432" s="120"/>
      <c r="AG432" s="120"/>
      <c r="AH432" s="120"/>
      <c r="AI432" s="119"/>
      <c r="AJ432" s="119"/>
      <c r="AK432" s="119"/>
      <c r="AL432" s="119"/>
      <c r="AM432" s="119"/>
      <c r="AN432" s="119"/>
      <c r="AO432" s="119"/>
      <c r="AP432" s="119"/>
      <c r="AQ432" s="119"/>
      <c r="AR432" s="119"/>
      <c r="AS432" s="119"/>
      <c r="AT432" s="119"/>
      <c r="AU432" s="119"/>
      <c r="AV432" s="119"/>
      <c r="AW432" s="119"/>
      <c r="AX432" s="119"/>
      <c r="AY432" s="121"/>
      <c r="AZ432" s="120"/>
      <c r="BA432" s="120"/>
      <c r="BB432" s="120"/>
      <c r="BC432" s="120"/>
      <c r="BD432" s="120"/>
      <c r="BE432" s="120"/>
      <c r="BF432" s="61"/>
      <c r="BO432" s="66"/>
      <c r="BP432" s="66"/>
      <c r="BQ432" s="66"/>
    </row>
    <row r="433" spans="1:74" s="67" customFormat="1" ht="17.25" customHeight="1">
      <c r="A433" s="302" t="s">
        <v>67</v>
      </c>
      <c r="B433" s="302"/>
      <c r="C433" s="302"/>
      <c r="D433" s="123" t="s">
        <v>115</v>
      </c>
      <c r="E433" s="303" t="str" cm="1">
        <f t="array" ref="E433">_xlfn.IFS(基本情報入力!$C$13=0,"",EDATE(基本情報入力!$C$13,BT440)&gt;基本情報入力!$C$14,"",TRUE,E394)</f>
        <v/>
      </c>
      <c r="F433" s="303"/>
      <c r="G433" s="124" t="s">
        <v>66</v>
      </c>
      <c r="H433" s="125"/>
      <c r="I433" s="125"/>
      <c r="J433" s="125"/>
      <c r="K433" s="125"/>
      <c r="L433" s="125"/>
      <c r="M433" s="125"/>
      <c r="N433" s="125"/>
      <c r="O433" s="125"/>
      <c r="P433" s="125"/>
      <c r="Q433" s="125"/>
      <c r="R433" s="125"/>
      <c r="S433" s="125"/>
      <c r="T433" s="125"/>
      <c r="U433" s="125"/>
      <c r="V433" s="125"/>
      <c r="W433" s="125"/>
      <c r="X433" s="125"/>
      <c r="Y433" s="125"/>
      <c r="Z433" s="125"/>
      <c r="AA433" s="119"/>
      <c r="AB433" s="126"/>
      <c r="AC433" s="126"/>
      <c r="AD433" s="126"/>
      <c r="AE433" s="127"/>
      <c r="AF433" s="128"/>
      <c r="AG433" s="128"/>
      <c r="AH433" s="119"/>
      <c r="AI433" s="119"/>
      <c r="AJ433" s="119"/>
      <c r="AK433" s="119"/>
      <c r="AL433" s="119"/>
      <c r="AM433" s="119"/>
      <c r="AN433" s="119"/>
      <c r="AO433" s="119"/>
      <c r="AP433" s="119"/>
      <c r="AQ433" s="119"/>
      <c r="AR433" s="119"/>
      <c r="AS433" s="119"/>
      <c r="AT433" s="119"/>
      <c r="AU433" s="119"/>
      <c r="AV433" s="119"/>
      <c r="AW433" s="119"/>
      <c r="AX433" s="119"/>
      <c r="AY433" s="121"/>
      <c r="AZ433" s="120"/>
      <c r="BA433" s="120"/>
      <c r="BB433" s="120"/>
      <c r="BC433" s="120"/>
      <c r="BD433" s="120"/>
      <c r="BE433" s="120"/>
      <c r="BF433" s="61"/>
      <c r="BO433" s="66"/>
      <c r="BP433" s="66"/>
      <c r="BQ433" s="66"/>
    </row>
    <row r="434" spans="1:74" s="67" customFormat="1" ht="17.25" customHeight="1">
      <c r="A434" s="304" t="s">
        <v>68</v>
      </c>
      <c r="B434" s="304"/>
      <c r="C434" s="304"/>
      <c r="D434" s="127" t="str" cm="1">
        <f t="array" ref="D434">_xlfn.IFS(基本情報入力!$C$13=0,"",EDATE(基本情報入力!$C$13,BT440)&gt;基本情報入力!$C$14,"",TRUE,D395)</f>
        <v/>
      </c>
      <c r="E434" s="120"/>
      <c r="F434" s="127"/>
      <c r="G434" s="127"/>
      <c r="H434" s="119"/>
      <c r="I434" s="119"/>
      <c r="J434" s="119"/>
      <c r="K434" s="119"/>
      <c r="L434" s="119"/>
      <c r="M434" s="119"/>
      <c r="N434" s="119"/>
      <c r="O434" s="127"/>
      <c r="P434" s="127"/>
      <c r="Q434" s="119"/>
      <c r="R434" s="119"/>
      <c r="S434" s="119"/>
      <c r="T434" s="119"/>
      <c r="U434" s="127"/>
      <c r="V434" s="127"/>
      <c r="W434" s="127"/>
      <c r="X434" s="127"/>
      <c r="Y434" s="127"/>
      <c r="Z434" s="127"/>
      <c r="AA434" s="119"/>
      <c r="AB434" s="120"/>
      <c r="AC434" s="120"/>
      <c r="AD434" s="120"/>
      <c r="AE434" s="120"/>
      <c r="AF434" s="120"/>
      <c r="AG434" s="120"/>
      <c r="AH434" s="120"/>
      <c r="AI434" s="120"/>
      <c r="AJ434" s="120"/>
      <c r="AK434" s="305" t="s">
        <v>72</v>
      </c>
      <c r="AL434" s="305"/>
      <c r="AM434" s="305"/>
      <c r="AN434" s="305"/>
      <c r="AO434" s="306" t="str" cm="1">
        <f t="array" ref="AO434">_xlfn.IFS(基本情報入力!$C$13=0,"",EOMONTH(基本情報入力!$C$13,BT440-1)&gt;基本情報入力!$C$14,"",TRUE,AO395)</f>
        <v/>
      </c>
      <c r="AP434" s="306"/>
      <c r="AQ434" s="306"/>
      <c r="AR434" s="306"/>
      <c r="AS434" s="306"/>
      <c r="AT434" s="307" t="s">
        <v>70</v>
      </c>
      <c r="AU434" s="307"/>
      <c r="AV434" s="307"/>
      <c r="AW434" s="307"/>
      <c r="AX434" s="307"/>
      <c r="AY434" s="307"/>
      <c r="AZ434" s="307"/>
      <c r="BA434" s="308" t="str" cm="1">
        <f t="array" ref="BA434">_xlfn.IFS(基本情報入力!$C$13=0,"",EOMONTH(基本情報入力!$C$13,BT440-1)&gt;基本情報入力!$C$14,"",TRUE,BA395)</f>
        <v/>
      </c>
      <c r="BB434" s="308"/>
      <c r="BC434" s="308"/>
      <c r="BD434" s="308"/>
      <c r="BE434" s="308"/>
      <c r="BF434" s="61"/>
      <c r="BO434" s="66"/>
      <c r="BP434" s="66"/>
      <c r="BQ434" s="66"/>
    </row>
    <row r="435" spans="1:74" s="67" customFormat="1" ht="17.25" customHeight="1">
      <c r="A435" s="309" t="s">
        <v>69</v>
      </c>
      <c r="B435" s="309"/>
      <c r="C435" s="309"/>
      <c r="D435" s="129" t="str" cm="1">
        <f t="array" ref="D435">_xlfn.IFS(基本情報入力!$C$13=0,"",EDATE(基本情報入力!$C$13,BT440)&gt;基本情報入力!$C$14,"",TRUE,D396)</f>
        <v/>
      </c>
      <c r="E435" s="130"/>
      <c r="F435" s="129"/>
      <c r="G435" s="129"/>
      <c r="H435" s="129"/>
      <c r="I435" s="129"/>
      <c r="J435" s="129"/>
      <c r="K435" s="129"/>
      <c r="L435" s="129"/>
      <c r="M435" s="129"/>
      <c r="N435" s="129"/>
      <c r="O435" s="131"/>
      <c r="P435" s="131"/>
      <c r="Q435" s="131"/>
      <c r="R435" s="131"/>
      <c r="S435" s="131"/>
      <c r="T435" s="129"/>
      <c r="U435" s="129"/>
      <c r="V435" s="129"/>
      <c r="W435" s="131"/>
      <c r="X435" s="129"/>
      <c r="Y435" s="129"/>
      <c r="Z435" s="131"/>
      <c r="AA435" s="127"/>
      <c r="AB435" s="120"/>
      <c r="AC435" s="120"/>
      <c r="AD435" s="120"/>
      <c r="AE435" s="120"/>
      <c r="AF435" s="120"/>
      <c r="AG435" s="120"/>
      <c r="AH435" s="120"/>
      <c r="AI435" s="120"/>
      <c r="AJ435" s="120"/>
      <c r="AK435" s="307" t="s">
        <v>73</v>
      </c>
      <c r="AL435" s="307"/>
      <c r="AM435" s="307"/>
      <c r="AN435" s="307"/>
      <c r="AO435" s="306" t="str" cm="1">
        <f t="array" ref="AO435">_xlfn.IFS(基本情報入力!$C$13=0,"",EOMONTH(基本情報入力!$C$13,BT440-1)&gt;基本情報入力!$C$14,"",TRUE,AO396)</f>
        <v/>
      </c>
      <c r="AP435" s="306"/>
      <c r="AQ435" s="306"/>
      <c r="AR435" s="306"/>
      <c r="AS435" s="306"/>
      <c r="AT435" s="307" t="s">
        <v>183</v>
      </c>
      <c r="AU435" s="307"/>
      <c r="AV435" s="307"/>
      <c r="AW435" s="307"/>
      <c r="AX435" s="307"/>
      <c r="AY435" s="307"/>
      <c r="AZ435" s="307"/>
      <c r="BA435" s="308" t="str" cm="1">
        <f t="array" ref="BA435">_xlfn.IFS(基本情報入力!$C$13=0,"",EOMONTH(基本情報入力!$C$13,BT440-1)&gt;基本情報入力!$C$14,"",TRUE,BA396)</f>
        <v/>
      </c>
      <c r="BB435" s="308"/>
      <c r="BC435" s="308"/>
      <c r="BD435" s="308"/>
      <c r="BE435" s="308"/>
      <c r="BF435" s="66"/>
      <c r="BO435" s="66"/>
      <c r="BP435" s="66"/>
      <c r="BQ435" s="66"/>
    </row>
    <row r="436" spans="1:74" ht="19.5" customHeight="1">
      <c r="A436" s="310" t="str" cm="1">
        <f t="array" ref="A436">_xlfn.IFS(基本情報入力!$C$13=0,"令和　年　月",EOMONTH(基本情報入力!$C$13,BT440-1)&gt;基本情報入力!$C$14,"令和　年　月",TRUE,EOMONTH(基本情報入力!$C$13,BT440))</f>
        <v>令和　年　月</v>
      </c>
      <c r="B436" s="310"/>
      <c r="C436" s="310"/>
      <c r="D436" s="310"/>
      <c r="E436" s="132"/>
      <c r="F436" s="132"/>
      <c r="G436" s="132"/>
      <c r="H436" s="133"/>
      <c r="I436" s="133"/>
      <c r="J436" s="133"/>
      <c r="K436" s="133"/>
      <c r="L436" s="133"/>
      <c r="M436" s="133"/>
      <c r="N436" s="133"/>
      <c r="O436" s="134"/>
      <c r="P436" s="134"/>
      <c r="Q436" s="134"/>
      <c r="R436" s="134"/>
      <c r="S436" s="134"/>
      <c r="T436" s="134"/>
      <c r="U436" s="135"/>
      <c r="V436" s="135"/>
      <c r="W436" s="135"/>
      <c r="X436" s="135"/>
      <c r="Y436" s="135"/>
      <c r="Z436" s="135"/>
      <c r="AA436" s="135"/>
      <c r="AB436" s="135"/>
      <c r="AC436" s="135"/>
      <c r="AD436" s="135"/>
      <c r="AE436" s="135"/>
      <c r="AF436" s="135"/>
      <c r="AG436" s="135"/>
      <c r="AH436" s="135"/>
      <c r="AI436" s="133"/>
      <c r="AJ436" s="133"/>
      <c r="AK436" s="133"/>
      <c r="AL436" s="133"/>
      <c r="AM436" s="133"/>
      <c r="AN436" s="133"/>
      <c r="AO436" s="133"/>
      <c r="AP436" s="133"/>
      <c r="AQ436" s="133"/>
      <c r="AR436" s="133"/>
      <c r="AS436" s="133"/>
      <c r="AT436" s="133"/>
      <c r="AU436" s="133"/>
      <c r="AV436" s="133"/>
      <c r="AW436" s="133"/>
      <c r="AX436" s="133"/>
      <c r="AY436" s="133"/>
      <c r="AZ436" s="133"/>
      <c r="BA436" s="133"/>
      <c r="BB436" s="136"/>
      <c r="BC436" s="136"/>
      <c r="BD436" s="136"/>
      <c r="BE436" s="136"/>
      <c r="BF436" s="76"/>
      <c r="BG436" s="102"/>
      <c r="BH436" s="102"/>
      <c r="BI436" s="102"/>
      <c r="BJ436" s="102"/>
      <c r="BK436" s="102"/>
      <c r="BL436" s="102"/>
      <c r="BO436" s="94"/>
      <c r="BP436" s="94"/>
      <c r="BQ436" s="95"/>
      <c r="BS436" s="60" t="s">
        <v>74</v>
      </c>
      <c r="BT436" s="60">
        <f>BT397+1</f>
        <v>12</v>
      </c>
      <c r="BU436" s="70"/>
      <c r="BV436" s="70"/>
    </row>
    <row r="437" spans="1:74" ht="21.75" customHeight="1">
      <c r="A437" s="311" t="s">
        <v>74</v>
      </c>
      <c r="B437" s="314" t="s">
        <v>87</v>
      </c>
      <c r="C437" s="315"/>
      <c r="D437" s="315"/>
      <c r="E437" s="315"/>
      <c r="F437" s="315"/>
      <c r="G437" s="316"/>
      <c r="H437" s="314" t="s">
        <v>88</v>
      </c>
      <c r="I437" s="315"/>
      <c r="J437" s="315"/>
      <c r="K437" s="315"/>
      <c r="L437" s="315"/>
      <c r="M437" s="315"/>
      <c r="N437" s="316"/>
      <c r="O437" s="323" t="s">
        <v>133</v>
      </c>
      <c r="P437" s="324"/>
      <c r="Q437" s="325"/>
      <c r="R437" s="330" t="s">
        <v>134</v>
      </c>
      <c r="S437" s="325"/>
      <c r="T437" s="331"/>
      <c r="U437" s="334" t="s">
        <v>135</v>
      </c>
      <c r="V437" s="335"/>
      <c r="W437" s="336"/>
      <c r="X437" s="334" t="s">
        <v>136</v>
      </c>
      <c r="Y437" s="335"/>
      <c r="Z437" s="336"/>
      <c r="AA437" s="138">
        <f>IFERROR(DATE(BT437,BT438,1),1)</f>
        <v>1</v>
      </c>
      <c r="AB437" s="139">
        <f>IFERROR(AA437+1,"")</f>
        <v>2</v>
      </c>
      <c r="AC437" s="139">
        <f t="shared" ref="AC437" si="347">IFERROR(AB437+1,"")</f>
        <v>3</v>
      </c>
      <c r="AD437" s="139">
        <f t="shared" ref="AD437" si="348">IFERROR(AC437+1,"")</f>
        <v>4</v>
      </c>
      <c r="AE437" s="139">
        <f t="shared" ref="AE437" si="349">IFERROR(AD437+1,"")</f>
        <v>5</v>
      </c>
      <c r="AF437" s="139">
        <f t="shared" ref="AF437" si="350">IFERROR(AE437+1,"")</f>
        <v>6</v>
      </c>
      <c r="AG437" s="139">
        <f t="shared" ref="AG437" si="351">IFERROR(AF437+1,"")</f>
        <v>7</v>
      </c>
      <c r="AH437" s="139">
        <f t="shared" ref="AH437" si="352">IFERROR(AG437+1,"")</f>
        <v>8</v>
      </c>
      <c r="AI437" s="139">
        <f t="shared" ref="AI437" si="353">IFERROR(AH437+1,"")</f>
        <v>9</v>
      </c>
      <c r="AJ437" s="139">
        <f t="shared" ref="AJ437" si="354">IFERROR(AI437+1,"")</f>
        <v>10</v>
      </c>
      <c r="AK437" s="139">
        <f t="shared" ref="AK437" si="355">IFERROR(AJ437+1,"")</f>
        <v>11</v>
      </c>
      <c r="AL437" s="139">
        <f t="shared" ref="AL437" si="356">IFERROR(AK437+1,"")</f>
        <v>12</v>
      </c>
      <c r="AM437" s="139">
        <f t="shared" ref="AM437" si="357">IFERROR(AL437+1,"")</f>
        <v>13</v>
      </c>
      <c r="AN437" s="139">
        <f t="shared" ref="AN437" si="358">IFERROR(AM437+1,"")</f>
        <v>14</v>
      </c>
      <c r="AO437" s="139">
        <f t="shared" ref="AO437" si="359">IFERROR(AN437+1,"")</f>
        <v>15</v>
      </c>
      <c r="AP437" s="139">
        <f t="shared" ref="AP437" si="360">IFERROR(AO437+1,"")</f>
        <v>16</v>
      </c>
      <c r="AQ437" s="139">
        <f t="shared" ref="AQ437" si="361">IFERROR(AP437+1,"")</f>
        <v>17</v>
      </c>
      <c r="AR437" s="139">
        <f t="shared" ref="AR437" si="362">IFERROR(AQ437+1,"")</f>
        <v>18</v>
      </c>
      <c r="AS437" s="139">
        <f t="shared" ref="AS437" si="363">IFERROR(AR437+1,"")</f>
        <v>19</v>
      </c>
      <c r="AT437" s="139">
        <f t="shared" ref="AT437" si="364">IFERROR(AS437+1,"")</f>
        <v>20</v>
      </c>
      <c r="AU437" s="139">
        <f t="shared" ref="AU437" si="365">IFERROR(AT437+1,"")</f>
        <v>21</v>
      </c>
      <c r="AV437" s="139">
        <f t="shared" ref="AV437" si="366">IFERROR(AU437+1,"")</f>
        <v>22</v>
      </c>
      <c r="AW437" s="139">
        <f t="shared" ref="AW437" si="367">IFERROR(AV437+1,"")</f>
        <v>23</v>
      </c>
      <c r="AX437" s="139">
        <f t="shared" ref="AX437" si="368">IFERROR(AW437+1,"")</f>
        <v>24</v>
      </c>
      <c r="AY437" s="139">
        <f t="shared" ref="AY437" si="369">IFERROR(AX437+1,"")</f>
        <v>25</v>
      </c>
      <c r="AZ437" s="139">
        <f t="shared" ref="AZ437" si="370">IFERROR(AY437+1,"")</f>
        <v>26</v>
      </c>
      <c r="BA437" s="139">
        <f t="shared" ref="BA437" si="371">IFERROR(AZ437+1,"")</f>
        <v>27</v>
      </c>
      <c r="BB437" s="139">
        <f t="shared" ref="BB437" si="372">IFERROR(BA437+1,"")</f>
        <v>28</v>
      </c>
      <c r="BC437" s="139" t="str" cm="1">
        <f t="array" ref="BC437">_xlfn.IFS(BB437="","",MONTH(BB437+1)=BT438,BB437+1,TRUE,"")</f>
        <v/>
      </c>
      <c r="BD437" s="139" t="str" cm="1">
        <f t="array" ref="BD437">_xlfn.IFS(BC437="","",MONTH(BC437+1)=BT438,BC437+1,TRUE,"")</f>
        <v/>
      </c>
      <c r="BE437" s="140" t="str" cm="1">
        <f t="array" ref="BE437">_xlfn.IFS(BD437="","",MONTH(BD437+1)=BT438,BD437+1,TRUE,"")</f>
        <v/>
      </c>
      <c r="BF437" s="114"/>
      <c r="BG437" s="285" t="s">
        <v>86</v>
      </c>
      <c r="BH437" s="286" t="s">
        <v>85</v>
      </c>
      <c r="BI437" s="287"/>
      <c r="BJ437" s="287"/>
      <c r="BK437" s="287"/>
      <c r="BL437" s="288"/>
      <c r="BO437" s="94"/>
      <c r="BP437" s="94"/>
      <c r="BQ437" s="94"/>
      <c r="BS437" s="60" t="s">
        <v>75</v>
      </c>
      <c r="BT437" s="60" t="str">
        <f>IFERROR(YEAR(A436),"****")</f>
        <v>****</v>
      </c>
      <c r="BU437" s="60" t="s">
        <v>31</v>
      </c>
    </row>
    <row r="438" spans="1:74" ht="21" customHeight="1">
      <c r="A438" s="312"/>
      <c r="B438" s="317"/>
      <c r="C438" s="318"/>
      <c r="D438" s="318"/>
      <c r="E438" s="318"/>
      <c r="F438" s="318"/>
      <c r="G438" s="319"/>
      <c r="H438" s="317"/>
      <c r="I438" s="318"/>
      <c r="J438" s="318"/>
      <c r="K438" s="318"/>
      <c r="L438" s="318"/>
      <c r="M438" s="318"/>
      <c r="N438" s="319"/>
      <c r="O438" s="326"/>
      <c r="P438" s="327"/>
      <c r="Q438" s="327"/>
      <c r="R438" s="326"/>
      <c r="S438" s="327"/>
      <c r="T438" s="332"/>
      <c r="U438" s="337"/>
      <c r="V438" s="338"/>
      <c r="W438" s="339"/>
      <c r="X438" s="337"/>
      <c r="Y438" s="338"/>
      <c r="Z438" s="339"/>
      <c r="AA438" s="141" t="str">
        <f>IF(AO434="","",TEXT(WEEKDAY(+AA437),"aaa"))</f>
        <v/>
      </c>
      <c r="AB438" s="142" t="str">
        <f>IF(AO434="","",TEXT(WEEKDAY(+AB437),"aaa"))</f>
        <v/>
      </c>
      <c r="AC438" s="142" t="str">
        <f>IF(AO434="","",TEXT(WEEKDAY(+AC437),"aaa"))</f>
        <v/>
      </c>
      <c r="AD438" s="142" t="str">
        <f>IF(AO434="","",TEXT(WEEKDAY(+AD437),"aaa"))</f>
        <v/>
      </c>
      <c r="AE438" s="142" t="str">
        <f>IF(AO434="","",TEXT(WEEKDAY(+AE437),"aaa"))</f>
        <v/>
      </c>
      <c r="AF438" s="142" t="str">
        <f>IF(AO434="","",TEXT(WEEKDAY(+AF437),"aaa"))</f>
        <v/>
      </c>
      <c r="AG438" s="142" t="str">
        <f>IF(AO434="","",TEXT(WEEKDAY(+AG437),"aaa"))</f>
        <v/>
      </c>
      <c r="AH438" s="142" t="str">
        <f>IF(AO434="","",TEXT(WEEKDAY(+AH437),"aaa"))</f>
        <v/>
      </c>
      <c r="AI438" s="142" t="str">
        <f>IF(AO434="","",TEXT(WEEKDAY(+AI437),"aaa"))</f>
        <v/>
      </c>
      <c r="AJ438" s="142" t="str">
        <f>IF(AO434="","",TEXT(WEEKDAY(+AJ437),"aaa"))</f>
        <v/>
      </c>
      <c r="AK438" s="142" t="str">
        <f>IF(AO434="","",TEXT(WEEKDAY(+AK437),"aaa"))</f>
        <v/>
      </c>
      <c r="AL438" s="142" t="str">
        <f>IF(AO434="","",TEXT(WEEKDAY(+AL437),"aaa"))</f>
        <v/>
      </c>
      <c r="AM438" s="142" t="str">
        <f>IF(AO434="","",TEXT(WEEKDAY(+AM437),"aaa"))</f>
        <v/>
      </c>
      <c r="AN438" s="142" t="str">
        <f>IF(AO434="","",TEXT(WEEKDAY(+AN437),"aaa"))</f>
        <v/>
      </c>
      <c r="AO438" s="142" t="str">
        <f>IF(AO434="","",TEXT(WEEKDAY(+AO437),"aaa"))</f>
        <v/>
      </c>
      <c r="AP438" s="142" t="str">
        <f>IF(AO434="","",TEXT(WEEKDAY(+AP437),"aaa"))</f>
        <v/>
      </c>
      <c r="AQ438" s="142" t="str">
        <f>IF(AO434="","",TEXT(WEEKDAY(+AQ437),"aaa"))</f>
        <v/>
      </c>
      <c r="AR438" s="142" t="str">
        <f>IF(AO434="","",TEXT(WEEKDAY(+AR437),"aaa"))</f>
        <v/>
      </c>
      <c r="AS438" s="142" t="str">
        <f>IF(AO434="","",TEXT(WEEKDAY(+AS437),"aaa"))</f>
        <v/>
      </c>
      <c r="AT438" s="142" t="str">
        <f>IF(AO434="","",TEXT(WEEKDAY(+AT437),"aaa"))</f>
        <v/>
      </c>
      <c r="AU438" s="142" t="str">
        <f>IF(AO434="","",TEXT(WEEKDAY(+AU437),"aaa"))</f>
        <v/>
      </c>
      <c r="AV438" s="142" t="str">
        <f>IF(AO434="","",TEXT(WEEKDAY(+AV437),"aaa"))</f>
        <v/>
      </c>
      <c r="AW438" s="142" t="str">
        <f>IF(AO434="","",TEXT(WEEKDAY(+AW437),"aaa"))</f>
        <v/>
      </c>
      <c r="AX438" s="142" t="str">
        <f>IF(AO434="","",TEXT(WEEKDAY(+AX437),"aaa"))</f>
        <v/>
      </c>
      <c r="AY438" s="142" t="str">
        <f>IF(AO434="","",TEXT(WEEKDAY(+AY437),"aaa"))</f>
        <v/>
      </c>
      <c r="AZ438" s="142" t="str">
        <f>IF(AO434="","",TEXT(WEEKDAY(+AZ437),"aaa"))</f>
        <v/>
      </c>
      <c r="BA438" s="142" t="str">
        <f>IF(AO434="","",TEXT(WEEKDAY(+BA437),"aaa"))</f>
        <v/>
      </c>
      <c r="BB438" s="142" t="str">
        <f>IF(AO434="","",TEXT(WEEKDAY(+BB437),"aaa"))</f>
        <v/>
      </c>
      <c r="BC438" s="142" t="str" cm="1">
        <f t="array" ref="BC438">_xlfn.IFS(AO434="","",BC437="","",TRUE,TEXT(WEEKDAY(+BC437),"aaa"))</f>
        <v/>
      </c>
      <c r="BD438" s="142" t="str" cm="1">
        <f t="array" ref="BD438">_xlfn.IFS(AO434="","",BD437="","",TRUE,TEXT(WEEKDAY(+BD437),"aaa"))</f>
        <v/>
      </c>
      <c r="BE438" s="143" t="str" cm="1">
        <f t="array" ref="BE438">_xlfn.IFS(AO434="","",BE437="","",TRUE,TEXT(WEEKDAY(+BE437),"aaa"))</f>
        <v/>
      </c>
      <c r="BF438" s="116"/>
      <c r="BG438" s="285" t="s">
        <v>84</v>
      </c>
      <c r="BH438" s="286"/>
      <c r="BI438" s="286" t="s">
        <v>37</v>
      </c>
      <c r="BJ438" s="286"/>
      <c r="BK438" s="286" t="s">
        <v>36</v>
      </c>
      <c r="BL438" s="289"/>
      <c r="BO438" s="94"/>
      <c r="BP438" s="94"/>
      <c r="BQ438" s="94"/>
      <c r="BS438" s="60" t="s">
        <v>76</v>
      </c>
      <c r="BT438" s="60" t="str">
        <f>IF(EOMONTH(基本情報入力!$C$13,BT440-1)&gt;=基本情報入力!$C$14,"",MONTH(EOMONTH(基本情報入力!$C$13,BT440)))</f>
        <v/>
      </c>
      <c r="BU438" s="60" t="s">
        <v>32</v>
      </c>
    </row>
    <row r="439" spans="1:74" ht="21" customHeight="1">
      <c r="A439" s="313"/>
      <c r="B439" s="320"/>
      <c r="C439" s="321"/>
      <c r="D439" s="321"/>
      <c r="E439" s="321"/>
      <c r="F439" s="321"/>
      <c r="G439" s="322"/>
      <c r="H439" s="320"/>
      <c r="I439" s="321"/>
      <c r="J439" s="321"/>
      <c r="K439" s="321"/>
      <c r="L439" s="321"/>
      <c r="M439" s="321"/>
      <c r="N439" s="322"/>
      <c r="O439" s="328"/>
      <c r="P439" s="329"/>
      <c r="Q439" s="329"/>
      <c r="R439" s="328"/>
      <c r="S439" s="329"/>
      <c r="T439" s="333"/>
      <c r="U439" s="340"/>
      <c r="V439" s="341"/>
      <c r="W439" s="342"/>
      <c r="X439" s="340"/>
      <c r="Y439" s="341"/>
      <c r="Z439" s="342"/>
      <c r="AA439" s="78"/>
      <c r="AB439" s="79"/>
      <c r="AC439" s="79"/>
      <c r="AD439" s="79"/>
      <c r="AE439" s="79"/>
      <c r="AF439" s="79"/>
      <c r="AG439" s="79"/>
      <c r="AH439" s="79"/>
      <c r="AI439" s="79"/>
      <c r="AJ439" s="79"/>
      <c r="AK439" s="79"/>
      <c r="AL439" s="79"/>
      <c r="AM439" s="79"/>
      <c r="AN439" s="79"/>
      <c r="AO439" s="79"/>
      <c r="AP439" s="79"/>
      <c r="AQ439" s="79"/>
      <c r="AR439" s="79"/>
      <c r="AS439" s="79"/>
      <c r="AT439" s="79"/>
      <c r="AU439" s="79"/>
      <c r="AV439" s="79"/>
      <c r="AW439" s="79"/>
      <c r="AX439" s="79"/>
      <c r="AY439" s="79"/>
      <c r="AZ439" s="79"/>
      <c r="BA439" s="79"/>
      <c r="BB439" s="79"/>
      <c r="BC439" s="79"/>
      <c r="BD439" s="79"/>
      <c r="BE439" s="80"/>
      <c r="BF439" s="116"/>
      <c r="BG439" s="111"/>
      <c r="BH439" s="112"/>
      <c r="BI439" s="112"/>
      <c r="BJ439" s="112"/>
      <c r="BK439" s="112"/>
      <c r="BL439" s="113"/>
      <c r="BO439" s="94"/>
      <c r="BP439" s="94"/>
      <c r="BQ439" s="94"/>
    </row>
    <row r="440" spans="1:74" ht="21.75" customHeight="1">
      <c r="A440" s="151">
        <v>1</v>
      </c>
      <c r="B440" s="273" t="str" cm="1">
        <f t="array" ref="B440">_xlfn.IFS(基本情報入力!$C$13=0,"",EDATE(基本情報入力!$C$13,$BT$440)&gt;基本情報入力!$C$14,"",TRUE,B401)</f>
        <v/>
      </c>
      <c r="C440" s="274"/>
      <c r="D440" s="274"/>
      <c r="E440" s="274"/>
      <c r="F440" s="274"/>
      <c r="G440" s="275"/>
      <c r="H440" s="273" t="str" cm="1">
        <f t="array" ref="H440">_xlfn.IFS(基本情報入力!$C$13=0,"",EDATE(基本情報入力!$C$13,$BT$440)&gt;基本情報入力!$C$14,"",TRUE,H401)</f>
        <v/>
      </c>
      <c r="I440" s="274"/>
      <c r="J440" s="274"/>
      <c r="K440" s="274"/>
      <c r="L440" s="276" t="str" cm="1">
        <f t="array" ref="L440">_xlfn.IFS(基本情報入力!$C$13=0,"",EDATE(基本情報入力!$C$13,$BT$440)&gt;基本情報入力!$C$14,"",TRUE,L401)</f>
        <v/>
      </c>
      <c r="M440" s="276"/>
      <c r="N440" s="275"/>
      <c r="O440" s="290" t="str">
        <f t="shared" ref="O440:O464" si="373">IF(H440="","",IFERROR(IF($BT$206="",0,DAY(EOMONTH($AA$203,0))-COUNTIF(AA440:BE440,"―")),0))</f>
        <v/>
      </c>
      <c r="P440" s="291"/>
      <c r="Q440" s="291"/>
      <c r="R440" s="279" t="str">
        <f>IF(O440="","",COUNTIF(AA440:BE440,"○"))</f>
        <v/>
      </c>
      <c r="S440" s="278"/>
      <c r="T440" s="280"/>
      <c r="U440" s="281" t="str">
        <f>IF(O440="","",IFERROR(ROUNDDOWN(R440/O440,3),"-"))</f>
        <v/>
      </c>
      <c r="V440" s="282"/>
      <c r="W440" s="283"/>
      <c r="X440" s="292" t="str">
        <f>IFERROR(ROUNDDOWN(AVERAGE(U440:W464),3),"-")</f>
        <v>-</v>
      </c>
      <c r="Y440" s="293"/>
      <c r="Z440" s="294"/>
      <c r="AA440" s="78"/>
      <c r="AB440" s="79"/>
      <c r="AC440" s="79"/>
      <c r="AD440" s="79"/>
      <c r="AE440" s="79"/>
      <c r="AF440" s="79"/>
      <c r="AG440" s="79"/>
      <c r="AH440" s="79"/>
      <c r="AI440" s="79"/>
      <c r="AJ440" s="79"/>
      <c r="AK440" s="79"/>
      <c r="AL440" s="79"/>
      <c r="AM440" s="79"/>
      <c r="AN440" s="79"/>
      <c r="AO440" s="79"/>
      <c r="AP440" s="79"/>
      <c r="AQ440" s="79"/>
      <c r="AR440" s="79"/>
      <c r="AS440" s="79"/>
      <c r="AT440" s="79"/>
      <c r="AU440" s="79"/>
      <c r="AV440" s="79"/>
      <c r="AW440" s="79"/>
      <c r="AX440" s="79"/>
      <c r="AY440" s="79"/>
      <c r="AZ440" s="79"/>
      <c r="BA440" s="79"/>
      <c r="BB440" s="79"/>
      <c r="BC440" s="79"/>
      <c r="BD440" s="79"/>
      <c r="BE440" s="80"/>
      <c r="BF440" s="107"/>
      <c r="BG440" s="268" t="str">
        <f>IFERROR(ROUNDDOWN(BK440/BI440,3),"-")</f>
        <v>-</v>
      </c>
      <c r="BH440" s="269"/>
      <c r="BI440" s="270">
        <f>IFERROR(BI401+IF(O440="",0,O440),0)</f>
        <v>0</v>
      </c>
      <c r="BJ440" s="270"/>
      <c r="BK440" s="270">
        <f>IFERROR(BK401+IF(R440="",0,R440),0)</f>
        <v>0</v>
      </c>
      <c r="BL440" s="284"/>
      <c r="BO440" s="96"/>
      <c r="BP440" s="96"/>
      <c r="BQ440" s="97"/>
      <c r="BT440" s="60">
        <f>BT436-1</f>
        <v>11</v>
      </c>
      <c r="BU440" s="60" t="s">
        <v>77</v>
      </c>
    </row>
    <row r="441" spans="1:74" ht="21.75" customHeight="1">
      <c r="A441" s="151">
        <v>2</v>
      </c>
      <c r="B441" s="273" t="str" cm="1">
        <f t="array" ref="B441">_xlfn.IFS(基本情報入力!$C$13=0,"",EDATE(基本情報入力!$C$13,$BT$440)&gt;基本情報入力!$C$14,"",TRUE,B402)</f>
        <v/>
      </c>
      <c r="C441" s="274"/>
      <c r="D441" s="274"/>
      <c r="E441" s="274"/>
      <c r="F441" s="274"/>
      <c r="G441" s="275"/>
      <c r="H441" s="273" t="str" cm="1">
        <f t="array" ref="H441">_xlfn.IFS(基本情報入力!$C$13=0,"",EDATE(基本情報入力!$C$13,$BT$440)&gt;基本情報入力!$C$14,"",TRUE,H402)</f>
        <v/>
      </c>
      <c r="I441" s="274"/>
      <c r="J441" s="274"/>
      <c r="K441" s="274"/>
      <c r="L441" s="276" t="str" cm="1">
        <f t="array" ref="L441">_xlfn.IFS(基本情報入力!$C$13=0,"",EDATE(基本情報入力!$C$13,$BT$440)&gt;基本情報入力!$C$14,"",TRUE,L402)</f>
        <v/>
      </c>
      <c r="M441" s="276"/>
      <c r="N441" s="275"/>
      <c r="O441" s="277" t="str">
        <f t="shared" si="373"/>
        <v/>
      </c>
      <c r="P441" s="278"/>
      <c r="Q441" s="278"/>
      <c r="R441" s="279" t="str">
        <f t="shared" ref="R441:R456" si="374">IF(O441="","",COUNTIF(AA441:BE441,"○"))</f>
        <v/>
      </c>
      <c r="S441" s="278"/>
      <c r="T441" s="280"/>
      <c r="U441" s="281" t="str">
        <f t="shared" ref="U441:U464" si="375">IF(O441="","",IFERROR(ROUNDDOWN(R441/O441,3),"-"))</f>
        <v/>
      </c>
      <c r="V441" s="282"/>
      <c r="W441" s="283"/>
      <c r="X441" s="295"/>
      <c r="Y441" s="296"/>
      <c r="Z441" s="297"/>
      <c r="AA441" s="78"/>
      <c r="AB441" s="79"/>
      <c r="AC441" s="79"/>
      <c r="AD441" s="79"/>
      <c r="AE441" s="79"/>
      <c r="AF441" s="79"/>
      <c r="AG441" s="79"/>
      <c r="AH441" s="79"/>
      <c r="AI441" s="79"/>
      <c r="AJ441" s="79"/>
      <c r="AK441" s="79"/>
      <c r="AL441" s="79"/>
      <c r="AM441" s="79"/>
      <c r="AN441" s="79"/>
      <c r="AO441" s="79"/>
      <c r="AP441" s="79"/>
      <c r="AQ441" s="79"/>
      <c r="AR441" s="79"/>
      <c r="AS441" s="79"/>
      <c r="AT441" s="79"/>
      <c r="AU441" s="79"/>
      <c r="AV441" s="79"/>
      <c r="AW441" s="79"/>
      <c r="AX441" s="79"/>
      <c r="AY441" s="79"/>
      <c r="AZ441" s="79"/>
      <c r="BA441" s="79"/>
      <c r="BB441" s="79"/>
      <c r="BC441" s="79"/>
      <c r="BD441" s="79"/>
      <c r="BE441" s="80"/>
      <c r="BF441" s="107"/>
      <c r="BG441" s="268" t="str">
        <f t="shared" ref="BG441:BG465" si="376">IFERROR(ROUNDDOWN(BK441/BI441,3),"-")</f>
        <v>-</v>
      </c>
      <c r="BH441" s="269"/>
      <c r="BI441" s="270">
        <f t="shared" ref="BI441:BI464" si="377">IFERROR(BI402+IF(O441="",0,O441),0)</f>
        <v>0</v>
      </c>
      <c r="BJ441" s="270"/>
      <c r="BK441" s="270">
        <f t="shared" ref="BK441:BK464" si="378">IFERROR(BK402+IF(R441="",0,R441),0)</f>
        <v>0</v>
      </c>
      <c r="BL441" s="284"/>
      <c r="BO441" s="96"/>
      <c r="BP441" s="96"/>
      <c r="BQ441" s="97"/>
    </row>
    <row r="442" spans="1:74" ht="21.75" customHeight="1">
      <c r="A442" s="151">
        <v>3</v>
      </c>
      <c r="B442" s="273" t="str" cm="1">
        <f t="array" ref="B442">_xlfn.IFS(基本情報入力!$C$13=0,"",EDATE(基本情報入力!$C$13,$BT$440)&gt;基本情報入力!$C$14,"",TRUE,B403)</f>
        <v/>
      </c>
      <c r="C442" s="274"/>
      <c r="D442" s="274"/>
      <c r="E442" s="274"/>
      <c r="F442" s="274"/>
      <c r="G442" s="275"/>
      <c r="H442" s="273" t="str" cm="1">
        <f t="array" ref="H442">_xlfn.IFS(基本情報入力!$C$13=0,"",EDATE(基本情報入力!$C$13,$BT$440)&gt;基本情報入力!$C$14,"",TRUE,H403)</f>
        <v/>
      </c>
      <c r="I442" s="274"/>
      <c r="J442" s="274"/>
      <c r="K442" s="274"/>
      <c r="L442" s="276" t="str" cm="1">
        <f t="array" ref="L442">_xlfn.IFS(基本情報入力!$C$13=0,"",EDATE(基本情報入力!$C$13,$BT$440)&gt;基本情報入力!$C$14,"",TRUE,L403)</f>
        <v/>
      </c>
      <c r="M442" s="276"/>
      <c r="N442" s="275"/>
      <c r="O442" s="277" t="str">
        <f t="shared" si="373"/>
        <v/>
      </c>
      <c r="P442" s="278"/>
      <c r="Q442" s="278"/>
      <c r="R442" s="279" t="str">
        <f t="shared" si="374"/>
        <v/>
      </c>
      <c r="S442" s="278"/>
      <c r="T442" s="280"/>
      <c r="U442" s="281" t="str">
        <f t="shared" si="375"/>
        <v/>
      </c>
      <c r="V442" s="282"/>
      <c r="W442" s="283"/>
      <c r="X442" s="295"/>
      <c r="Y442" s="296"/>
      <c r="Z442" s="297"/>
      <c r="AA442" s="78"/>
      <c r="AB442" s="79"/>
      <c r="AC442" s="79"/>
      <c r="AD442" s="79"/>
      <c r="AE442" s="79"/>
      <c r="AF442" s="79"/>
      <c r="AG442" s="79"/>
      <c r="AH442" s="79"/>
      <c r="AI442" s="79"/>
      <c r="AJ442" s="79"/>
      <c r="AK442" s="79"/>
      <c r="AL442" s="79"/>
      <c r="AM442" s="79"/>
      <c r="AN442" s="79"/>
      <c r="AO442" s="79"/>
      <c r="AP442" s="79"/>
      <c r="AQ442" s="79"/>
      <c r="AR442" s="79"/>
      <c r="AS442" s="79"/>
      <c r="AT442" s="79"/>
      <c r="AU442" s="79"/>
      <c r="AV442" s="79"/>
      <c r="AW442" s="79"/>
      <c r="AX442" s="79"/>
      <c r="AY442" s="79"/>
      <c r="AZ442" s="79"/>
      <c r="BA442" s="79"/>
      <c r="BB442" s="79"/>
      <c r="BC442" s="79"/>
      <c r="BD442" s="79"/>
      <c r="BE442" s="80"/>
      <c r="BF442" s="107"/>
      <c r="BG442" s="268" t="str">
        <f t="shared" si="376"/>
        <v>-</v>
      </c>
      <c r="BH442" s="269"/>
      <c r="BI442" s="270">
        <f t="shared" si="377"/>
        <v>0</v>
      </c>
      <c r="BJ442" s="270"/>
      <c r="BK442" s="270">
        <f t="shared" si="378"/>
        <v>0</v>
      </c>
      <c r="BL442" s="284"/>
      <c r="BO442" s="96"/>
      <c r="BP442" s="96"/>
      <c r="BQ442" s="97"/>
    </row>
    <row r="443" spans="1:74" ht="21.75" customHeight="1">
      <c r="A443" s="151">
        <v>4</v>
      </c>
      <c r="B443" s="273" t="str" cm="1">
        <f t="array" ref="B443">_xlfn.IFS(基本情報入力!$C$13=0,"",EDATE(基本情報入力!$C$13,$BT$440)&gt;基本情報入力!$C$14,"",TRUE,B404)</f>
        <v/>
      </c>
      <c r="C443" s="274"/>
      <c r="D443" s="274"/>
      <c r="E443" s="274"/>
      <c r="F443" s="274"/>
      <c r="G443" s="275"/>
      <c r="H443" s="273" t="str" cm="1">
        <f t="array" ref="H443">_xlfn.IFS(基本情報入力!$C$13=0,"",EDATE(基本情報入力!$C$13,$BT$440)&gt;基本情報入力!$C$14,"",TRUE,H404)</f>
        <v/>
      </c>
      <c r="I443" s="274"/>
      <c r="J443" s="274"/>
      <c r="K443" s="274"/>
      <c r="L443" s="276" t="str" cm="1">
        <f t="array" ref="L443">_xlfn.IFS(基本情報入力!$C$13=0,"",EDATE(基本情報入力!$C$13,$BT$440)&gt;基本情報入力!$C$14,"",TRUE,L404)</f>
        <v/>
      </c>
      <c r="M443" s="276"/>
      <c r="N443" s="275"/>
      <c r="O443" s="277" t="str">
        <f t="shared" si="373"/>
        <v/>
      </c>
      <c r="P443" s="278"/>
      <c r="Q443" s="278"/>
      <c r="R443" s="279" t="str">
        <f t="shared" si="374"/>
        <v/>
      </c>
      <c r="S443" s="278"/>
      <c r="T443" s="280"/>
      <c r="U443" s="281" t="str">
        <f t="shared" si="375"/>
        <v/>
      </c>
      <c r="V443" s="282"/>
      <c r="W443" s="283"/>
      <c r="X443" s="295"/>
      <c r="Y443" s="296"/>
      <c r="Z443" s="297"/>
      <c r="AA443" s="78"/>
      <c r="AB443" s="79"/>
      <c r="AC443" s="79"/>
      <c r="AD443" s="79"/>
      <c r="AE443" s="79"/>
      <c r="AF443" s="79"/>
      <c r="AG443" s="79"/>
      <c r="AH443" s="79"/>
      <c r="AI443" s="79"/>
      <c r="AJ443" s="79"/>
      <c r="AK443" s="79"/>
      <c r="AL443" s="79"/>
      <c r="AM443" s="79"/>
      <c r="AN443" s="79"/>
      <c r="AO443" s="79"/>
      <c r="AP443" s="79"/>
      <c r="AQ443" s="79"/>
      <c r="AR443" s="79"/>
      <c r="AS443" s="79"/>
      <c r="AT443" s="79"/>
      <c r="AU443" s="79"/>
      <c r="AV443" s="79"/>
      <c r="AW443" s="79"/>
      <c r="AX443" s="79"/>
      <c r="AY443" s="79"/>
      <c r="AZ443" s="79"/>
      <c r="BA443" s="79"/>
      <c r="BB443" s="79"/>
      <c r="BC443" s="79"/>
      <c r="BD443" s="79"/>
      <c r="BE443" s="80"/>
      <c r="BF443" s="107"/>
      <c r="BG443" s="268" t="str">
        <f t="shared" si="376"/>
        <v>-</v>
      </c>
      <c r="BH443" s="269"/>
      <c r="BI443" s="270">
        <f t="shared" si="377"/>
        <v>0</v>
      </c>
      <c r="BJ443" s="270"/>
      <c r="BK443" s="270">
        <f t="shared" si="378"/>
        <v>0</v>
      </c>
      <c r="BL443" s="284"/>
      <c r="BO443" s="96"/>
      <c r="BP443" s="96"/>
      <c r="BQ443" s="97"/>
    </row>
    <row r="444" spans="1:74" ht="21.75" customHeight="1">
      <c r="A444" s="151">
        <v>5</v>
      </c>
      <c r="B444" s="273" t="str" cm="1">
        <f t="array" ref="B444">_xlfn.IFS(基本情報入力!$C$13=0,"",EDATE(基本情報入力!$C$13,$BT$440)&gt;基本情報入力!$C$14,"",TRUE,B405)</f>
        <v/>
      </c>
      <c r="C444" s="274"/>
      <c r="D444" s="274"/>
      <c r="E444" s="274"/>
      <c r="F444" s="274"/>
      <c r="G444" s="275"/>
      <c r="H444" s="273" t="str" cm="1">
        <f t="array" ref="H444">_xlfn.IFS(基本情報入力!$C$13=0,"",EDATE(基本情報入力!$C$13,$BT$440)&gt;基本情報入力!$C$14,"",TRUE,H405)</f>
        <v/>
      </c>
      <c r="I444" s="274"/>
      <c r="J444" s="274"/>
      <c r="K444" s="274"/>
      <c r="L444" s="276" t="str" cm="1">
        <f t="array" ref="L444">_xlfn.IFS(基本情報入力!$C$13=0,"",EDATE(基本情報入力!$C$13,$BT$440)&gt;基本情報入力!$C$14,"",TRUE,L405)</f>
        <v/>
      </c>
      <c r="M444" s="276"/>
      <c r="N444" s="275"/>
      <c r="O444" s="277" t="str">
        <f t="shared" si="373"/>
        <v/>
      </c>
      <c r="P444" s="278"/>
      <c r="Q444" s="278"/>
      <c r="R444" s="279" t="str">
        <f t="shared" si="374"/>
        <v/>
      </c>
      <c r="S444" s="278"/>
      <c r="T444" s="280"/>
      <c r="U444" s="281" t="str">
        <f t="shared" si="375"/>
        <v/>
      </c>
      <c r="V444" s="282"/>
      <c r="W444" s="283"/>
      <c r="X444" s="295"/>
      <c r="Y444" s="296"/>
      <c r="Z444" s="297"/>
      <c r="AA444" s="78"/>
      <c r="AB444" s="79"/>
      <c r="AC444" s="79"/>
      <c r="AD444" s="79"/>
      <c r="AE444" s="79"/>
      <c r="AF444" s="79"/>
      <c r="AG444" s="79"/>
      <c r="AH444" s="79"/>
      <c r="AI444" s="79"/>
      <c r="AJ444" s="79"/>
      <c r="AK444" s="79"/>
      <c r="AL444" s="79"/>
      <c r="AM444" s="79"/>
      <c r="AN444" s="79"/>
      <c r="AO444" s="79"/>
      <c r="AP444" s="79"/>
      <c r="AQ444" s="79"/>
      <c r="AR444" s="79"/>
      <c r="AS444" s="79"/>
      <c r="AT444" s="79"/>
      <c r="AU444" s="79"/>
      <c r="AV444" s="79"/>
      <c r="AW444" s="79"/>
      <c r="AX444" s="79"/>
      <c r="AY444" s="79"/>
      <c r="AZ444" s="79"/>
      <c r="BA444" s="79"/>
      <c r="BB444" s="79"/>
      <c r="BC444" s="79"/>
      <c r="BD444" s="79"/>
      <c r="BE444" s="80"/>
      <c r="BF444" s="107"/>
      <c r="BG444" s="268" t="str">
        <f t="shared" si="376"/>
        <v>-</v>
      </c>
      <c r="BH444" s="269"/>
      <c r="BI444" s="270">
        <f t="shared" si="377"/>
        <v>0</v>
      </c>
      <c r="BJ444" s="270"/>
      <c r="BK444" s="270">
        <f t="shared" si="378"/>
        <v>0</v>
      </c>
      <c r="BL444" s="284"/>
      <c r="BO444" s="96"/>
      <c r="BP444" s="96"/>
      <c r="BQ444" s="97"/>
    </row>
    <row r="445" spans="1:74" ht="21.75" customHeight="1">
      <c r="A445" s="151">
        <v>6</v>
      </c>
      <c r="B445" s="273" t="str" cm="1">
        <f t="array" ref="B445">_xlfn.IFS(基本情報入力!$C$13=0,"",EDATE(基本情報入力!$C$13,$BT$440)&gt;基本情報入力!$C$14,"",TRUE,B406)</f>
        <v/>
      </c>
      <c r="C445" s="274"/>
      <c r="D445" s="274"/>
      <c r="E445" s="274"/>
      <c r="F445" s="274"/>
      <c r="G445" s="275"/>
      <c r="H445" s="273" t="str" cm="1">
        <f t="array" ref="H445">_xlfn.IFS(基本情報入力!$C$13=0,"",EDATE(基本情報入力!$C$13,$BT$440)&gt;基本情報入力!$C$14,"",TRUE,H406)</f>
        <v/>
      </c>
      <c r="I445" s="274"/>
      <c r="J445" s="274"/>
      <c r="K445" s="274"/>
      <c r="L445" s="276" t="str" cm="1">
        <f t="array" ref="L445">_xlfn.IFS(基本情報入力!$C$13=0,"",EDATE(基本情報入力!$C$13,$BT$440)&gt;基本情報入力!$C$14,"",TRUE,L406)</f>
        <v/>
      </c>
      <c r="M445" s="276"/>
      <c r="N445" s="275"/>
      <c r="O445" s="277" t="str">
        <f t="shared" si="373"/>
        <v/>
      </c>
      <c r="P445" s="278"/>
      <c r="Q445" s="278"/>
      <c r="R445" s="279" t="str">
        <f t="shared" si="374"/>
        <v/>
      </c>
      <c r="S445" s="278"/>
      <c r="T445" s="280"/>
      <c r="U445" s="281" t="str">
        <f t="shared" si="375"/>
        <v/>
      </c>
      <c r="V445" s="282"/>
      <c r="W445" s="283"/>
      <c r="X445" s="295"/>
      <c r="Y445" s="296"/>
      <c r="Z445" s="297"/>
      <c r="AA445" s="78"/>
      <c r="AB445" s="79"/>
      <c r="AC445" s="79"/>
      <c r="AD445" s="79"/>
      <c r="AE445" s="79"/>
      <c r="AF445" s="79"/>
      <c r="AG445" s="79"/>
      <c r="AH445" s="79"/>
      <c r="AI445" s="79"/>
      <c r="AJ445" s="79"/>
      <c r="AK445" s="79"/>
      <c r="AL445" s="79"/>
      <c r="AM445" s="79"/>
      <c r="AN445" s="79"/>
      <c r="AO445" s="79"/>
      <c r="AP445" s="79"/>
      <c r="AQ445" s="79"/>
      <c r="AR445" s="79"/>
      <c r="AS445" s="79"/>
      <c r="AT445" s="79"/>
      <c r="AU445" s="79"/>
      <c r="AV445" s="79"/>
      <c r="AW445" s="79"/>
      <c r="AX445" s="79"/>
      <c r="AY445" s="79"/>
      <c r="AZ445" s="79"/>
      <c r="BA445" s="79"/>
      <c r="BB445" s="79"/>
      <c r="BC445" s="79"/>
      <c r="BD445" s="79"/>
      <c r="BE445" s="80"/>
      <c r="BF445" s="107"/>
      <c r="BG445" s="268" t="str">
        <f t="shared" si="376"/>
        <v>-</v>
      </c>
      <c r="BH445" s="269"/>
      <c r="BI445" s="270">
        <f t="shared" si="377"/>
        <v>0</v>
      </c>
      <c r="BJ445" s="270"/>
      <c r="BK445" s="270">
        <f t="shared" si="378"/>
        <v>0</v>
      </c>
      <c r="BL445" s="284"/>
      <c r="BO445" s="96"/>
      <c r="BP445" s="96"/>
      <c r="BQ445" s="97"/>
    </row>
    <row r="446" spans="1:74" ht="21.75" customHeight="1">
      <c r="A446" s="151">
        <v>7</v>
      </c>
      <c r="B446" s="273" t="str" cm="1">
        <f t="array" ref="B446">_xlfn.IFS(基本情報入力!$C$13=0,"",EDATE(基本情報入力!$C$13,$BT$440)&gt;基本情報入力!$C$14,"",TRUE,B407)</f>
        <v/>
      </c>
      <c r="C446" s="274"/>
      <c r="D446" s="274"/>
      <c r="E446" s="274"/>
      <c r="F446" s="274"/>
      <c r="G446" s="275"/>
      <c r="H446" s="273" t="str" cm="1">
        <f t="array" ref="H446">_xlfn.IFS(基本情報入力!$C$13=0,"",EDATE(基本情報入力!$C$13,$BT$440)&gt;基本情報入力!$C$14,"",TRUE,H407)</f>
        <v/>
      </c>
      <c r="I446" s="274"/>
      <c r="J446" s="274"/>
      <c r="K446" s="274"/>
      <c r="L446" s="276" t="str" cm="1">
        <f t="array" ref="L446">_xlfn.IFS(基本情報入力!$C$13=0,"",EDATE(基本情報入力!$C$13,$BT$440)&gt;基本情報入力!$C$14,"",TRUE,L407)</f>
        <v/>
      </c>
      <c r="M446" s="276"/>
      <c r="N446" s="275"/>
      <c r="O446" s="277" t="str">
        <f t="shared" si="373"/>
        <v/>
      </c>
      <c r="P446" s="278"/>
      <c r="Q446" s="278"/>
      <c r="R446" s="279" t="str">
        <f t="shared" si="374"/>
        <v/>
      </c>
      <c r="S446" s="278"/>
      <c r="T446" s="280"/>
      <c r="U446" s="281" t="str">
        <f t="shared" si="375"/>
        <v/>
      </c>
      <c r="V446" s="282"/>
      <c r="W446" s="283"/>
      <c r="X446" s="295"/>
      <c r="Y446" s="296"/>
      <c r="Z446" s="297"/>
      <c r="AA446" s="78"/>
      <c r="AB446" s="79"/>
      <c r="AC446" s="79"/>
      <c r="AD446" s="79"/>
      <c r="AE446" s="79"/>
      <c r="AF446" s="79"/>
      <c r="AG446" s="79"/>
      <c r="AH446" s="79"/>
      <c r="AI446" s="79"/>
      <c r="AJ446" s="79"/>
      <c r="AK446" s="79"/>
      <c r="AL446" s="79"/>
      <c r="AM446" s="79"/>
      <c r="AN446" s="79"/>
      <c r="AO446" s="79"/>
      <c r="AP446" s="79"/>
      <c r="AQ446" s="79"/>
      <c r="AR446" s="79"/>
      <c r="AS446" s="79"/>
      <c r="AT446" s="79"/>
      <c r="AU446" s="79"/>
      <c r="AV446" s="79"/>
      <c r="AW446" s="79"/>
      <c r="AX446" s="79"/>
      <c r="AY446" s="79"/>
      <c r="AZ446" s="79"/>
      <c r="BA446" s="79"/>
      <c r="BB446" s="79"/>
      <c r="BC446" s="79"/>
      <c r="BD446" s="79"/>
      <c r="BE446" s="80"/>
      <c r="BF446" s="107"/>
      <c r="BG446" s="268" t="str">
        <f t="shared" si="376"/>
        <v>-</v>
      </c>
      <c r="BH446" s="269"/>
      <c r="BI446" s="270">
        <f t="shared" si="377"/>
        <v>0</v>
      </c>
      <c r="BJ446" s="270"/>
      <c r="BK446" s="270">
        <f t="shared" si="378"/>
        <v>0</v>
      </c>
      <c r="BL446" s="284"/>
      <c r="BO446" s="96"/>
      <c r="BP446" s="96"/>
      <c r="BQ446" s="97"/>
    </row>
    <row r="447" spans="1:74" ht="21.75" customHeight="1">
      <c r="A447" s="151">
        <v>8</v>
      </c>
      <c r="B447" s="273" t="str" cm="1">
        <f t="array" ref="B447">_xlfn.IFS(基本情報入力!$C$13=0,"",EDATE(基本情報入力!$C$13,$BT$440)&gt;基本情報入力!$C$14,"",TRUE,B408)</f>
        <v/>
      </c>
      <c r="C447" s="274"/>
      <c r="D447" s="274"/>
      <c r="E447" s="274"/>
      <c r="F447" s="274"/>
      <c r="G447" s="275"/>
      <c r="H447" s="273" t="str" cm="1">
        <f t="array" ref="H447">_xlfn.IFS(基本情報入力!$C$13=0,"",EDATE(基本情報入力!$C$13,$BT$440)&gt;基本情報入力!$C$14,"",TRUE,H408)</f>
        <v/>
      </c>
      <c r="I447" s="274"/>
      <c r="J447" s="274"/>
      <c r="K447" s="274"/>
      <c r="L447" s="276" t="str" cm="1">
        <f t="array" ref="L447">_xlfn.IFS(基本情報入力!$C$13=0,"",EDATE(基本情報入力!$C$13,$BT$440)&gt;基本情報入力!$C$14,"",TRUE,L408)</f>
        <v/>
      </c>
      <c r="M447" s="276"/>
      <c r="N447" s="275"/>
      <c r="O447" s="277" t="str">
        <f t="shared" si="373"/>
        <v/>
      </c>
      <c r="P447" s="278"/>
      <c r="Q447" s="278"/>
      <c r="R447" s="279" t="str">
        <f t="shared" si="374"/>
        <v/>
      </c>
      <c r="S447" s="278"/>
      <c r="T447" s="280"/>
      <c r="U447" s="281" t="str">
        <f t="shared" si="375"/>
        <v/>
      </c>
      <c r="V447" s="282"/>
      <c r="W447" s="283"/>
      <c r="X447" s="295"/>
      <c r="Y447" s="296"/>
      <c r="Z447" s="297"/>
      <c r="AA447" s="78"/>
      <c r="AB447" s="79"/>
      <c r="AC447" s="79"/>
      <c r="AD447" s="79"/>
      <c r="AE447" s="79"/>
      <c r="AF447" s="79"/>
      <c r="AG447" s="79"/>
      <c r="AH447" s="79"/>
      <c r="AI447" s="79"/>
      <c r="AJ447" s="79"/>
      <c r="AK447" s="79"/>
      <c r="AL447" s="79"/>
      <c r="AM447" s="79"/>
      <c r="AN447" s="79"/>
      <c r="AO447" s="79"/>
      <c r="AP447" s="79"/>
      <c r="AQ447" s="79"/>
      <c r="AR447" s="79"/>
      <c r="AS447" s="79"/>
      <c r="AT447" s="79"/>
      <c r="AU447" s="79"/>
      <c r="AV447" s="79"/>
      <c r="AW447" s="79"/>
      <c r="AX447" s="79"/>
      <c r="AY447" s="79"/>
      <c r="AZ447" s="79"/>
      <c r="BA447" s="79"/>
      <c r="BB447" s="79"/>
      <c r="BC447" s="79"/>
      <c r="BD447" s="79"/>
      <c r="BE447" s="80"/>
      <c r="BF447" s="107"/>
      <c r="BG447" s="268" t="str">
        <f t="shared" si="376"/>
        <v>-</v>
      </c>
      <c r="BH447" s="269"/>
      <c r="BI447" s="270">
        <f t="shared" si="377"/>
        <v>0</v>
      </c>
      <c r="BJ447" s="270"/>
      <c r="BK447" s="270">
        <f t="shared" si="378"/>
        <v>0</v>
      </c>
      <c r="BL447" s="284"/>
      <c r="BO447" s="96"/>
      <c r="BP447" s="96"/>
      <c r="BQ447" s="97"/>
    </row>
    <row r="448" spans="1:74" ht="21.75" customHeight="1">
      <c r="A448" s="151">
        <v>9</v>
      </c>
      <c r="B448" s="273" t="str" cm="1">
        <f t="array" ref="B448">_xlfn.IFS(基本情報入力!$C$13=0,"",EDATE(基本情報入力!$C$13,$BT$440)&gt;基本情報入力!$C$14,"",TRUE,B409)</f>
        <v/>
      </c>
      <c r="C448" s="274"/>
      <c r="D448" s="274"/>
      <c r="E448" s="274"/>
      <c r="F448" s="274"/>
      <c r="G448" s="275"/>
      <c r="H448" s="273" t="str" cm="1">
        <f t="array" ref="H448">_xlfn.IFS(基本情報入力!$C$13=0,"",EDATE(基本情報入力!$C$13,$BT$440)&gt;基本情報入力!$C$14,"",TRUE,H409)</f>
        <v/>
      </c>
      <c r="I448" s="274"/>
      <c r="J448" s="274"/>
      <c r="K448" s="274"/>
      <c r="L448" s="276" t="str" cm="1">
        <f t="array" ref="L448">_xlfn.IFS(基本情報入力!$C$13=0,"",EDATE(基本情報入力!$C$13,$BT$440)&gt;基本情報入力!$C$14,"",TRUE,L409)</f>
        <v/>
      </c>
      <c r="M448" s="276"/>
      <c r="N448" s="275"/>
      <c r="O448" s="277" t="str">
        <f t="shared" si="373"/>
        <v/>
      </c>
      <c r="P448" s="278"/>
      <c r="Q448" s="278"/>
      <c r="R448" s="279" t="str">
        <f t="shared" si="374"/>
        <v/>
      </c>
      <c r="S448" s="278"/>
      <c r="T448" s="280"/>
      <c r="U448" s="281" t="str">
        <f t="shared" si="375"/>
        <v/>
      </c>
      <c r="V448" s="282"/>
      <c r="W448" s="283"/>
      <c r="X448" s="295"/>
      <c r="Y448" s="296"/>
      <c r="Z448" s="297"/>
      <c r="AA448" s="78"/>
      <c r="AB448" s="79"/>
      <c r="AC448" s="79"/>
      <c r="AD448" s="79"/>
      <c r="AE448" s="79"/>
      <c r="AF448" s="79"/>
      <c r="AG448" s="79"/>
      <c r="AH448" s="79"/>
      <c r="AI448" s="79"/>
      <c r="AJ448" s="79"/>
      <c r="AK448" s="79"/>
      <c r="AL448" s="79"/>
      <c r="AM448" s="79"/>
      <c r="AN448" s="79"/>
      <c r="AO448" s="79"/>
      <c r="AP448" s="79"/>
      <c r="AQ448" s="79"/>
      <c r="AR448" s="79"/>
      <c r="AS448" s="79"/>
      <c r="AT448" s="79"/>
      <c r="AU448" s="79"/>
      <c r="AV448" s="79"/>
      <c r="AW448" s="79"/>
      <c r="AX448" s="79"/>
      <c r="AY448" s="79"/>
      <c r="AZ448" s="79"/>
      <c r="BA448" s="79"/>
      <c r="BB448" s="79"/>
      <c r="BC448" s="79"/>
      <c r="BD448" s="79"/>
      <c r="BE448" s="80"/>
      <c r="BF448" s="107"/>
      <c r="BG448" s="268" t="str">
        <f t="shared" si="376"/>
        <v>-</v>
      </c>
      <c r="BH448" s="269"/>
      <c r="BI448" s="270">
        <f t="shared" si="377"/>
        <v>0</v>
      </c>
      <c r="BJ448" s="270"/>
      <c r="BK448" s="270">
        <f t="shared" si="378"/>
        <v>0</v>
      </c>
      <c r="BL448" s="284"/>
      <c r="BO448" s="96"/>
      <c r="BP448" s="96"/>
      <c r="BQ448" s="97"/>
    </row>
    <row r="449" spans="1:71" ht="21.75" customHeight="1">
      <c r="A449" s="151">
        <v>10</v>
      </c>
      <c r="B449" s="273" t="str" cm="1">
        <f t="array" ref="B449">_xlfn.IFS(基本情報入力!$C$13=0,"",EDATE(基本情報入力!$C$13,$BT$440)&gt;基本情報入力!$C$14,"",TRUE,B410)</f>
        <v/>
      </c>
      <c r="C449" s="274"/>
      <c r="D449" s="274"/>
      <c r="E449" s="274"/>
      <c r="F449" s="274"/>
      <c r="G449" s="275"/>
      <c r="H449" s="273" t="str" cm="1">
        <f t="array" ref="H449">_xlfn.IFS(基本情報入力!$C$13=0,"",EDATE(基本情報入力!$C$13,$BT$440)&gt;基本情報入力!$C$14,"",TRUE,H410)</f>
        <v/>
      </c>
      <c r="I449" s="274"/>
      <c r="J449" s="274"/>
      <c r="K449" s="274"/>
      <c r="L449" s="276" t="str" cm="1">
        <f t="array" ref="L449">_xlfn.IFS(基本情報入力!$C$13=0,"",EDATE(基本情報入力!$C$13,$BT$440)&gt;基本情報入力!$C$14,"",TRUE,L410)</f>
        <v/>
      </c>
      <c r="M449" s="276"/>
      <c r="N449" s="275"/>
      <c r="O449" s="277" t="str">
        <f t="shared" si="373"/>
        <v/>
      </c>
      <c r="P449" s="278"/>
      <c r="Q449" s="278"/>
      <c r="R449" s="279" t="str">
        <f t="shared" si="374"/>
        <v/>
      </c>
      <c r="S449" s="278"/>
      <c r="T449" s="280"/>
      <c r="U449" s="281" t="str">
        <f t="shared" si="375"/>
        <v/>
      </c>
      <c r="V449" s="282"/>
      <c r="W449" s="283"/>
      <c r="X449" s="295"/>
      <c r="Y449" s="296"/>
      <c r="Z449" s="297"/>
      <c r="AA449" s="78"/>
      <c r="AB449" s="79"/>
      <c r="AC449" s="79"/>
      <c r="AD449" s="79"/>
      <c r="AE449" s="79"/>
      <c r="AF449" s="79"/>
      <c r="AG449" s="79"/>
      <c r="AH449" s="79"/>
      <c r="AI449" s="79"/>
      <c r="AJ449" s="79"/>
      <c r="AK449" s="79"/>
      <c r="AL449" s="79"/>
      <c r="AM449" s="79"/>
      <c r="AN449" s="79"/>
      <c r="AO449" s="79"/>
      <c r="AP449" s="79"/>
      <c r="AQ449" s="79"/>
      <c r="AR449" s="79"/>
      <c r="AS449" s="79"/>
      <c r="AT449" s="79"/>
      <c r="AU449" s="79"/>
      <c r="AV449" s="79"/>
      <c r="AW449" s="79"/>
      <c r="AX449" s="79"/>
      <c r="AY449" s="79"/>
      <c r="AZ449" s="79"/>
      <c r="BA449" s="79"/>
      <c r="BB449" s="79"/>
      <c r="BC449" s="79"/>
      <c r="BD449" s="79"/>
      <c r="BE449" s="80"/>
      <c r="BF449" s="107"/>
      <c r="BG449" s="268" t="str">
        <f t="shared" si="376"/>
        <v>-</v>
      </c>
      <c r="BH449" s="269"/>
      <c r="BI449" s="270">
        <f t="shared" si="377"/>
        <v>0</v>
      </c>
      <c r="BJ449" s="270"/>
      <c r="BK449" s="270">
        <f t="shared" si="378"/>
        <v>0</v>
      </c>
      <c r="BL449" s="284"/>
      <c r="BO449" s="96"/>
      <c r="BP449" s="96"/>
      <c r="BQ449" s="97"/>
    </row>
    <row r="450" spans="1:71" ht="21.75" customHeight="1">
      <c r="A450" s="151">
        <v>11</v>
      </c>
      <c r="B450" s="273" t="str" cm="1">
        <f t="array" ref="B450">_xlfn.IFS(基本情報入力!$C$13=0,"",EDATE(基本情報入力!$C$13,$BT$440)&gt;基本情報入力!$C$14,"",TRUE,B411)</f>
        <v/>
      </c>
      <c r="C450" s="274"/>
      <c r="D450" s="274"/>
      <c r="E450" s="274"/>
      <c r="F450" s="274"/>
      <c r="G450" s="275"/>
      <c r="H450" s="273" t="str" cm="1">
        <f t="array" ref="H450">_xlfn.IFS(基本情報入力!$C$13=0,"",EDATE(基本情報入力!$C$13,$BT$440)&gt;基本情報入力!$C$14,"",TRUE,H411)</f>
        <v/>
      </c>
      <c r="I450" s="274"/>
      <c r="J450" s="274"/>
      <c r="K450" s="274"/>
      <c r="L450" s="276" t="str" cm="1">
        <f t="array" ref="L450">_xlfn.IFS(基本情報入力!$C$13=0,"",EDATE(基本情報入力!$C$13,$BT$440)&gt;基本情報入力!$C$14,"",TRUE,L411)</f>
        <v/>
      </c>
      <c r="M450" s="276"/>
      <c r="N450" s="275"/>
      <c r="O450" s="277" t="str">
        <f t="shared" si="373"/>
        <v/>
      </c>
      <c r="P450" s="278"/>
      <c r="Q450" s="278"/>
      <c r="R450" s="279" t="str">
        <f t="shared" si="374"/>
        <v/>
      </c>
      <c r="S450" s="278"/>
      <c r="T450" s="280"/>
      <c r="U450" s="281" t="str">
        <f t="shared" si="375"/>
        <v/>
      </c>
      <c r="V450" s="282"/>
      <c r="W450" s="283"/>
      <c r="X450" s="295"/>
      <c r="Y450" s="296"/>
      <c r="Z450" s="297"/>
      <c r="AA450" s="78"/>
      <c r="AB450" s="79"/>
      <c r="AC450" s="79"/>
      <c r="AD450" s="79"/>
      <c r="AE450" s="79"/>
      <c r="AF450" s="79"/>
      <c r="AG450" s="79"/>
      <c r="AH450" s="79"/>
      <c r="AI450" s="79"/>
      <c r="AJ450" s="79"/>
      <c r="AK450" s="79"/>
      <c r="AL450" s="79"/>
      <c r="AM450" s="79"/>
      <c r="AN450" s="79"/>
      <c r="AO450" s="79"/>
      <c r="AP450" s="79"/>
      <c r="AQ450" s="79"/>
      <c r="AR450" s="79"/>
      <c r="AS450" s="79"/>
      <c r="AT450" s="79"/>
      <c r="AU450" s="79"/>
      <c r="AV450" s="79"/>
      <c r="AW450" s="79"/>
      <c r="AX450" s="79"/>
      <c r="AY450" s="79"/>
      <c r="AZ450" s="79"/>
      <c r="BA450" s="79"/>
      <c r="BB450" s="79"/>
      <c r="BC450" s="79"/>
      <c r="BD450" s="79"/>
      <c r="BE450" s="80"/>
      <c r="BF450" s="107"/>
      <c r="BG450" s="268" t="str">
        <f t="shared" si="376"/>
        <v>-</v>
      </c>
      <c r="BH450" s="269"/>
      <c r="BI450" s="270">
        <f t="shared" si="377"/>
        <v>0</v>
      </c>
      <c r="BJ450" s="270"/>
      <c r="BK450" s="270">
        <f t="shared" si="378"/>
        <v>0</v>
      </c>
      <c r="BL450" s="284"/>
      <c r="BO450" s="96"/>
      <c r="BP450" s="96"/>
      <c r="BQ450" s="97"/>
      <c r="BS450" s="90"/>
    </row>
    <row r="451" spans="1:71" ht="21.75" customHeight="1">
      <c r="A451" s="151">
        <v>12</v>
      </c>
      <c r="B451" s="273" t="str" cm="1">
        <f t="array" ref="B451">_xlfn.IFS(基本情報入力!$C$13=0,"",EDATE(基本情報入力!$C$13,$BT$440)&gt;基本情報入力!$C$14,"",TRUE,B412)</f>
        <v/>
      </c>
      <c r="C451" s="274"/>
      <c r="D451" s="274"/>
      <c r="E451" s="274"/>
      <c r="F451" s="274"/>
      <c r="G451" s="275"/>
      <c r="H451" s="273" t="str" cm="1">
        <f t="array" ref="H451">_xlfn.IFS(基本情報入力!$C$13=0,"",EDATE(基本情報入力!$C$13,$BT$440)&gt;基本情報入力!$C$14,"",TRUE,H412)</f>
        <v/>
      </c>
      <c r="I451" s="274"/>
      <c r="J451" s="274"/>
      <c r="K451" s="274"/>
      <c r="L451" s="276" t="str" cm="1">
        <f t="array" ref="L451">_xlfn.IFS(基本情報入力!$C$13=0,"",EDATE(基本情報入力!$C$13,$BT$440)&gt;基本情報入力!$C$14,"",TRUE,L412)</f>
        <v/>
      </c>
      <c r="M451" s="276"/>
      <c r="N451" s="275"/>
      <c r="O451" s="277" t="str">
        <f t="shared" si="373"/>
        <v/>
      </c>
      <c r="P451" s="278"/>
      <c r="Q451" s="278"/>
      <c r="R451" s="279" t="str">
        <f t="shared" si="374"/>
        <v/>
      </c>
      <c r="S451" s="278"/>
      <c r="T451" s="280"/>
      <c r="U451" s="281" t="str">
        <f t="shared" si="375"/>
        <v/>
      </c>
      <c r="V451" s="282"/>
      <c r="W451" s="283"/>
      <c r="X451" s="295"/>
      <c r="Y451" s="296"/>
      <c r="Z451" s="297"/>
      <c r="AA451" s="78"/>
      <c r="AB451" s="79"/>
      <c r="AC451" s="79"/>
      <c r="AD451" s="79"/>
      <c r="AE451" s="79"/>
      <c r="AF451" s="79"/>
      <c r="AG451" s="79"/>
      <c r="AH451" s="79"/>
      <c r="AI451" s="79"/>
      <c r="AJ451" s="79"/>
      <c r="AK451" s="79"/>
      <c r="AL451" s="79"/>
      <c r="AM451" s="79"/>
      <c r="AN451" s="79"/>
      <c r="AO451" s="79"/>
      <c r="AP451" s="79"/>
      <c r="AQ451" s="79"/>
      <c r="AR451" s="79"/>
      <c r="AS451" s="79"/>
      <c r="AT451" s="79"/>
      <c r="AU451" s="79"/>
      <c r="AV451" s="79"/>
      <c r="AW451" s="79"/>
      <c r="AX451" s="79"/>
      <c r="AY451" s="79"/>
      <c r="AZ451" s="79"/>
      <c r="BA451" s="79"/>
      <c r="BB451" s="79"/>
      <c r="BC451" s="79"/>
      <c r="BD451" s="79"/>
      <c r="BE451" s="80"/>
      <c r="BF451" s="107"/>
      <c r="BG451" s="268" t="str">
        <f t="shared" si="376"/>
        <v>-</v>
      </c>
      <c r="BH451" s="269"/>
      <c r="BI451" s="270">
        <f t="shared" si="377"/>
        <v>0</v>
      </c>
      <c r="BJ451" s="270"/>
      <c r="BK451" s="270">
        <f t="shared" si="378"/>
        <v>0</v>
      </c>
      <c r="BL451" s="284"/>
      <c r="BO451" s="96"/>
      <c r="BP451" s="96"/>
      <c r="BQ451" s="97"/>
    </row>
    <row r="452" spans="1:71" ht="21.75" customHeight="1">
      <c r="A452" s="151">
        <v>13</v>
      </c>
      <c r="B452" s="273" t="str" cm="1">
        <f t="array" ref="B452">_xlfn.IFS(基本情報入力!$C$13=0,"",EDATE(基本情報入力!$C$13,$BT$440)&gt;基本情報入力!$C$14,"",TRUE,B413)</f>
        <v/>
      </c>
      <c r="C452" s="274"/>
      <c r="D452" s="274"/>
      <c r="E452" s="274"/>
      <c r="F452" s="274"/>
      <c r="G452" s="275"/>
      <c r="H452" s="273" t="str" cm="1">
        <f t="array" ref="H452">_xlfn.IFS(基本情報入力!$C$13=0,"",EDATE(基本情報入力!$C$13,$BT$440)&gt;基本情報入力!$C$14,"",TRUE,H413)</f>
        <v/>
      </c>
      <c r="I452" s="274"/>
      <c r="J452" s="274"/>
      <c r="K452" s="274"/>
      <c r="L452" s="276" t="str" cm="1">
        <f t="array" ref="L452">_xlfn.IFS(基本情報入力!$C$13=0,"",EDATE(基本情報入力!$C$13,$BT$440)&gt;基本情報入力!$C$14,"",TRUE,L413)</f>
        <v/>
      </c>
      <c r="M452" s="276"/>
      <c r="N452" s="275"/>
      <c r="O452" s="277" t="str">
        <f t="shared" si="373"/>
        <v/>
      </c>
      <c r="P452" s="278"/>
      <c r="Q452" s="278"/>
      <c r="R452" s="279" t="str">
        <f t="shared" si="374"/>
        <v/>
      </c>
      <c r="S452" s="278"/>
      <c r="T452" s="280"/>
      <c r="U452" s="281" t="str">
        <f t="shared" si="375"/>
        <v/>
      </c>
      <c r="V452" s="282"/>
      <c r="W452" s="283"/>
      <c r="X452" s="295"/>
      <c r="Y452" s="296"/>
      <c r="Z452" s="297"/>
      <c r="AA452" s="78"/>
      <c r="AB452" s="79"/>
      <c r="AC452" s="79"/>
      <c r="AD452" s="79"/>
      <c r="AE452" s="79"/>
      <c r="AF452" s="79"/>
      <c r="AG452" s="79"/>
      <c r="AH452" s="79"/>
      <c r="AI452" s="79"/>
      <c r="AJ452" s="79"/>
      <c r="AK452" s="79"/>
      <c r="AL452" s="79"/>
      <c r="AM452" s="79"/>
      <c r="AN452" s="79"/>
      <c r="AO452" s="79"/>
      <c r="AP452" s="79"/>
      <c r="AQ452" s="79"/>
      <c r="AR452" s="79"/>
      <c r="AS452" s="79"/>
      <c r="AT452" s="79"/>
      <c r="AU452" s="79"/>
      <c r="AV452" s="79"/>
      <c r="AW452" s="79"/>
      <c r="AX452" s="79"/>
      <c r="AY452" s="79"/>
      <c r="AZ452" s="79"/>
      <c r="BA452" s="79"/>
      <c r="BB452" s="79"/>
      <c r="BC452" s="79"/>
      <c r="BD452" s="79"/>
      <c r="BE452" s="80"/>
      <c r="BF452" s="107"/>
      <c r="BG452" s="268" t="str">
        <f t="shared" si="376"/>
        <v>-</v>
      </c>
      <c r="BH452" s="269"/>
      <c r="BI452" s="270">
        <f t="shared" si="377"/>
        <v>0</v>
      </c>
      <c r="BJ452" s="270"/>
      <c r="BK452" s="270">
        <f t="shared" si="378"/>
        <v>0</v>
      </c>
      <c r="BL452" s="284"/>
      <c r="BO452" s="96"/>
      <c r="BP452" s="96"/>
      <c r="BQ452" s="97"/>
    </row>
    <row r="453" spans="1:71" ht="21.75" customHeight="1">
      <c r="A453" s="151">
        <v>14</v>
      </c>
      <c r="B453" s="273" t="str" cm="1">
        <f t="array" ref="B453">_xlfn.IFS(基本情報入力!$C$13=0,"",EDATE(基本情報入力!$C$13,$BT$440)&gt;基本情報入力!$C$14,"",TRUE,B414)</f>
        <v/>
      </c>
      <c r="C453" s="274"/>
      <c r="D453" s="274"/>
      <c r="E453" s="274"/>
      <c r="F453" s="274"/>
      <c r="G453" s="275"/>
      <c r="H453" s="273" t="str" cm="1">
        <f t="array" ref="H453">_xlfn.IFS(基本情報入力!$C$13=0,"",EDATE(基本情報入力!$C$13,$BT$440)&gt;基本情報入力!$C$14,"",TRUE,H414)</f>
        <v/>
      </c>
      <c r="I453" s="274"/>
      <c r="J453" s="274"/>
      <c r="K453" s="274"/>
      <c r="L453" s="276" t="str" cm="1">
        <f t="array" ref="L453">_xlfn.IFS(基本情報入力!$C$13=0,"",EDATE(基本情報入力!$C$13,$BT$440)&gt;基本情報入力!$C$14,"",TRUE,L414)</f>
        <v/>
      </c>
      <c r="M453" s="276"/>
      <c r="N453" s="275"/>
      <c r="O453" s="277" t="str">
        <f t="shared" si="373"/>
        <v/>
      </c>
      <c r="P453" s="278"/>
      <c r="Q453" s="278"/>
      <c r="R453" s="279" t="str">
        <f t="shared" si="374"/>
        <v/>
      </c>
      <c r="S453" s="278"/>
      <c r="T453" s="280"/>
      <c r="U453" s="281" t="str">
        <f t="shared" si="375"/>
        <v/>
      </c>
      <c r="V453" s="282"/>
      <c r="W453" s="283"/>
      <c r="X453" s="295"/>
      <c r="Y453" s="296"/>
      <c r="Z453" s="297"/>
      <c r="AA453" s="78"/>
      <c r="AB453" s="79"/>
      <c r="AC453" s="79"/>
      <c r="AD453" s="79"/>
      <c r="AE453" s="79"/>
      <c r="AF453" s="79"/>
      <c r="AG453" s="79"/>
      <c r="AH453" s="79"/>
      <c r="AI453" s="79"/>
      <c r="AJ453" s="79"/>
      <c r="AK453" s="79"/>
      <c r="AL453" s="79"/>
      <c r="AM453" s="79"/>
      <c r="AN453" s="79"/>
      <c r="AO453" s="79"/>
      <c r="AP453" s="79"/>
      <c r="AQ453" s="79"/>
      <c r="AR453" s="79"/>
      <c r="AS453" s="79"/>
      <c r="AT453" s="79"/>
      <c r="AU453" s="79"/>
      <c r="AV453" s="79"/>
      <c r="AW453" s="79"/>
      <c r="AX453" s="79"/>
      <c r="AY453" s="79"/>
      <c r="AZ453" s="79"/>
      <c r="BA453" s="79"/>
      <c r="BB453" s="79"/>
      <c r="BC453" s="79"/>
      <c r="BD453" s="79"/>
      <c r="BE453" s="80"/>
      <c r="BF453" s="107"/>
      <c r="BG453" s="268" t="str">
        <f t="shared" si="376"/>
        <v>-</v>
      </c>
      <c r="BH453" s="269"/>
      <c r="BI453" s="270">
        <f t="shared" si="377"/>
        <v>0</v>
      </c>
      <c r="BJ453" s="270"/>
      <c r="BK453" s="270">
        <f t="shared" si="378"/>
        <v>0</v>
      </c>
      <c r="BL453" s="284"/>
      <c r="BO453" s="96"/>
      <c r="BP453" s="96"/>
      <c r="BQ453" s="97"/>
    </row>
    <row r="454" spans="1:71" ht="21.75" customHeight="1">
      <c r="A454" s="151">
        <v>15</v>
      </c>
      <c r="B454" s="273" t="str" cm="1">
        <f t="array" ref="B454">_xlfn.IFS(基本情報入力!$C$13=0,"",EDATE(基本情報入力!$C$13,$BT$440)&gt;基本情報入力!$C$14,"",TRUE,B415)</f>
        <v/>
      </c>
      <c r="C454" s="274"/>
      <c r="D454" s="274"/>
      <c r="E454" s="274"/>
      <c r="F454" s="274"/>
      <c r="G454" s="275"/>
      <c r="H454" s="273" t="str" cm="1">
        <f t="array" ref="H454">_xlfn.IFS(基本情報入力!$C$13=0,"",EDATE(基本情報入力!$C$13,$BT$440)&gt;基本情報入力!$C$14,"",TRUE,H415)</f>
        <v/>
      </c>
      <c r="I454" s="274"/>
      <c r="J454" s="274"/>
      <c r="K454" s="274"/>
      <c r="L454" s="276" t="str" cm="1">
        <f t="array" ref="L454">_xlfn.IFS(基本情報入力!$C$13=0,"",EDATE(基本情報入力!$C$13,$BT$440)&gt;基本情報入力!$C$14,"",TRUE,L415)</f>
        <v/>
      </c>
      <c r="M454" s="276"/>
      <c r="N454" s="275"/>
      <c r="O454" s="277" t="str">
        <f t="shared" si="373"/>
        <v/>
      </c>
      <c r="P454" s="278"/>
      <c r="Q454" s="278"/>
      <c r="R454" s="279" t="str">
        <f t="shared" si="374"/>
        <v/>
      </c>
      <c r="S454" s="278"/>
      <c r="T454" s="280"/>
      <c r="U454" s="281" t="str">
        <f t="shared" si="375"/>
        <v/>
      </c>
      <c r="V454" s="282"/>
      <c r="W454" s="283"/>
      <c r="X454" s="295"/>
      <c r="Y454" s="296"/>
      <c r="Z454" s="297"/>
      <c r="AA454" s="78"/>
      <c r="AB454" s="79"/>
      <c r="AC454" s="79"/>
      <c r="AD454" s="79"/>
      <c r="AE454" s="79"/>
      <c r="AF454" s="79"/>
      <c r="AG454" s="79"/>
      <c r="AH454" s="79"/>
      <c r="AI454" s="79"/>
      <c r="AJ454" s="79"/>
      <c r="AK454" s="79"/>
      <c r="AL454" s="79"/>
      <c r="AM454" s="79"/>
      <c r="AN454" s="79"/>
      <c r="AO454" s="79"/>
      <c r="AP454" s="79"/>
      <c r="AQ454" s="79"/>
      <c r="AR454" s="79"/>
      <c r="AS454" s="79"/>
      <c r="AT454" s="79"/>
      <c r="AU454" s="79"/>
      <c r="AV454" s="79"/>
      <c r="AW454" s="79"/>
      <c r="AX454" s="79"/>
      <c r="AY454" s="79"/>
      <c r="AZ454" s="79"/>
      <c r="BA454" s="79"/>
      <c r="BB454" s="79"/>
      <c r="BC454" s="79"/>
      <c r="BD454" s="79"/>
      <c r="BE454" s="80"/>
      <c r="BF454" s="107"/>
      <c r="BG454" s="268" t="str">
        <f t="shared" si="376"/>
        <v>-</v>
      </c>
      <c r="BH454" s="269"/>
      <c r="BI454" s="270">
        <f t="shared" si="377"/>
        <v>0</v>
      </c>
      <c r="BJ454" s="270"/>
      <c r="BK454" s="270">
        <f t="shared" si="378"/>
        <v>0</v>
      </c>
      <c r="BL454" s="284"/>
      <c r="BO454" s="96"/>
      <c r="BP454" s="96"/>
      <c r="BQ454" s="97"/>
    </row>
    <row r="455" spans="1:71" ht="21.75" customHeight="1">
      <c r="A455" s="151">
        <v>16</v>
      </c>
      <c r="B455" s="273" t="str" cm="1">
        <f t="array" ref="B455">_xlfn.IFS(基本情報入力!$C$13=0,"",EDATE(基本情報入力!$C$13,$BT$440)&gt;基本情報入力!$C$14,"",TRUE,B416)</f>
        <v/>
      </c>
      <c r="C455" s="274"/>
      <c r="D455" s="274"/>
      <c r="E455" s="274"/>
      <c r="F455" s="274"/>
      <c r="G455" s="275"/>
      <c r="H455" s="273" t="str" cm="1">
        <f t="array" ref="H455">_xlfn.IFS(基本情報入力!$C$13=0,"",EDATE(基本情報入力!$C$13,$BT$440)&gt;基本情報入力!$C$14,"",TRUE,H416)</f>
        <v/>
      </c>
      <c r="I455" s="274"/>
      <c r="J455" s="274"/>
      <c r="K455" s="274"/>
      <c r="L455" s="276" t="str" cm="1">
        <f t="array" ref="L455">_xlfn.IFS(基本情報入力!$C$13=0,"",EDATE(基本情報入力!$C$13,$BT$440)&gt;基本情報入力!$C$14,"",TRUE,L416)</f>
        <v/>
      </c>
      <c r="M455" s="276"/>
      <c r="N455" s="275"/>
      <c r="O455" s="277" t="str">
        <f t="shared" si="373"/>
        <v/>
      </c>
      <c r="P455" s="278"/>
      <c r="Q455" s="278"/>
      <c r="R455" s="279" t="str">
        <f t="shared" si="374"/>
        <v/>
      </c>
      <c r="S455" s="278"/>
      <c r="T455" s="280"/>
      <c r="U455" s="281" t="str">
        <f t="shared" si="375"/>
        <v/>
      </c>
      <c r="V455" s="282"/>
      <c r="W455" s="283"/>
      <c r="X455" s="295"/>
      <c r="Y455" s="296"/>
      <c r="Z455" s="297"/>
      <c r="AA455" s="78"/>
      <c r="AB455" s="79"/>
      <c r="AC455" s="79"/>
      <c r="AD455" s="79"/>
      <c r="AE455" s="79"/>
      <c r="AF455" s="79"/>
      <c r="AG455" s="79"/>
      <c r="AH455" s="79"/>
      <c r="AI455" s="79"/>
      <c r="AJ455" s="79"/>
      <c r="AK455" s="79"/>
      <c r="AL455" s="79"/>
      <c r="AM455" s="79"/>
      <c r="AN455" s="79"/>
      <c r="AO455" s="79"/>
      <c r="AP455" s="79"/>
      <c r="AQ455" s="79"/>
      <c r="AR455" s="79"/>
      <c r="AS455" s="79"/>
      <c r="AT455" s="79"/>
      <c r="AU455" s="79"/>
      <c r="AV455" s="79"/>
      <c r="AW455" s="79"/>
      <c r="AX455" s="79"/>
      <c r="AY455" s="79"/>
      <c r="AZ455" s="79"/>
      <c r="BA455" s="79"/>
      <c r="BB455" s="79"/>
      <c r="BC455" s="79"/>
      <c r="BD455" s="79"/>
      <c r="BE455" s="80"/>
      <c r="BF455" s="107"/>
      <c r="BG455" s="268" t="str">
        <f t="shared" si="376"/>
        <v>-</v>
      </c>
      <c r="BH455" s="269"/>
      <c r="BI455" s="270">
        <f t="shared" si="377"/>
        <v>0</v>
      </c>
      <c r="BJ455" s="270"/>
      <c r="BK455" s="270">
        <f t="shared" si="378"/>
        <v>0</v>
      </c>
      <c r="BL455" s="284"/>
      <c r="BO455" s="96"/>
      <c r="BP455" s="96"/>
      <c r="BQ455" s="97"/>
    </row>
    <row r="456" spans="1:71" ht="21.75" customHeight="1">
      <c r="A456" s="151">
        <v>17</v>
      </c>
      <c r="B456" s="273" t="str" cm="1">
        <f t="array" ref="B456">_xlfn.IFS(基本情報入力!$C$13=0,"",EDATE(基本情報入力!$C$13,$BT$440)&gt;基本情報入力!$C$14,"",TRUE,B417)</f>
        <v/>
      </c>
      <c r="C456" s="274"/>
      <c r="D456" s="274"/>
      <c r="E456" s="274"/>
      <c r="F456" s="274"/>
      <c r="G456" s="275"/>
      <c r="H456" s="273" t="str" cm="1">
        <f t="array" ref="H456">_xlfn.IFS(基本情報入力!$C$13=0,"",EDATE(基本情報入力!$C$13,$BT$440)&gt;基本情報入力!$C$14,"",TRUE,H417)</f>
        <v/>
      </c>
      <c r="I456" s="274"/>
      <c r="J456" s="274"/>
      <c r="K456" s="274"/>
      <c r="L456" s="276" t="str" cm="1">
        <f t="array" ref="L456">_xlfn.IFS(基本情報入力!$C$13=0,"",EDATE(基本情報入力!$C$13,$BT$440)&gt;基本情報入力!$C$14,"",TRUE,L417)</f>
        <v/>
      </c>
      <c r="M456" s="276"/>
      <c r="N456" s="275"/>
      <c r="O456" s="277" t="str">
        <f t="shared" si="373"/>
        <v/>
      </c>
      <c r="P456" s="278"/>
      <c r="Q456" s="278"/>
      <c r="R456" s="279" t="str">
        <f t="shared" si="374"/>
        <v/>
      </c>
      <c r="S456" s="278"/>
      <c r="T456" s="280"/>
      <c r="U456" s="281" t="str">
        <f t="shared" si="375"/>
        <v/>
      </c>
      <c r="V456" s="282"/>
      <c r="W456" s="283"/>
      <c r="X456" s="295"/>
      <c r="Y456" s="296"/>
      <c r="Z456" s="297"/>
      <c r="AA456" s="78"/>
      <c r="AB456" s="79"/>
      <c r="AC456" s="79"/>
      <c r="AD456" s="79"/>
      <c r="AE456" s="79"/>
      <c r="AF456" s="79"/>
      <c r="AG456" s="79"/>
      <c r="AH456" s="79"/>
      <c r="AI456" s="79"/>
      <c r="AJ456" s="79"/>
      <c r="AK456" s="79"/>
      <c r="AL456" s="79"/>
      <c r="AM456" s="79"/>
      <c r="AN456" s="79"/>
      <c r="AO456" s="79"/>
      <c r="AP456" s="79"/>
      <c r="AQ456" s="79"/>
      <c r="AR456" s="79"/>
      <c r="AS456" s="79"/>
      <c r="AT456" s="79"/>
      <c r="AU456" s="79"/>
      <c r="AV456" s="79"/>
      <c r="AW456" s="79"/>
      <c r="AX456" s="79"/>
      <c r="AY456" s="79"/>
      <c r="AZ456" s="79"/>
      <c r="BA456" s="79"/>
      <c r="BB456" s="79"/>
      <c r="BC456" s="79"/>
      <c r="BD456" s="79"/>
      <c r="BE456" s="80"/>
      <c r="BF456" s="107"/>
      <c r="BG456" s="268" t="str">
        <f t="shared" si="376"/>
        <v>-</v>
      </c>
      <c r="BH456" s="269"/>
      <c r="BI456" s="270">
        <f t="shared" si="377"/>
        <v>0</v>
      </c>
      <c r="BJ456" s="270"/>
      <c r="BK456" s="270">
        <f t="shared" si="378"/>
        <v>0</v>
      </c>
      <c r="BL456" s="284"/>
      <c r="BO456" s="96"/>
      <c r="BP456" s="96"/>
      <c r="BQ456" s="97"/>
    </row>
    <row r="457" spans="1:71" ht="21.75" customHeight="1">
      <c r="A457" s="151">
        <v>18</v>
      </c>
      <c r="B457" s="273" t="str" cm="1">
        <f t="array" ref="B457">_xlfn.IFS(基本情報入力!$C$13=0,"",EDATE(基本情報入力!$C$13,$BT$440)&gt;基本情報入力!$C$14,"",TRUE,B418)</f>
        <v/>
      </c>
      <c r="C457" s="274"/>
      <c r="D457" s="274"/>
      <c r="E457" s="274"/>
      <c r="F457" s="274"/>
      <c r="G457" s="275"/>
      <c r="H457" s="273" t="str" cm="1">
        <f t="array" ref="H457">_xlfn.IFS(基本情報入力!$C$13=0,"",EDATE(基本情報入力!$C$13,$BT$440)&gt;基本情報入力!$C$14,"",TRUE,H418)</f>
        <v/>
      </c>
      <c r="I457" s="274"/>
      <c r="J457" s="274"/>
      <c r="K457" s="274"/>
      <c r="L457" s="276" t="str" cm="1">
        <f t="array" ref="L457">_xlfn.IFS(基本情報入力!$C$13=0,"",EDATE(基本情報入力!$C$13,$BT$440)&gt;基本情報入力!$C$14,"",TRUE,L418)</f>
        <v/>
      </c>
      <c r="M457" s="276"/>
      <c r="N457" s="275"/>
      <c r="O457" s="277" t="str">
        <f t="shared" si="373"/>
        <v/>
      </c>
      <c r="P457" s="278"/>
      <c r="Q457" s="278"/>
      <c r="R457" s="279" t="str">
        <f>IF(O457="","",COUNTIF(AA457:BE457,"○"))</f>
        <v/>
      </c>
      <c r="S457" s="278"/>
      <c r="T457" s="280"/>
      <c r="U457" s="281" t="str">
        <f t="shared" si="375"/>
        <v/>
      </c>
      <c r="V457" s="282"/>
      <c r="W457" s="283"/>
      <c r="X457" s="295"/>
      <c r="Y457" s="296"/>
      <c r="Z457" s="297"/>
      <c r="AA457" s="78"/>
      <c r="AB457" s="79"/>
      <c r="AC457" s="79"/>
      <c r="AD457" s="79"/>
      <c r="AE457" s="79"/>
      <c r="AF457" s="79"/>
      <c r="AG457" s="79"/>
      <c r="AH457" s="79"/>
      <c r="AI457" s="79"/>
      <c r="AJ457" s="79"/>
      <c r="AK457" s="79"/>
      <c r="AL457" s="79"/>
      <c r="AM457" s="79"/>
      <c r="AN457" s="79"/>
      <c r="AO457" s="79"/>
      <c r="AP457" s="79"/>
      <c r="AQ457" s="79"/>
      <c r="AR457" s="79"/>
      <c r="AS457" s="79"/>
      <c r="AT457" s="79"/>
      <c r="AU457" s="79"/>
      <c r="AV457" s="79"/>
      <c r="AW457" s="79"/>
      <c r="AX457" s="79"/>
      <c r="AY457" s="79"/>
      <c r="AZ457" s="79"/>
      <c r="BA457" s="79"/>
      <c r="BB457" s="79"/>
      <c r="BC457" s="79"/>
      <c r="BD457" s="79"/>
      <c r="BE457" s="80"/>
      <c r="BF457" s="107"/>
      <c r="BG457" s="268" t="str">
        <f t="shared" si="376"/>
        <v>-</v>
      </c>
      <c r="BH457" s="269"/>
      <c r="BI457" s="270">
        <f t="shared" si="377"/>
        <v>0</v>
      </c>
      <c r="BJ457" s="270"/>
      <c r="BK457" s="270">
        <f t="shared" si="378"/>
        <v>0</v>
      </c>
      <c r="BL457" s="284"/>
      <c r="BO457" s="96"/>
      <c r="BP457" s="96"/>
      <c r="BQ457" s="97"/>
    </row>
    <row r="458" spans="1:71" ht="21.75" customHeight="1">
      <c r="A458" s="151">
        <v>19</v>
      </c>
      <c r="B458" s="273" t="str" cm="1">
        <f t="array" ref="B458">_xlfn.IFS(基本情報入力!$C$13=0,"",EDATE(基本情報入力!$C$13,$BT$440)&gt;基本情報入力!$C$14,"",TRUE,B419)</f>
        <v/>
      </c>
      <c r="C458" s="274"/>
      <c r="D458" s="274"/>
      <c r="E458" s="274"/>
      <c r="F458" s="274"/>
      <c r="G458" s="275"/>
      <c r="H458" s="273" t="str" cm="1">
        <f t="array" ref="H458">_xlfn.IFS(基本情報入力!$C$13=0,"",EDATE(基本情報入力!$C$13,$BT$440)&gt;基本情報入力!$C$14,"",TRUE,H419)</f>
        <v/>
      </c>
      <c r="I458" s="274"/>
      <c r="J458" s="274"/>
      <c r="K458" s="274"/>
      <c r="L458" s="276" t="str" cm="1">
        <f t="array" ref="L458">_xlfn.IFS(基本情報入力!$C$13=0,"",EDATE(基本情報入力!$C$13,$BT$440)&gt;基本情報入力!$C$14,"",TRUE,L419)</f>
        <v/>
      </c>
      <c r="M458" s="276"/>
      <c r="N458" s="275"/>
      <c r="O458" s="277" t="str">
        <f t="shared" si="373"/>
        <v/>
      </c>
      <c r="P458" s="278"/>
      <c r="Q458" s="278"/>
      <c r="R458" s="279" t="str">
        <f t="shared" ref="R458:R464" si="379">IF(O458="","",COUNTIF(AA458:BE458,"○"))</f>
        <v/>
      </c>
      <c r="S458" s="278"/>
      <c r="T458" s="280"/>
      <c r="U458" s="281" t="str">
        <f t="shared" si="375"/>
        <v/>
      </c>
      <c r="V458" s="282"/>
      <c r="W458" s="283"/>
      <c r="X458" s="295"/>
      <c r="Y458" s="296"/>
      <c r="Z458" s="297"/>
      <c r="AA458" s="78"/>
      <c r="AB458" s="79"/>
      <c r="AC458" s="79"/>
      <c r="AD458" s="79"/>
      <c r="AE458" s="79"/>
      <c r="AF458" s="79"/>
      <c r="AG458" s="79"/>
      <c r="AH458" s="79"/>
      <c r="AI458" s="79"/>
      <c r="AJ458" s="79"/>
      <c r="AK458" s="79"/>
      <c r="AL458" s="79"/>
      <c r="AM458" s="79"/>
      <c r="AN458" s="79"/>
      <c r="AO458" s="79"/>
      <c r="AP458" s="79"/>
      <c r="AQ458" s="79"/>
      <c r="AR458" s="79"/>
      <c r="AS458" s="79"/>
      <c r="AT458" s="79"/>
      <c r="AU458" s="79"/>
      <c r="AV458" s="79"/>
      <c r="AW458" s="79"/>
      <c r="AX458" s="79"/>
      <c r="AY458" s="79"/>
      <c r="AZ458" s="79"/>
      <c r="BA458" s="79"/>
      <c r="BB458" s="79"/>
      <c r="BC458" s="79"/>
      <c r="BD458" s="79"/>
      <c r="BE458" s="80"/>
      <c r="BF458" s="107"/>
      <c r="BG458" s="268" t="str">
        <f t="shared" si="376"/>
        <v>-</v>
      </c>
      <c r="BH458" s="269"/>
      <c r="BI458" s="270">
        <f t="shared" si="377"/>
        <v>0</v>
      </c>
      <c r="BJ458" s="270"/>
      <c r="BK458" s="270">
        <f t="shared" si="378"/>
        <v>0</v>
      </c>
      <c r="BL458" s="284"/>
      <c r="BO458" s="96"/>
      <c r="BP458" s="96"/>
      <c r="BQ458" s="97"/>
    </row>
    <row r="459" spans="1:71" ht="21.75" customHeight="1">
      <c r="A459" s="151">
        <v>20</v>
      </c>
      <c r="B459" s="273" t="str" cm="1">
        <f t="array" ref="B459">_xlfn.IFS(基本情報入力!$C$13=0,"",EDATE(基本情報入力!$C$13,$BT$440)&gt;基本情報入力!$C$14,"",TRUE,B420)</f>
        <v/>
      </c>
      <c r="C459" s="274"/>
      <c r="D459" s="274"/>
      <c r="E459" s="274"/>
      <c r="F459" s="274"/>
      <c r="G459" s="275"/>
      <c r="H459" s="273" t="str" cm="1">
        <f t="array" ref="H459">_xlfn.IFS(基本情報入力!$C$13=0,"",EDATE(基本情報入力!$C$13,$BT$440)&gt;基本情報入力!$C$14,"",TRUE,H420)</f>
        <v/>
      </c>
      <c r="I459" s="274"/>
      <c r="J459" s="274"/>
      <c r="K459" s="274"/>
      <c r="L459" s="276" t="str" cm="1">
        <f t="array" ref="L459">_xlfn.IFS(基本情報入力!$C$13=0,"",EDATE(基本情報入力!$C$13,$BT$440)&gt;基本情報入力!$C$14,"",TRUE,L420)</f>
        <v/>
      </c>
      <c r="M459" s="276"/>
      <c r="N459" s="275"/>
      <c r="O459" s="277" t="str">
        <f t="shared" si="373"/>
        <v/>
      </c>
      <c r="P459" s="278"/>
      <c r="Q459" s="278"/>
      <c r="R459" s="279" t="str">
        <f t="shared" si="379"/>
        <v/>
      </c>
      <c r="S459" s="278"/>
      <c r="T459" s="280"/>
      <c r="U459" s="281" t="str">
        <f t="shared" si="375"/>
        <v/>
      </c>
      <c r="V459" s="282"/>
      <c r="W459" s="283"/>
      <c r="X459" s="295"/>
      <c r="Y459" s="296"/>
      <c r="Z459" s="297"/>
      <c r="AA459" s="81"/>
      <c r="AB459" s="82"/>
      <c r="AC459" s="82"/>
      <c r="AD459" s="82"/>
      <c r="AE459" s="82"/>
      <c r="AF459" s="79"/>
      <c r="AG459" s="79"/>
      <c r="AH459" s="79"/>
      <c r="AI459" s="79"/>
      <c r="AJ459" s="79"/>
      <c r="AK459" s="79"/>
      <c r="AL459" s="79"/>
      <c r="AM459" s="79"/>
      <c r="AN459" s="79"/>
      <c r="AO459" s="79"/>
      <c r="AP459" s="79"/>
      <c r="AQ459" s="79"/>
      <c r="AR459" s="79"/>
      <c r="AS459" s="82"/>
      <c r="AT459" s="82"/>
      <c r="AU459" s="82"/>
      <c r="AV459" s="82"/>
      <c r="AW459" s="82"/>
      <c r="AX459" s="82"/>
      <c r="AY459" s="82"/>
      <c r="AZ459" s="82"/>
      <c r="BA459" s="82"/>
      <c r="BB459" s="79"/>
      <c r="BC459" s="79"/>
      <c r="BD459" s="79"/>
      <c r="BE459" s="80"/>
      <c r="BF459" s="107"/>
      <c r="BG459" s="268" t="str">
        <f t="shared" si="376"/>
        <v>-</v>
      </c>
      <c r="BH459" s="269"/>
      <c r="BI459" s="270">
        <f t="shared" si="377"/>
        <v>0</v>
      </c>
      <c r="BJ459" s="270"/>
      <c r="BK459" s="270">
        <f t="shared" si="378"/>
        <v>0</v>
      </c>
      <c r="BL459" s="284"/>
      <c r="BO459" s="96"/>
      <c r="BP459" s="96"/>
      <c r="BQ459" s="97"/>
    </row>
    <row r="460" spans="1:71" ht="21.75" customHeight="1">
      <c r="A460" s="151">
        <v>21</v>
      </c>
      <c r="B460" s="273" t="str" cm="1">
        <f t="array" ref="B460">_xlfn.IFS(基本情報入力!$C$13=0,"",EDATE(基本情報入力!$C$13,$BT$440)&gt;基本情報入力!$C$14,"",TRUE,B421)</f>
        <v/>
      </c>
      <c r="C460" s="274"/>
      <c r="D460" s="274"/>
      <c r="E460" s="274"/>
      <c r="F460" s="274"/>
      <c r="G460" s="275"/>
      <c r="H460" s="273" t="str" cm="1">
        <f t="array" ref="H460">_xlfn.IFS(基本情報入力!$C$13=0,"",EDATE(基本情報入力!$C$13,$BT$440)&gt;基本情報入力!$C$14,"",TRUE,H421)</f>
        <v/>
      </c>
      <c r="I460" s="274"/>
      <c r="J460" s="274"/>
      <c r="K460" s="274"/>
      <c r="L460" s="276" t="str" cm="1">
        <f t="array" ref="L460">_xlfn.IFS(基本情報入力!$C$13=0,"",EDATE(基本情報入力!$C$13,$BT$440)&gt;基本情報入力!$C$14,"",TRUE,L421)</f>
        <v/>
      </c>
      <c r="M460" s="276"/>
      <c r="N460" s="275"/>
      <c r="O460" s="277" t="str">
        <f t="shared" si="373"/>
        <v/>
      </c>
      <c r="P460" s="278"/>
      <c r="Q460" s="278"/>
      <c r="R460" s="279" t="str">
        <f t="shared" si="379"/>
        <v/>
      </c>
      <c r="S460" s="278"/>
      <c r="T460" s="280"/>
      <c r="U460" s="281" t="str">
        <f t="shared" si="375"/>
        <v/>
      </c>
      <c r="V460" s="282"/>
      <c r="W460" s="283"/>
      <c r="X460" s="295"/>
      <c r="Y460" s="296"/>
      <c r="Z460" s="297"/>
      <c r="AA460" s="78"/>
      <c r="AB460" s="79"/>
      <c r="AC460" s="79"/>
      <c r="AD460" s="79"/>
      <c r="AE460" s="79"/>
      <c r="AF460" s="79"/>
      <c r="AG460" s="79"/>
      <c r="AH460" s="79"/>
      <c r="AI460" s="79"/>
      <c r="AJ460" s="79"/>
      <c r="AK460" s="79"/>
      <c r="AL460" s="79"/>
      <c r="AM460" s="79"/>
      <c r="AN460" s="79"/>
      <c r="AO460" s="79"/>
      <c r="AP460" s="79"/>
      <c r="AQ460" s="79"/>
      <c r="AR460" s="79"/>
      <c r="AS460" s="79"/>
      <c r="AT460" s="79"/>
      <c r="AU460" s="79"/>
      <c r="AV460" s="79"/>
      <c r="AW460" s="79"/>
      <c r="AX460" s="79"/>
      <c r="AY460" s="79"/>
      <c r="AZ460" s="79"/>
      <c r="BA460" s="79"/>
      <c r="BB460" s="79"/>
      <c r="BC460" s="79"/>
      <c r="BD460" s="79"/>
      <c r="BE460" s="80"/>
      <c r="BF460" s="107"/>
      <c r="BG460" s="268" t="str">
        <f t="shared" si="376"/>
        <v>-</v>
      </c>
      <c r="BH460" s="269"/>
      <c r="BI460" s="270">
        <f t="shared" si="377"/>
        <v>0</v>
      </c>
      <c r="BJ460" s="270"/>
      <c r="BK460" s="270">
        <f t="shared" si="378"/>
        <v>0</v>
      </c>
      <c r="BL460" s="284"/>
      <c r="BO460" s="96"/>
      <c r="BP460" s="96"/>
      <c r="BQ460" s="97"/>
    </row>
    <row r="461" spans="1:71" ht="21.75" customHeight="1">
      <c r="A461" s="151">
        <v>22</v>
      </c>
      <c r="B461" s="273" t="str" cm="1">
        <f t="array" ref="B461">_xlfn.IFS(基本情報入力!$C$13=0,"",EDATE(基本情報入力!$C$13,$BT$440)&gt;基本情報入力!$C$14,"",TRUE,B422)</f>
        <v/>
      </c>
      <c r="C461" s="274"/>
      <c r="D461" s="274"/>
      <c r="E461" s="274"/>
      <c r="F461" s="274"/>
      <c r="G461" s="275"/>
      <c r="H461" s="273" t="str" cm="1">
        <f t="array" ref="H461">_xlfn.IFS(基本情報入力!$C$13=0,"",EDATE(基本情報入力!$C$13,$BT$440)&gt;基本情報入力!$C$14,"",TRUE,H422)</f>
        <v/>
      </c>
      <c r="I461" s="274"/>
      <c r="J461" s="274"/>
      <c r="K461" s="274"/>
      <c r="L461" s="276" t="str" cm="1">
        <f t="array" ref="L461">_xlfn.IFS(基本情報入力!$C$13=0,"",EDATE(基本情報入力!$C$13,$BT$440)&gt;基本情報入力!$C$14,"",TRUE,L422)</f>
        <v/>
      </c>
      <c r="M461" s="276"/>
      <c r="N461" s="275"/>
      <c r="O461" s="277" t="str">
        <f t="shared" si="373"/>
        <v/>
      </c>
      <c r="P461" s="278"/>
      <c r="Q461" s="278"/>
      <c r="R461" s="279" t="str">
        <f t="shared" si="379"/>
        <v/>
      </c>
      <c r="S461" s="278"/>
      <c r="T461" s="280"/>
      <c r="U461" s="281" t="str">
        <f t="shared" si="375"/>
        <v/>
      </c>
      <c r="V461" s="282"/>
      <c r="W461" s="283"/>
      <c r="X461" s="295"/>
      <c r="Y461" s="296"/>
      <c r="Z461" s="297"/>
      <c r="AA461" s="78"/>
      <c r="AB461" s="79"/>
      <c r="AC461" s="79"/>
      <c r="AD461" s="79"/>
      <c r="AE461" s="79"/>
      <c r="AF461" s="79"/>
      <c r="AG461" s="79"/>
      <c r="AH461" s="79"/>
      <c r="AI461" s="79"/>
      <c r="AJ461" s="79"/>
      <c r="AK461" s="79"/>
      <c r="AL461" s="79"/>
      <c r="AM461" s="79"/>
      <c r="AN461" s="79"/>
      <c r="AO461" s="79"/>
      <c r="AP461" s="79"/>
      <c r="AQ461" s="79"/>
      <c r="AR461" s="79"/>
      <c r="AS461" s="79"/>
      <c r="AT461" s="79"/>
      <c r="AU461" s="79"/>
      <c r="AV461" s="79"/>
      <c r="AW461" s="79"/>
      <c r="AX461" s="79"/>
      <c r="AY461" s="79"/>
      <c r="AZ461" s="79"/>
      <c r="BA461" s="79"/>
      <c r="BB461" s="79"/>
      <c r="BC461" s="79"/>
      <c r="BD461" s="79"/>
      <c r="BE461" s="80"/>
      <c r="BF461" s="107"/>
      <c r="BG461" s="268" t="str">
        <f t="shared" si="376"/>
        <v>-</v>
      </c>
      <c r="BH461" s="269"/>
      <c r="BI461" s="270">
        <f t="shared" si="377"/>
        <v>0</v>
      </c>
      <c r="BJ461" s="270"/>
      <c r="BK461" s="270">
        <f t="shared" si="378"/>
        <v>0</v>
      </c>
      <c r="BL461" s="284"/>
      <c r="BO461" s="96"/>
      <c r="BP461" s="96"/>
      <c r="BQ461" s="97"/>
    </row>
    <row r="462" spans="1:71" ht="21.75" customHeight="1">
      <c r="A462" s="151">
        <v>23</v>
      </c>
      <c r="B462" s="273" t="str" cm="1">
        <f t="array" ref="B462">_xlfn.IFS(基本情報入力!$C$13=0,"",EDATE(基本情報入力!$C$13,$BT$440)&gt;基本情報入力!$C$14,"",TRUE,B423)</f>
        <v/>
      </c>
      <c r="C462" s="274"/>
      <c r="D462" s="274"/>
      <c r="E462" s="274"/>
      <c r="F462" s="274"/>
      <c r="G462" s="275"/>
      <c r="H462" s="273" t="str" cm="1">
        <f t="array" ref="H462">_xlfn.IFS(基本情報入力!$C$13=0,"",EDATE(基本情報入力!$C$13,$BT$440)&gt;基本情報入力!$C$14,"",TRUE,H423)</f>
        <v/>
      </c>
      <c r="I462" s="274"/>
      <c r="J462" s="274"/>
      <c r="K462" s="274"/>
      <c r="L462" s="276" t="str" cm="1">
        <f t="array" ref="L462">_xlfn.IFS(基本情報入力!$C$13=0,"",EDATE(基本情報入力!$C$13,$BT$440)&gt;基本情報入力!$C$14,"",TRUE,L423)</f>
        <v/>
      </c>
      <c r="M462" s="276"/>
      <c r="N462" s="275"/>
      <c r="O462" s="277" t="str">
        <f t="shared" si="373"/>
        <v/>
      </c>
      <c r="P462" s="278"/>
      <c r="Q462" s="278"/>
      <c r="R462" s="279" t="str">
        <f t="shared" si="379"/>
        <v/>
      </c>
      <c r="S462" s="278"/>
      <c r="T462" s="280"/>
      <c r="U462" s="281" t="str">
        <f t="shared" si="375"/>
        <v/>
      </c>
      <c r="V462" s="282"/>
      <c r="W462" s="283"/>
      <c r="X462" s="295"/>
      <c r="Y462" s="296"/>
      <c r="Z462" s="297"/>
      <c r="AA462" s="78"/>
      <c r="AB462" s="79"/>
      <c r="AC462" s="79"/>
      <c r="AD462" s="79"/>
      <c r="AE462" s="79"/>
      <c r="AF462" s="79"/>
      <c r="AG462" s="79"/>
      <c r="AH462" s="79"/>
      <c r="AI462" s="79"/>
      <c r="AJ462" s="79"/>
      <c r="AK462" s="79"/>
      <c r="AL462" s="79"/>
      <c r="AM462" s="79"/>
      <c r="AN462" s="79"/>
      <c r="AO462" s="79"/>
      <c r="AP462" s="79"/>
      <c r="AQ462" s="79"/>
      <c r="AR462" s="79"/>
      <c r="AS462" s="79"/>
      <c r="AT462" s="79"/>
      <c r="AU462" s="79"/>
      <c r="AV462" s="79"/>
      <c r="AW462" s="79"/>
      <c r="AX462" s="79"/>
      <c r="AY462" s="79"/>
      <c r="AZ462" s="79"/>
      <c r="BA462" s="79"/>
      <c r="BB462" s="79"/>
      <c r="BC462" s="79"/>
      <c r="BD462" s="79"/>
      <c r="BE462" s="80"/>
      <c r="BF462" s="107"/>
      <c r="BG462" s="268" t="str">
        <f t="shared" si="376"/>
        <v>-</v>
      </c>
      <c r="BH462" s="269"/>
      <c r="BI462" s="270">
        <f t="shared" si="377"/>
        <v>0</v>
      </c>
      <c r="BJ462" s="270"/>
      <c r="BK462" s="270">
        <f t="shared" si="378"/>
        <v>0</v>
      </c>
      <c r="BL462" s="284"/>
      <c r="BO462" s="96"/>
      <c r="BP462" s="96"/>
      <c r="BQ462" s="97"/>
    </row>
    <row r="463" spans="1:71" ht="21.75" customHeight="1">
      <c r="A463" s="151">
        <v>24</v>
      </c>
      <c r="B463" s="273" t="str" cm="1">
        <f t="array" ref="B463">_xlfn.IFS(基本情報入力!$C$13=0,"",EDATE(基本情報入力!$C$13,$BT$440)&gt;基本情報入力!$C$14,"",TRUE,B424)</f>
        <v/>
      </c>
      <c r="C463" s="274"/>
      <c r="D463" s="274"/>
      <c r="E463" s="274"/>
      <c r="F463" s="274"/>
      <c r="G463" s="275"/>
      <c r="H463" s="273" t="str" cm="1">
        <f t="array" ref="H463">_xlfn.IFS(基本情報入力!$C$13=0,"",EDATE(基本情報入力!$C$13,$BT$440)&gt;基本情報入力!$C$14,"",TRUE,H424)</f>
        <v/>
      </c>
      <c r="I463" s="274"/>
      <c r="J463" s="274"/>
      <c r="K463" s="274"/>
      <c r="L463" s="276" t="str" cm="1">
        <f t="array" ref="L463">_xlfn.IFS(基本情報入力!$C$13=0,"",EDATE(基本情報入力!$C$13,$BT$440)&gt;基本情報入力!$C$14,"",TRUE,L424)</f>
        <v/>
      </c>
      <c r="M463" s="276"/>
      <c r="N463" s="275"/>
      <c r="O463" s="277" t="str">
        <f t="shared" si="373"/>
        <v/>
      </c>
      <c r="P463" s="278"/>
      <c r="Q463" s="278"/>
      <c r="R463" s="279" t="str">
        <f t="shared" si="379"/>
        <v/>
      </c>
      <c r="S463" s="278"/>
      <c r="T463" s="280"/>
      <c r="U463" s="281" t="str">
        <f t="shared" si="375"/>
        <v/>
      </c>
      <c r="V463" s="282"/>
      <c r="W463" s="283"/>
      <c r="X463" s="295"/>
      <c r="Y463" s="296"/>
      <c r="Z463" s="297"/>
      <c r="AA463" s="78"/>
      <c r="AB463" s="79"/>
      <c r="AC463" s="79"/>
      <c r="AD463" s="79"/>
      <c r="AE463" s="79"/>
      <c r="AF463" s="79"/>
      <c r="AG463" s="79"/>
      <c r="AH463" s="79"/>
      <c r="AI463" s="79"/>
      <c r="AJ463" s="79"/>
      <c r="AK463" s="79"/>
      <c r="AL463" s="79"/>
      <c r="AM463" s="79"/>
      <c r="AN463" s="79"/>
      <c r="AO463" s="79"/>
      <c r="AP463" s="79"/>
      <c r="AQ463" s="79"/>
      <c r="AR463" s="79"/>
      <c r="AS463" s="79"/>
      <c r="AT463" s="79"/>
      <c r="AU463" s="79"/>
      <c r="AV463" s="79"/>
      <c r="AW463" s="79"/>
      <c r="AX463" s="79"/>
      <c r="AY463" s="79"/>
      <c r="AZ463" s="79"/>
      <c r="BA463" s="79"/>
      <c r="BB463" s="79"/>
      <c r="BC463" s="79"/>
      <c r="BD463" s="79"/>
      <c r="BE463" s="80"/>
      <c r="BF463" s="107"/>
      <c r="BG463" s="268" t="str">
        <f t="shared" si="376"/>
        <v>-</v>
      </c>
      <c r="BH463" s="269"/>
      <c r="BI463" s="270">
        <f t="shared" si="377"/>
        <v>0</v>
      </c>
      <c r="BJ463" s="270"/>
      <c r="BK463" s="270">
        <f t="shared" si="378"/>
        <v>0</v>
      </c>
      <c r="BL463" s="284"/>
      <c r="BO463" s="96"/>
      <c r="BP463" s="96"/>
      <c r="BQ463" s="97"/>
    </row>
    <row r="464" spans="1:71" ht="21.75" customHeight="1">
      <c r="A464" s="151">
        <v>25</v>
      </c>
      <c r="B464" s="273" t="str" cm="1">
        <f t="array" ref="B464">_xlfn.IFS(基本情報入力!$C$13=0,"",EDATE(基本情報入力!$C$13,$BT$440)&gt;基本情報入力!$C$14,"",TRUE,B425)</f>
        <v/>
      </c>
      <c r="C464" s="274"/>
      <c r="D464" s="274"/>
      <c r="E464" s="274"/>
      <c r="F464" s="274"/>
      <c r="G464" s="275"/>
      <c r="H464" s="273" t="str" cm="1">
        <f t="array" ref="H464">_xlfn.IFS(基本情報入力!$C$13=0,"",EDATE(基本情報入力!$C$13,$BT$440)&gt;基本情報入力!$C$14,"",TRUE,H425)</f>
        <v/>
      </c>
      <c r="I464" s="274"/>
      <c r="J464" s="274"/>
      <c r="K464" s="274"/>
      <c r="L464" s="276" t="str" cm="1">
        <f t="array" ref="L464">_xlfn.IFS(基本情報入力!$C$13=0,"",EDATE(基本情報入力!$C$13,$BT$440)&gt;基本情報入力!$C$14,"",TRUE,L425)</f>
        <v/>
      </c>
      <c r="M464" s="276"/>
      <c r="N464" s="275"/>
      <c r="O464" s="277" t="str">
        <f t="shared" si="373"/>
        <v/>
      </c>
      <c r="P464" s="278"/>
      <c r="Q464" s="278"/>
      <c r="R464" s="279" t="str">
        <f t="shared" si="379"/>
        <v/>
      </c>
      <c r="S464" s="278"/>
      <c r="T464" s="280"/>
      <c r="U464" s="281" t="str">
        <f t="shared" si="375"/>
        <v/>
      </c>
      <c r="V464" s="282"/>
      <c r="W464" s="283"/>
      <c r="X464" s="298"/>
      <c r="Y464" s="299"/>
      <c r="Z464" s="300"/>
      <c r="AA464" s="81"/>
      <c r="AB464" s="82"/>
      <c r="AC464" s="82"/>
      <c r="AD464" s="82"/>
      <c r="AE464" s="82"/>
      <c r="AF464" s="79"/>
      <c r="AG464" s="79"/>
      <c r="AH464" s="79"/>
      <c r="AI464" s="79"/>
      <c r="AJ464" s="79"/>
      <c r="AK464" s="79"/>
      <c r="AL464" s="79"/>
      <c r="AM464" s="79"/>
      <c r="AN464" s="79"/>
      <c r="AO464" s="79"/>
      <c r="AP464" s="79"/>
      <c r="AQ464" s="79"/>
      <c r="AR464" s="79"/>
      <c r="AS464" s="82"/>
      <c r="AT464" s="82"/>
      <c r="AU464" s="82"/>
      <c r="AV464" s="82"/>
      <c r="AW464" s="82"/>
      <c r="AX464" s="82"/>
      <c r="AY464" s="82"/>
      <c r="AZ464" s="82"/>
      <c r="BA464" s="82"/>
      <c r="BB464" s="79"/>
      <c r="BC464" s="79"/>
      <c r="BD464" s="79"/>
      <c r="BE464" s="80"/>
      <c r="BF464" s="107"/>
      <c r="BG464" s="268" t="str">
        <f t="shared" si="376"/>
        <v>-</v>
      </c>
      <c r="BH464" s="269"/>
      <c r="BI464" s="270">
        <f t="shared" si="377"/>
        <v>0</v>
      </c>
      <c r="BJ464" s="270"/>
      <c r="BK464" s="270">
        <f t="shared" si="378"/>
        <v>0</v>
      </c>
      <c r="BL464" s="284"/>
      <c r="BO464" s="96"/>
      <c r="BP464" s="96"/>
      <c r="BQ464" s="97"/>
    </row>
    <row r="465" spans="1:69" ht="21.75" customHeight="1">
      <c r="A465" s="244" t="s">
        <v>143</v>
      </c>
      <c r="B465" s="245"/>
      <c r="C465" s="245"/>
      <c r="D465" s="245"/>
      <c r="E465" s="245"/>
      <c r="F465" s="245"/>
      <c r="G465" s="245"/>
      <c r="H465" s="245"/>
      <c r="I465" s="245"/>
      <c r="J465" s="245"/>
      <c r="K465" s="245"/>
      <c r="L465" s="245"/>
      <c r="M465" s="245"/>
      <c r="N465" s="245"/>
      <c r="O465" s="245"/>
      <c r="P465" s="245"/>
      <c r="Q465" s="245"/>
      <c r="R465" s="245"/>
      <c r="S465" s="245"/>
      <c r="T465" s="245"/>
      <c r="U465" s="245"/>
      <c r="V465" s="245"/>
      <c r="W465" s="245"/>
      <c r="X465" s="245"/>
      <c r="Y465" s="245"/>
      <c r="Z465" s="246"/>
      <c r="AA465" s="252"/>
      <c r="AB465" s="255"/>
      <c r="AC465" s="255"/>
      <c r="AD465" s="255"/>
      <c r="AE465" s="255"/>
      <c r="AF465" s="255"/>
      <c r="AG465" s="255"/>
      <c r="AH465" s="255"/>
      <c r="AI465" s="255"/>
      <c r="AJ465" s="255"/>
      <c r="AK465" s="255"/>
      <c r="AL465" s="255"/>
      <c r="AM465" s="255"/>
      <c r="AN465" s="255"/>
      <c r="AO465" s="255"/>
      <c r="AP465" s="255"/>
      <c r="AQ465" s="255"/>
      <c r="AR465" s="255"/>
      <c r="AS465" s="255"/>
      <c r="AT465" s="255"/>
      <c r="AU465" s="255"/>
      <c r="AV465" s="255"/>
      <c r="AW465" s="255"/>
      <c r="AX465" s="255"/>
      <c r="AY465" s="255"/>
      <c r="AZ465" s="255"/>
      <c r="BA465" s="255"/>
      <c r="BB465" s="255"/>
      <c r="BC465" s="255"/>
      <c r="BD465" s="255"/>
      <c r="BE465" s="265"/>
      <c r="BG465" s="268" t="str">
        <f t="shared" si="376"/>
        <v>-</v>
      </c>
      <c r="BH465" s="269"/>
      <c r="BI465" s="270">
        <f>SUM(BI440:BJ464)</f>
        <v>0</v>
      </c>
      <c r="BJ465" s="271"/>
      <c r="BK465" s="270">
        <f>SUM(BK440:BL464)</f>
        <v>0</v>
      </c>
      <c r="BL465" s="272"/>
      <c r="BO465" s="99"/>
      <c r="BP465" s="99"/>
      <c r="BQ465" s="99"/>
    </row>
    <row r="466" spans="1:69" ht="21.75" customHeight="1">
      <c r="A466" s="247"/>
      <c r="B466" s="247"/>
      <c r="C466" s="247"/>
      <c r="D466" s="247"/>
      <c r="E466" s="247"/>
      <c r="F466" s="247"/>
      <c r="G466" s="247"/>
      <c r="H466" s="247"/>
      <c r="I466" s="247"/>
      <c r="J466" s="247"/>
      <c r="K466" s="247"/>
      <c r="L466" s="247"/>
      <c r="M466" s="247"/>
      <c r="N466" s="247"/>
      <c r="O466" s="247"/>
      <c r="P466" s="247"/>
      <c r="Q466" s="247"/>
      <c r="R466" s="247"/>
      <c r="S466" s="247"/>
      <c r="T466" s="247"/>
      <c r="U466" s="247"/>
      <c r="V466" s="247"/>
      <c r="W466" s="247"/>
      <c r="X466" s="247"/>
      <c r="Y466" s="247"/>
      <c r="Z466" s="248"/>
      <c r="AA466" s="253"/>
      <c r="AB466" s="256"/>
      <c r="AC466" s="256"/>
      <c r="AD466" s="256"/>
      <c r="AE466" s="256"/>
      <c r="AF466" s="256"/>
      <c r="AG466" s="256"/>
      <c r="AH466" s="256"/>
      <c r="AI466" s="256"/>
      <c r="AJ466" s="256"/>
      <c r="AK466" s="256"/>
      <c r="AL466" s="256"/>
      <c r="AM466" s="256"/>
      <c r="AN466" s="256"/>
      <c r="AO466" s="256"/>
      <c r="AP466" s="256"/>
      <c r="AQ466" s="256"/>
      <c r="AR466" s="256"/>
      <c r="AS466" s="256"/>
      <c r="AT466" s="256"/>
      <c r="AU466" s="256"/>
      <c r="AV466" s="256"/>
      <c r="AW466" s="256"/>
      <c r="AX466" s="256"/>
      <c r="AY466" s="256"/>
      <c r="AZ466" s="256"/>
      <c r="BA466" s="256"/>
      <c r="BB466" s="256"/>
      <c r="BC466" s="256"/>
      <c r="BD466" s="256"/>
      <c r="BE466" s="266"/>
      <c r="BG466" s="65"/>
      <c r="BH466" s="65"/>
      <c r="BI466" s="64"/>
      <c r="BJ466" s="50"/>
      <c r="BK466" s="64"/>
      <c r="BL466" s="50"/>
      <c r="BO466" s="71"/>
      <c r="BP466" s="71"/>
      <c r="BQ466" s="71"/>
    </row>
    <row r="467" spans="1:69" ht="21.75" customHeight="1">
      <c r="A467" s="247"/>
      <c r="B467" s="247"/>
      <c r="C467" s="247"/>
      <c r="D467" s="247"/>
      <c r="E467" s="247"/>
      <c r="F467" s="247"/>
      <c r="G467" s="247"/>
      <c r="H467" s="247"/>
      <c r="I467" s="247"/>
      <c r="J467" s="247"/>
      <c r="K467" s="247"/>
      <c r="L467" s="247"/>
      <c r="M467" s="247"/>
      <c r="N467" s="247"/>
      <c r="O467" s="247"/>
      <c r="P467" s="247"/>
      <c r="Q467" s="247"/>
      <c r="R467" s="247"/>
      <c r="S467" s="247"/>
      <c r="T467" s="247"/>
      <c r="U467" s="247"/>
      <c r="V467" s="247"/>
      <c r="W467" s="247"/>
      <c r="X467" s="247"/>
      <c r="Y467" s="247"/>
      <c r="Z467" s="248"/>
      <c r="AA467" s="253"/>
      <c r="AB467" s="256"/>
      <c r="AC467" s="256"/>
      <c r="AD467" s="256"/>
      <c r="AE467" s="256"/>
      <c r="AF467" s="256"/>
      <c r="AG467" s="256"/>
      <c r="AH467" s="256"/>
      <c r="AI467" s="256"/>
      <c r="AJ467" s="256"/>
      <c r="AK467" s="256"/>
      <c r="AL467" s="256"/>
      <c r="AM467" s="256"/>
      <c r="AN467" s="256"/>
      <c r="AO467" s="256"/>
      <c r="AP467" s="256"/>
      <c r="AQ467" s="256"/>
      <c r="AR467" s="256"/>
      <c r="AS467" s="256"/>
      <c r="AT467" s="256"/>
      <c r="AU467" s="256"/>
      <c r="AV467" s="256"/>
      <c r="AW467" s="256"/>
      <c r="AX467" s="256"/>
      <c r="AY467" s="256"/>
      <c r="AZ467" s="256"/>
      <c r="BA467" s="256"/>
      <c r="BB467" s="256"/>
      <c r="BC467" s="256"/>
      <c r="BD467" s="256"/>
      <c r="BE467" s="266"/>
      <c r="BG467" s="65"/>
      <c r="BH467" s="65"/>
      <c r="BI467" s="64"/>
      <c r="BJ467" s="50"/>
      <c r="BK467" s="64"/>
      <c r="BL467" s="50"/>
      <c r="BO467" s="71"/>
      <c r="BP467" s="71"/>
      <c r="BQ467" s="71"/>
    </row>
    <row r="468" spans="1:69" ht="21.75" customHeight="1">
      <c r="A468" s="247"/>
      <c r="B468" s="247"/>
      <c r="C468" s="247"/>
      <c r="D468" s="247"/>
      <c r="E468" s="247"/>
      <c r="F468" s="247"/>
      <c r="G468" s="247"/>
      <c r="H468" s="247"/>
      <c r="I468" s="247"/>
      <c r="J468" s="247"/>
      <c r="K468" s="247"/>
      <c r="L468" s="247"/>
      <c r="M468" s="247"/>
      <c r="N468" s="247"/>
      <c r="O468" s="247"/>
      <c r="P468" s="247"/>
      <c r="Q468" s="247"/>
      <c r="R468" s="247"/>
      <c r="S468" s="247"/>
      <c r="T468" s="247"/>
      <c r="U468" s="247"/>
      <c r="V468" s="247"/>
      <c r="W468" s="247"/>
      <c r="X468" s="247"/>
      <c r="Y468" s="247"/>
      <c r="Z468" s="248"/>
      <c r="AA468" s="254"/>
      <c r="AB468" s="257"/>
      <c r="AC468" s="257"/>
      <c r="AD468" s="257"/>
      <c r="AE468" s="257"/>
      <c r="AF468" s="257"/>
      <c r="AG468" s="257"/>
      <c r="AH468" s="257"/>
      <c r="AI468" s="257"/>
      <c r="AJ468" s="257"/>
      <c r="AK468" s="257"/>
      <c r="AL468" s="257"/>
      <c r="AM468" s="257"/>
      <c r="AN468" s="257"/>
      <c r="AO468" s="257"/>
      <c r="AP468" s="257"/>
      <c r="AQ468" s="257"/>
      <c r="AR468" s="257"/>
      <c r="AS468" s="257"/>
      <c r="AT468" s="257"/>
      <c r="AU468" s="257"/>
      <c r="AV468" s="257"/>
      <c r="AW468" s="257"/>
      <c r="AX468" s="257"/>
      <c r="AY468" s="257"/>
      <c r="AZ468" s="257"/>
      <c r="BA468" s="257"/>
      <c r="BB468" s="257"/>
      <c r="BC468" s="257"/>
      <c r="BD468" s="257"/>
      <c r="BE468" s="267"/>
      <c r="BG468" s="65"/>
      <c r="BH468" s="65"/>
      <c r="BI468" s="64"/>
      <c r="BJ468" s="50"/>
      <c r="BK468" s="64"/>
      <c r="BL468" s="50"/>
      <c r="BO468" s="71"/>
      <c r="BP468" s="71"/>
      <c r="BQ468" s="71"/>
    </row>
  </sheetData>
  <sheetProtection sheet="1" scenarios="1"/>
  <mergeCells count="3487">
    <mergeCell ref="BK231:BL231"/>
    <mergeCell ref="AS231:AS234"/>
    <mergeCell ref="AT231:AT234"/>
    <mergeCell ref="AU231:AU234"/>
    <mergeCell ref="AV231:AV234"/>
    <mergeCell ref="AW231:AW234"/>
    <mergeCell ref="AX231:AX234"/>
    <mergeCell ref="AY231:AY234"/>
    <mergeCell ref="AZ231:AZ234"/>
    <mergeCell ref="BA231:BA234"/>
    <mergeCell ref="AJ231:AJ234"/>
    <mergeCell ref="AK231:AK234"/>
    <mergeCell ref="AL231:AL234"/>
    <mergeCell ref="AM231:AM234"/>
    <mergeCell ref="AN231:AN234"/>
    <mergeCell ref="AO231:AO234"/>
    <mergeCell ref="AP231:AP234"/>
    <mergeCell ref="AQ231:AQ234"/>
    <mergeCell ref="AR231:AR234"/>
    <mergeCell ref="AA231:AA234"/>
    <mergeCell ref="AB231:AB234"/>
    <mergeCell ref="AC231:AC234"/>
    <mergeCell ref="AD231:AD234"/>
    <mergeCell ref="AE231:AE234"/>
    <mergeCell ref="AF231:AF234"/>
    <mergeCell ref="AG231:AG234"/>
    <mergeCell ref="AH231:AH234"/>
    <mergeCell ref="AI231:AI234"/>
    <mergeCell ref="B230:G230"/>
    <mergeCell ref="H230:K230"/>
    <mergeCell ref="L230:N230"/>
    <mergeCell ref="O230:Q230"/>
    <mergeCell ref="R230:T230"/>
    <mergeCell ref="U230:W230"/>
    <mergeCell ref="BG230:BH230"/>
    <mergeCell ref="BI230:BJ230"/>
    <mergeCell ref="BB231:BB234"/>
    <mergeCell ref="BC231:BC234"/>
    <mergeCell ref="BD231:BD234"/>
    <mergeCell ref="BE231:BE234"/>
    <mergeCell ref="BG231:BH231"/>
    <mergeCell ref="BI231:BJ231"/>
    <mergeCell ref="BK230:BL230"/>
    <mergeCell ref="B229:G229"/>
    <mergeCell ref="H229:K229"/>
    <mergeCell ref="L229:N229"/>
    <mergeCell ref="O229:Q229"/>
    <mergeCell ref="R229:T229"/>
    <mergeCell ref="U229:W229"/>
    <mergeCell ref="BG229:BH229"/>
    <mergeCell ref="BI229:BJ229"/>
    <mergeCell ref="BK229:BL229"/>
    <mergeCell ref="B228:G228"/>
    <mergeCell ref="H228:K228"/>
    <mergeCell ref="L228:N228"/>
    <mergeCell ref="O228:Q228"/>
    <mergeCell ref="R228:T228"/>
    <mergeCell ref="U228:W228"/>
    <mergeCell ref="BG228:BH228"/>
    <mergeCell ref="BI228:BJ228"/>
    <mergeCell ref="BK228:BL228"/>
    <mergeCell ref="B227:G227"/>
    <mergeCell ref="H227:K227"/>
    <mergeCell ref="L227:N227"/>
    <mergeCell ref="O227:Q227"/>
    <mergeCell ref="R227:T227"/>
    <mergeCell ref="U227:W227"/>
    <mergeCell ref="BG227:BH227"/>
    <mergeCell ref="BI227:BJ227"/>
    <mergeCell ref="BK227:BL227"/>
    <mergeCell ref="B226:G226"/>
    <mergeCell ref="H226:K226"/>
    <mergeCell ref="L226:N226"/>
    <mergeCell ref="O226:Q226"/>
    <mergeCell ref="R226:T226"/>
    <mergeCell ref="U226:W226"/>
    <mergeCell ref="BG226:BH226"/>
    <mergeCell ref="BI226:BJ226"/>
    <mergeCell ref="BK226:BL226"/>
    <mergeCell ref="B225:G225"/>
    <mergeCell ref="H225:K225"/>
    <mergeCell ref="L225:N225"/>
    <mergeCell ref="O225:Q225"/>
    <mergeCell ref="R225:T225"/>
    <mergeCell ref="U225:W225"/>
    <mergeCell ref="BG225:BH225"/>
    <mergeCell ref="BI225:BJ225"/>
    <mergeCell ref="BK225:BL225"/>
    <mergeCell ref="B224:G224"/>
    <mergeCell ref="H224:K224"/>
    <mergeCell ref="L224:N224"/>
    <mergeCell ref="O224:Q224"/>
    <mergeCell ref="R224:T224"/>
    <mergeCell ref="U224:W224"/>
    <mergeCell ref="BG224:BH224"/>
    <mergeCell ref="BI224:BJ224"/>
    <mergeCell ref="BK224:BL224"/>
    <mergeCell ref="B223:G223"/>
    <mergeCell ref="H223:K223"/>
    <mergeCell ref="L223:N223"/>
    <mergeCell ref="O223:Q223"/>
    <mergeCell ref="R223:T223"/>
    <mergeCell ref="U223:W223"/>
    <mergeCell ref="BG223:BH223"/>
    <mergeCell ref="BI223:BJ223"/>
    <mergeCell ref="BK223:BL223"/>
    <mergeCell ref="B222:G222"/>
    <mergeCell ref="H222:K222"/>
    <mergeCell ref="L222:N222"/>
    <mergeCell ref="O222:Q222"/>
    <mergeCell ref="R222:T222"/>
    <mergeCell ref="U222:W222"/>
    <mergeCell ref="BG222:BH222"/>
    <mergeCell ref="BI222:BJ222"/>
    <mergeCell ref="BK222:BL222"/>
    <mergeCell ref="B221:G221"/>
    <mergeCell ref="H221:K221"/>
    <mergeCell ref="L221:N221"/>
    <mergeCell ref="O221:Q221"/>
    <mergeCell ref="R221:T221"/>
    <mergeCell ref="U221:W221"/>
    <mergeCell ref="BG221:BH221"/>
    <mergeCell ref="BI221:BJ221"/>
    <mergeCell ref="BK221:BL221"/>
    <mergeCell ref="B220:G220"/>
    <mergeCell ref="H220:K220"/>
    <mergeCell ref="L220:N220"/>
    <mergeCell ref="O220:Q220"/>
    <mergeCell ref="R220:T220"/>
    <mergeCell ref="U220:W220"/>
    <mergeCell ref="BG220:BH220"/>
    <mergeCell ref="BI220:BJ220"/>
    <mergeCell ref="BK220:BL220"/>
    <mergeCell ref="B219:G219"/>
    <mergeCell ref="H219:K219"/>
    <mergeCell ref="L219:N219"/>
    <mergeCell ref="O219:Q219"/>
    <mergeCell ref="R219:T219"/>
    <mergeCell ref="U219:W219"/>
    <mergeCell ref="BG219:BH219"/>
    <mergeCell ref="BI219:BJ219"/>
    <mergeCell ref="BK219:BL219"/>
    <mergeCell ref="B218:G218"/>
    <mergeCell ref="H218:K218"/>
    <mergeCell ref="L218:N218"/>
    <mergeCell ref="O218:Q218"/>
    <mergeCell ref="R218:T218"/>
    <mergeCell ref="U218:W218"/>
    <mergeCell ref="BG218:BH218"/>
    <mergeCell ref="BI218:BJ218"/>
    <mergeCell ref="BK218:BL218"/>
    <mergeCell ref="B217:G217"/>
    <mergeCell ref="H217:K217"/>
    <mergeCell ref="L217:N217"/>
    <mergeCell ref="O217:Q217"/>
    <mergeCell ref="R217:T217"/>
    <mergeCell ref="U217:W217"/>
    <mergeCell ref="BG217:BH217"/>
    <mergeCell ref="BI217:BJ217"/>
    <mergeCell ref="BK217:BL217"/>
    <mergeCell ref="B216:G216"/>
    <mergeCell ref="H216:K216"/>
    <mergeCell ref="L216:N216"/>
    <mergeCell ref="O216:Q216"/>
    <mergeCell ref="R216:T216"/>
    <mergeCell ref="U216:W216"/>
    <mergeCell ref="BG216:BH216"/>
    <mergeCell ref="BI216:BJ216"/>
    <mergeCell ref="BK216:BL216"/>
    <mergeCell ref="B215:G215"/>
    <mergeCell ref="H215:K215"/>
    <mergeCell ref="L215:N215"/>
    <mergeCell ref="O215:Q215"/>
    <mergeCell ref="R215:T215"/>
    <mergeCell ref="U215:W215"/>
    <mergeCell ref="BG215:BH215"/>
    <mergeCell ref="BI215:BJ215"/>
    <mergeCell ref="BK215:BL215"/>
    <mergeCell ref="B214:G214"/>
    <mergeCell ref="H214:K214"/>
    <mergeCell ref="L214:N214"/>
    <mergeCell ref="O214:Q214"/>
    <mergeCell ref="R214:T214"/>
    <mergeCell ref="U214:W214"/>
    <mergeCell ref="BG214:BH214"/>
    <mergeCell ref="BI214:BJ214"/>
    <mergeCell ref="BK214:BL214"/>
    <mergeCell ref="BG209:BH209"/>
    <mergeCell ref="BI209:BJ209"/>
    <mergeCell ref="BK209:BL209"/>
    <mergeCell ref="U210:W210"/>
    <mergeCell ref="BG210:BH210"/>
    <mergeCell ref="B213:G213"/>
    <mergeCell ref="H213:K213"/>
    <mergeCell ref="L213:N213"/>
    <mergeCell ref="O213:Q213"/>
    <mergeCell ref="R213:T213"/>
    <mergeCell ref="U213:W213"/>
    <mergeCell ref="BG213:BH213"/>
    <mergeCell ref="BI213:BJ213"/>
    <mergeCell ref="BK213:BL213"/>
    <mergeCell ref="B212:G212"/>
    <mergeCell ref="H212:K212"/>
    <mergeCell ref="L212:N212"/>
    <mergeCell ref="O212:Q212"/>
    <mergeCell ref="R212:T212"/>
    <mergeCell ref="U212:W212"/>
    <mergeCell ref="BG212:BH212"/>
    <mergeCell ref="BI212:BJ212"/>
    <mergeCell ref="BK212:BL212"/>
    <mergeCell ref="BI206:BJ206"/>
    <mergeCell ref="B208:G208"/>
    <mergeCell ref="H208:K208"/>
    <mergeCell ref="L208:N208"/>
    <mergeCell ref="O208:Q208"/>
    <mergeCell ref="R208:T208"/>
    <mergeCell ref="U208:W208"/>
    <mergeCell ref="BG208:BH208"/>
    <mergeCell ref="BI208:BJ208"/>
    <mergeCell ref="B210:G210"/>
    <mergeCell ref="H210:K210"/>
    <mergeCell ref="L210:N210"/>
    <mergeCell ref="O210:Q210"/>
    <mergeCell ref="R210:T210"/>
    <mergeCell ref="BI210:BJ210"/>
    <mergeCell ref="BK210:BL210"/>
    <mergeCell ref="B211:G211"/>
    <mergeCell ref="H211:K211"/>
    <mergeCell ref="L211:N211"/>
    <mergeCell ref="O211:Q211"/>
    <mergeCell ref="R211:T211"/>
    <mergeCell ref="U211:W211"/>
    <mergeCell ref="BG211:BH211"/>
    <mergeCell ref="BI211:BJ211"/>
    <mergeCell ref="BK211:BL211"/>
    <mergeCell ref="BK208:BL208"/>
    <mergeCell ref="B209:G209"/>
    <mergeCell ref="H209:K209"/>
    <mergeCell ref="L209:N209"/>
    <mergeCell ref="O209:Q209"/>
    <mergeCell ref="R209:T209"/>
    <mergeCell ref="U209:W209"/>
    <mergeCell ref="BG203:BL203"/>
    <mergeCell ref="BG204:BH204"/>
    <mergeCell ref="BI204:BJ204"/>
    <mergeCell ref="BK204:BL204"/>
    <mergeCell ref="A200:C200"/>
    <mergeCell ref="AK200:AN200"/>
    <mergeCell ref="AO200:AS200"/>
    <mergeCell ref="AT200:AZ200"/>
    <mergeCell ref="BA200:BE200"/>
    <mergeCell ref="A201:C201"/>
    <mergeCell ref="AK201:AN201"/>
    <mergeCell ref="AO201:AS201"/>
    <mergeCell ref="AT201:AZ201"/>
    <mergeCell ref="BA201:BE201"/>
    <mergeCell ref="BK206:BL206"/>
    <mergeCell ref="B207:G207"/>
    <mergeCell ref="H207:K207"/>
    <mergeCell ref="L207:N207"/>
    <mergeCell ref="O207:Q207"/>
    <mergeCell ref="R207:T207"/>
    <mergeCell ref="U207:W207"/>
    <mergeCell ref="BG207:BH207"/>
    <mergeCell ref="BI207:BJ207"/>
    <mergeCell ref="BK207:BL207"/>
    <mergeCell ref="B206:G206"/>
    <mergeCell ref="H206:K206"/>
    <mergeCell ref="L206:N206"/>
    <mergeCell ref="O206:Q206"/>
    <mergeCell ref="R206:T206"/>
    <mergeCell ref="U206:W206"/>
    <mergeCell ref="X206:Z230"/>
    <mergeCell ref="BG206:BH206"/>
    <mergeCell ref="AA192:AA195"/>
    <mergeCell ref="AB192:AB195"/>
    <mergeCell ref="AC192:AC195"/>
    <mergeCell ref="AD192:AD195"/>
    <mergeCell ref="AE192:AE195"/>
    <mergeCell ref="AF192:AF195"/>
    <mergeCell ref="AG192:AG195"/>
    <mergeCell ref="AH192:AH195"/>
    <mergeCell ref="AI192:AI195"/>
    <mergeCell ref="A202:D202"/>
    <mergeCell ref="A203:A205"/>
    <mergeCell ref="B203:G205"/>
    <mergeCell ref="H203:N205"/>
    <mergeCell ref="O203:Q205"/>
    <mergeCell ref="R203:T205"/>
    <mergeCell ref="U203:W205"/>
    <mergeCell ref="X203:Z205"/>
    <mergeCell ref="BI191:BJ191"/>
    <mergeCell ref="BK191:BL191"/>
    <mergeCell ref="B190:G190"/>
    <mergeCell ref="H190:K190"/>
    <mergeCell ref="L190:N190"/>
    <mergeCell ref="O190:Q190"/>
    <mergeCell ref="R190:T190"/>
    <mergeCell ref="U190:W190"/>
    <mergeCell ref="BG190:BH190"/>
    <mergeCell ref="BI190:BJ190"/>
    <mergeCell ref="BK190:BL190"/>
    <mergeCell ref="A197:Z197"/>
    <mergeCell ref="A199:C199"/>
    <mergeCell ref="E199:F199"/>
    <mergeCell ref="AS192:AS195"/>
    <mergeCell ref="AT192:AT195"/>
    <mergeCell ref="AU192:AU195"/>
    <mergeCell ref="AV192:AV195"/>
    <mergeCell ref="AW192:AW195"/>
    <mergeCell ref="AX192:AX195"/>
    <mergeCell ref="AY192:AY195"/>
    <mergeCell ref="AZ192:AZ195"/>
    <mergeCell ref="BA192:BA195"/>
    <mergeCell ref="AJ192:AJ195"/>
    <mergeCell ref="AK192:AK195"/>
    <mergeCell ref="AL192:AL195"/>
    <mergeCell ref="AM192:AM195"/>
    <mergeCell ref="AN192:AN195"/>
    <mergeCell ref="AO192:AO195"/>
    <mergeCell ref="AP192:AP195"/>
    <mergeCell ref="AQ192:AQ195"/>
    <mergeCell ref="AR192:AR195"/>
    <mergeCell ref="BB192:BB195"/>
    <mergeCell ref="BC192:BC195"/>
    <mergeCell ref="BD192:BD195"/>
    <mergeCell ref="BE192:BE195"/>
    <mergeCell ref="BG192:BH192"/>
    <mergeCell ref="BI192:BJ192"/>
    <mergeCell ref="BK192:BL192"/>
    <mergeCell ref="B189:G189"/>
    <mergeCell ref="H189:K189"/>
    <mergeCell ref="L189:N189"/>
    <mergeCell ref="O189:Q189"/>
    <mergeCell ref="R189:T189"/>
    <mergeCell ref="U189:W189"/>
    <mergeCell ref="BG189:BH189"/>
    <mergeCell ref="BI189:BJ189"/>
    <mergeCell ref="BK189:BL189"/>
    <mergeCell ref="B188:G188"/>
    <mergeCell ref="H188:K188"/>
    <mergeCell ref="L188:N188"/>
    <mergeCell ref="O188:Q188"/>
    <mergeCell ref="R188:T188"/>
    <mergeCell ref="U188:W188"/>
    <mergeCell ref="BG188:BH188"/>
    <mergeCell ref="BI188:BJ188"/>
    <mergeCell ref="BK188:BL188"/>
    <mergeCell ref="B191:G191"/>
    <mergeCell ref="H191:K191"/>
    <mergeCell ref="L191:N191"/>
    <mergeCell ref="O191:Q191"/>
    <mergeCell ref="R191:T191"/>
    <mergeCell ref="U191:W191"/>
    <mergeCell ref="BG191:BH191"/>
    <mergeCell ref="B187:G187"/>
    <mergeCell ref="H187:K187"/>
    <mergeCell ref="L187:N187"/>
    <mergeCell ref="O187:Q187"/>
    <mergeCell ref="R187:T187"/>
    <mergeCell ref="U187:W187"/>
    <mergeCell ref="BG187:BH187"/>
    <mergeCell ref="BI187:BJ187"/>
    <mergeCell ref="BK187:BL187"/>
    <mergeCell ref="B186:G186"/>
    <mergeCell ref="H186:K186"/>
    <mergeCell ref="L186:N186"/>
    <mergeCell ref="O186:Q186"/>
    <mergeCell ref="R186:T186"/>
    <mergeCell ref="U186:W186"/>
    <mergeCell ref="BG186:BH186"/>
    <mergeCell ref="BI186:BJ186"/>
    <mergeCell ref="BK186:BL186"/>
    <mergeCell ref="B185:G185"/>
    <mergeCell ref="H185:K185"/>
    <mergeCell ref="L185:N185"/>
    <mergeCell ref="O185:Q185"/>
    <mergeCell ref="R185:T185"/>
    <mergeCell ref="U185:W185"/>
    <mergeCell ref="BG185:BH185"/>
    <mergeCell ref="BI185:BJ185"/>
    <mergeCell ref="BK185:BL185"/>
    <mergeCell ref="B184:G184"/>
    <mergeCell ref="H184:K184"/>
    <mergeCell ref="L184:N184"/>
    <mergeCell ref="O184:Q184"/>
    <mergeCell ref="R184:T184"/>
    <mergeCell ref="U184:W184"/>
    <mergeCell ref="BG184:BH184"/>
    <mergeCell ref="BI184:BJ184"/>
    <mergeCell ref="BK184:BL184"/>
    <mergeCell ref="B183:G183"/>
    <mergeCell ref="H183:K183"/>
    <mergeCell ref="L183:N183"/>
    <mergeCell ref="O183:Q183"/>
    <mergeCell ref="R183:T183"/>
    <mergeCell ref="U183:W183"/>
    <mergeCell ref="BG183:BH183"/>
    <mergeCell ref="BI183:BJ183"/>
    <mergeCell ref="BK183:BL183"/>
    <mergeCell ref="B182:G182"/>
    <mergeCell ref="H182:K182"/>
    <mergeCell ref="L182:N182"/>
    <mergeCell ref="O182:Q182"/>
    <mergeCell ref="R182:T182"/>
    <mergeCell ref="U182:W182"/>
    <mergeCell ref="BG182:BH182"/>
    <mergeCell ref="BI182:BJ182"/>
    <mergeCell ref="BK182:BL182"/>
    <mergeCell ref="B181:G181"/>
    <mergeCell ref="H181:K181"/>
    <mergeCell ref="L181:N181"/>
    <mergeCell ref="O181:Q181"/>
    <mergeCell ref="R181:T181"/>
    <mergeCell ref="U181:W181"/>
    <mergeCell ref="BG181:BH181"/>
    <mergeCell ref="BI181:BJ181"/>
    <mergeCell ref="BK181:BL181"/>
    <mergeCell ref="B180:G180"/>
    <mergeCell ref="H180:K180"/>
    <mergeCell ref="L180:N180"/>
    <mergeCell ref="O180:Q180"/>
    <mergeCell ref="R180:T180"/>
    <mergeCell ref="U180:W180"/>
    <mergeCell ref="BG180:BH180"/>
    <mergeCell ref="BI180:BJ180"/>
    <mergeCell ref="BK180:BL180"/>
    <mergeCell ref="B179:G179"/>
    <mergeCell ref="H179:K179"/>
    <mergeCell ref="L179:N179"/>
    <mergeCell ref="O179:Q179"/>
    <mergeCell ref="R179:T179"/>
    <mergeCell ref="U179:W179"/>
    <mergeCell ref="BG179:BH179"/>
    <mergeCell ref="BI179:BJ179"/>
    <mergeCell ref="BK179:BL179"/>
    <mergeCell ref="B178:G178"/>
    <mergeCell ref="H178:K178"/>
    <mergeCell ref="L178:N178"/>
    <mergeCell ref="O178:Q178"/>
    <mergeCell ref="R178:T178"/>
    <mergeCell ref="U178:W178"/>
    <mergeCell ref="BG178:BH178"/>
    <mergeCell ref="BI178:BJ178"/>
    <mergeCell ref="BK178:BL178"/>
    <mergeCell ref="B177:G177"/>
    <mergeCell ref="H177:K177"/>
    <mergeCell ref="L177:N177"/>
    <mergeCell ref="O177:Q177"/>
    <mergeCell ref="R177:T177"/>
    <mergeCell ref="U177:W177"/>
    <mergeCell ref="BG177:BH177"/>
    <mergeCell ref="BI177:BJ177"/>
    <mergeCell ref="BK177:BL177"/>
    <mergeCell ref="B176:G176"/>
    <mergeCell ref="H176:K176"/>
    <mergeCell ref="L176:N176"/>
    <mergeCell ref="O176:Q176"/>
    <mergeCell ref="R176:T176"/>
    <mergeCell ref="U176:W176"/>
    <mergeCell ref="BG176:BH176"/>
    <mergeCell ref="BI176:BJ176"/>
    <mergeCell ref="BK176:BL176"/>
    <mergeCell ref="BK173:BL173"/>
    <mergeCell ref="BI171:BJ171"/>
    <mergeCell ref="BK171:BL171"/>
    <mergeCell ref="B172:G172"/>
    <mergeCell ref="H172:K172"/>
    <mergeCell ref="L172:N172"/>
    <mergeCell ref="O172:Q172"/>
    <mergeCell ref="R172:T172"/>
    <mergeCell ref="U172:W172"/>
    <mergeCell ref="BG172:BH172"/>
    <mergeCell ref="BI172:BJ172"/>
    <mergeCell ref="BK172:BL172"/>
    <mergeCell ref="B175:G175"/>
    <mergeCell ref="H175:K175"/>
    <mergeCell ref="L175:N175"/>
    <mergeCell ref="O175:Q175"/>
    <mergeCell ref="R175:T175"/>
    <mergeCell ref="U175:W175"/>
    <mergeCell ref="BG175:BH175"/>
    <mergeCell ref="BI175:BJ175"/>
    <mergeCell ref="BK175:BL175"/>
    <mergeCell ref="B174:G174"/>
    <mergeCell ref="H174:K174"/>
    <mergeCell ref="L174:N174"/>
    <mergeCell ref="O174:Q174"/>
    <mergeCell ref="R174:T174"/>
    <mergeCell ref="U174:W174"/>
    <mergeCell ref="BG174:BH174"/>
    <mergeCell ref="BI174:BJ174"/>
    <mergeCell ref="BK174:BL174"/>
    <mergeCell ref="BI170:BJ170"/>
    <mergeCell ref="BK170:BL170"/>
    <mergeCell ref="BK167:BL167"/>
    <mergeCell ref="B168:G168"/>
    <mergeCell ref="H168:K168"/>
    <mergeCell ref="L168:N168"/>
    <mergeCell ref="O168:Q168"/>
    <mergeCell ref="R168:T168"/>
    <mergeCell ref="U168:W168"/>
    <mergeCell ref="BG168:BH168"/>
    <mergeCell ref="BI168:BJ168"/>
    <mergeCell ref="BK168:BL168"/>
    <mergeCell ref="B167:G167"/>
    <mergeCell ref="H167:K167"/>
    <mergeCell ref="L167:N167"/>
    <mergeCell ref="O167:Q167"/>
    <mergeCell ref="R167:T167"/>
    <mergeCell ref="U167:W167"/>
    <mergeCell ref="X167:Z191"/>
    <mergeCell ref="BG167:BH167"/>
    <mergeCell ref="BI167:BJ167"/>
    <mergeCell ref="B169:G169"/>
    <mergeCell ref="H169:K169"/>
    <mergeCell ref="L169:N169"/>
    <mergeCell ref="B173:G173"/>
    <mergeCell ref="H173:K173"/>
    <mergeCell ref="L173:N173"/>
    <mergeCell ref="O173:Q173"/>
    <mergeCell ref="R173:T173"/>
    <mergeCell ref="U173:W173"/>
    <mergeCell ref="BG173:BH173"/>
    <mergeCell ref="BI173:BJ173"/>
    <mergeCell ref="O169:Q169"/>
    <mergeCell ref="R169:T169"/>
    <mergeCell ref="U169:W169"/>
    <mergeCell ref="BG169:BH169"/>
    <mergeCell ref="BI169:BJ169"/>
    <mergeCell ref="B171:G171"/>
    <mergeCell ref="H171:K171"/>
    <mergeCell ref="L171:N171"/>
    <mergeCell ref="O171:Q171"/>
    <mergeCell ref="R171:T171"/>
    <mergeCell ref="U171:W171"/>
    <mergeCell ref="BG171:BH171"/>
    <mergeCell ref="A163:D163"/>
    <mergeCell ref="A164:A166"/>
    <mergeCell ref="B164:G166"/>
    <mergeCell ref="H164:N166"/>
    <mergeCell ref="O164:Q166"/>
    <mergeCell ref="R164:T166"/>
    <mergeCell ref="U164:W166"/>
    <mergeCell ref="X164:Z166"/>
    <mergeCell ref="BG164:BL164"/>
    <mergeCell ref="BG165:BH165"/>
    <mergeCell ref="BI165:BJ165"/>
    <mergeCell ref="BK165:BL165"/>
    <mergeCell ref="BK169:BL169"/>
    <mergeCell ref="B170:G170"/>
    <mergeCell ref="H170:K170"/>
    <mergeCell ref="L170:N170"/>
    <mergeCell ref="O170:Q170"/>
    <mergeCell ref="R170:T170"/>
    <mergeCell ref="U170:W170"/>
    <mergeCell ref="BG170:BH170"/>
    <mergeCell ref="A161:C161"/>
    <mergeCell ref="AK161:AN161"/>
    <mergeCell ref="AO161:AS161"/>
    <mergeCell ref="AT161:AZ161"/>
    <mergeCell ref="BA161:BE161"/>
    <mergeCell ref="A162:C162"/>
    <mergeCell ref="AK162:AN162"/>
    <mergeCell ref="AO162:AS162"/>
    <mergeCell ref="AT162:AZ162"/>
    <mergeCell ref="BA162:BE162"/>
    <mergeCell ref="BB153:BB156"/>
    <mergeCell ref="BC153:BC156"/>
    <mergeCell ref="BD153:BD156"/>
    <mergeCell ref="BE153:BE156"/>
    <mergeCell ref="BG153:BH153"/>
    <mergeCell ref="BI153:BJ153"/>
    <mergeCell ref="BK153:BL153"/>
    <mergeCell ref="A158:Z158"/>
    <mergeCell ref="A160:C160"/>
    <mergeCell ref="E160:F160"/>
    <mergeCell ref="AS153:AS156"/>
    <mergeCell ref="AT153:AT156"/>
    <mergeCell ref="AU153:AU156"/>
    <mergeCell ref="AV153:AV156"/>
    <mergeCell ref="AW153:AW156"/>
    <mergeCell ref="AX153:AX156"/>
    <mergeCell ref="AY153:AY156"/>
    <mergeCell ref="AZ153:AZ156"/>
    <mergeCell ref="BA153:BA156"/>
    <mergeCell ref="AJ153:AJ156"/>
    <mergeCell ref="AK153:AK156"/>
    <mergeCell ref="AL153:AL156"/>
    <mergeCell ref="AM153:AM156"/>
    <mergeCell ref="AN153:AN156"/>
    <mergeCell ref="AO153:AO156"/>
    <mergeCell ref="AP153:AP156"/>
    <mergeCell ref="AQ153:AQ156"/>
    <mergeCell ref="AR153:AR156"/>
    <mergeCell ref="AA153:AA156"/>
    <mergeCell ref="AB153:AB156"/>
    <mergeCell ref="AC153:AC156"/>
    <mergeCell ref="AD153:AD156"/>
    <mergeCell ref="AE153:AE156"/>
    <mergeCell ref="AF153:AF156"/>
    <mergeCell ref="AG153:AG156"/>
    <mergeCell ref="AH153:AH156"/>
    <mergeCell ref="AI153:AI156"/>
    <mergeCell ref="B152:G152"/>
    <mergeCell ref="H152:K152"/>
    <mergeCell ref="L152:N152"/>
    <mergeCell ref="O152:Q152"/>
    <mergeCell ref="R152:T152"/>
    <mergeCell ref="U152:W152"/>
    <mergeCell ref="BG152:BH152"/>
    <mergeCell ref="BI152:BJ152"/>
    <mergeCell ref="BK152:BL152"/>
    <mergeCell ref="B151:G151"/>
    <mergeCell ref="H151:K151"/>
    <mergeCell ref="L151:N151"/>
    <mergeCell ref="O151:Q151"/>
    <mergeCell ref="R151:T151"/>
    <mergeCell ref="U151:W151"/>
    <mergeCell ref="BG151:BH151"/>
    <mergeCell ref="BI151:BJ151"/>
    <mergeCell ref="BK151:BL151"/>
    <mergeCell ref="B150:G150"/>
    <mergeCell ref="H150:K150"/>
    <mergeCell ref="L150:N150"/>
    <mergeCell ref="O150:Q150"/>
    <mergeCell ref="R150:T150"/>
    <mergeCell ref="U150:W150"/>
    <mergeCell ref="BG150:BH150"/>
    <mergeCell ref="BI150:BJ150"/>
    <mergeCell ref="BK150:BL150"/>
    <mergeCell ref="B149:G149"/>
    <mergeCell ref="H149:K149"/>
    <mergeCell ref="L149:N149"/>
    <mergeCell ref="O149:Q149"/>
    <mergeCell ref="R149:T149"/>
    <mergeCell ref="U149:W149"/>
    <mergeCell ref="BG149:BH149"/>
    <mergeCell ref="BI149:BJ149"/>
    <mergeCell ref="BK149:BL149"/>
    <mergeCell ref="B148:G148"/>
    <mergeCell ref="H148:K148"/>
    <mergeCell ref="L148:N148"/>
    <mergeCell ref="O148:Q148"/>
    <mergeCell ref="R148:T148"/>
    <mergeCell ref="U148:W148"/>
    <mergeCell ref="BG148:BH148"/>
    <mergeCell ref="BI148:BJ148"/>
    <mergeCell ref="BK148:BL148"/>
    <mergeCell ref="BK146:BL146"/>
    <mergeCell ref="B147:G147"/>
    <mergeCell ref="H147:K147"/>
    <mergeCell ref="L147:N147"/>
    <mergeCell ref="O147:Q147"/>
    <mergeCell ref="R147:T147"/>
    <mergeCell ref="U147:W147"/>
    <mergeCell ref="BG147:BH147"/>
    <mergeCell ref="BI147:BJ147"/>
    <mergeCell ref="BK147:BL147"/>
    <mergeCell ref="BG145:BH145"/>
    <mergeCell ref="BI145:BJ145"/>
    <mergeCell ref="BK145:BL145"/>
    <mergeCell ref="A119:Z119"/>
    <mergeCell ref="A121:C121"/>
    <mergeCell ref="E121:F121"/>
    <mergeCell ref="A122:C122"/>
    <mergeCell ref="AK122:AN122"/>
    <mergeCell ref="AO122:AS122"/>
    <mergeCell ref="AT122:AZ122"/>
    <mergeCell ref="BA122:BE122"/>
    <mergeCell ref="A123:C123"/>
    <mergeCell ref="AK123:AN123"/>
    <mergeCell ref="AO123:AS123"/>
    <mergeCell ref="AT123:AZ123"/>
    <mergeCell ref="BA123:BE123"/>
    <mergeCell ref="A124:D124"/>
    <mergeCell ref="A125:A127"/>
    <mergeCell ref="B125:G127"/>
    <mergeCell ref="H125:N127"/>
    <mergeCell ref="B144:G144"/>
    <mergeCell ref="H144:K144"/>
    <mergeCell ref="L144:N144"/>
    <mergeCell ref="O144:Q144"/>
    <mergeCell ref="R144:T144"/>
    <mergeCell ref="U144:W144"/>
    <mergeCell ref="BG144:BH144"/>
    <mergeCell ref="BI144:BJ144"/>
    <mergeCell ref="BK144:BL144"/>
    <mergeCell ref="X128:Z152"/>
    <mergeCell ref="B145:G145"/>
    <mergeCell ref="H145:K145"/>
    <mergeCell ref="L145:N145"/>
    <mergeCell ref="O145:Q145"/>
    <mergeCell ref="R145:T145"/>
    <mergeCell ref="U145:W145"/>
    <mergeCell ref="B146:G146"/>
    <mergeCell ref="H146:K146"/>
    <mergeCell ref="L146:N146"/>
    <mergeCell ref="O146:Q146"/>
    <mergeCell ref="R146:T146"/>
    <mergeCell ref="U146:W146"/>
    <mergeCell ref="BG146:BH146"/>
    <mergeCell ref="BI146:BJ146"/>
    <mergeCell ref="B143:G143"/>
    <mergeCell ref="H143:K143"/>
    <mergeCell ref="L143:N143"/>
    <mergeCell ref="O143:Q143"/>
    <mergeCell ref="R143:T143"/>
    <mergeCell ref="U143:W143"/>
    <mergeCell ref="BG143:BH143"/>
    <mergeCell ref="BI143:BJ143"/>
    <mergeCell ref="BK143:BL143"/>
    <mergeCell ref="B142:G142"/>
    <mergeCell ref="H142:K142"/>
    <mergeCell ref="L142:N142"/>
    <mergeCell ref="O142:Q142"/>
    <mergeCell ref="R142:T142"/>
    <mergeCell ref="U142:W142"/>
    <mergeCell ref="BG142:BH142"/>
    <mergeCell ref="BI142:BJ142"/>
    <mergeCell ref="BK142:BL142"/>
    <mergeCell ref="B141:G141"/>
    <mergeCell ref="H141:K141"/>
    <mergeCell ref="L141:N141"/>
    <mergeCell ref="O141:Q141"/>
    <mergeCell ref="R141:T141"/>
    <mergeCell ref="U141:W141"/>
    <mergeCell ref="BG141:BH141"/>
    <mergeCell ref="BI141:BJ141"/>
    <mergeCell ref="BK141:BL141"/>
    <mergeCell ref="B140:G140"/>
    <mergeCell ref="H140:K140"/>
    <mergeCell ref="L140:N140"/>
    <mergeCell ref="O140:Q140"/>
    <mergeCell ref="R140:T140"/>
    <mergeCell ref="U140:W140"/>
    <mergeCell ref="BG140:BH140"/>
    <mergeCell ref="BI140:BJ140"/>
    <mergeCell ref="BK140:BL140"/>
    <mergeCell ref="B139:G139"/>
    <mergeCell ref="H139:K139"/>
    <mergeCell ref="L139:N139"/>
    <mergeCell ref="O139:Q139"/>
    <mergeCell ref="R139:T139"/>
    <mergeCell ref="U139:W139"/>
    <mergeCell ref="BG139:BH139"/>
    <mergeCell ref="BI139:BJ139"/>
    <mergeCell ref="BK139:BL139"/>
    <mergeCell ref="B138:G138"/>
    <mergeCell ref="H138:K138"/>
    <mergeCell ref="L138:N138"/>
    <mergeCell ref="O138:Q138"/>
    <mergeCell ref="R138:T138"/>
    <mergeCell ref="U138:W138"/>
    <mergeCell ref="BG138:BH138"/>
    <mergeCell ref="BI138:BJ138"/>
    <mergeCell ref="BK138:BL138"/>
    <mergeCell ref="B137:G137"/>
    <mergeCell ref="H137:K137"/>
    <mergeCell ref="L137:N137"/>
    <mergeCell ref="O137:Q137"/>
    <mergeCell ref="R137:T137"/>
    <mergeCell ref="U137:W137"/>
    <mergeCell ref="BG137:BH137"/>
    <mergeCell ref="BI137:BJ137"/>
    <mergeCell ref="BK137:BL137"/>
    <mergeCell ref="B136:G136"/>
    <mergeCell ref="H136:K136"/>
    <mergeCell ref="L136:N136"/>
    <mergeCell ref="O136:Q136"/>
    <mergeCell ref="R136:T136"/>
    <mergeCell ref="U136:W136"/>
    <mergeCell ref="BG136:BH136"/>
    <mergeCell ref="BI136:BJ136"/>
    <mergeCell ref="BK136:BL136"/>
    <mergeCell ref="B135:G135"/>
    <mergeCell ref="H135:K135"/>
    <mergeCell ref="L135:N135"/>
    <mergeCell ref="O135:Q135"/>
    <mergeCell ref="R135:T135"/>
    <mergeCell ref="U135:W135"/>
    <mergeCell ref="BG135:BH135"/>
    <mergeCell ref="BI135:BJ135"/>
    <mergeCell ref="BK135:BL135"/>
    <mergeCell ref="B134:G134"/>
    <mergeCell ref="H134:K134"/>
    <mergeCell ref="L134:N134"/>
    <mergeCell ref="O134:Q134"/>
    <mergeCell ref="R134:T134"/>
    <mergeCell ref="U134:W134"/>
    <mergeCell ref="BG134:BH134"/>
    <mergeCell ref="BI134:BJ134"/>
    <mergeCell ref="BK134:BL134"/>
    <mergeCell ref="B133:G133"/>
    <mergeCell ref="H133:K133"/>
    <mergeCell ref="L133:N133"/>
    <mergeCell ref="O133:Q133"/>
    <mergeCell ref="R133:T133"/>
    <mergeCell ref="U133:W133"/>
    <mergeCell ref="BG133:BH133"/>
    <mergeCell ref="BI133:BJ133"/>
    <mergeCell ref="BK133:BL133"/>
    <mergeCell ref="B132:G132"/>
    <mergeCell ref="H132:K132"/>
    <mergeCell ref="L132:N132"/>
    <mergeCell ref="O132:Q132"/>
    <mergeCell ref="R132:T132"/>
    <mergeCell ref="U132:W132"/>
    <mergeCell ref="BG132:BH132"/>
    <mergeCell ref="BI132:BJ132"/>
    <mergeCell ref="BK132:BL132"/>
    <mergeCell ref="B131:G131"/>
    <mergeCell ref="H131:K131"/>
    <mergeCell ref="L131:N131"/>
    <mergeCell ref="O131:Q131"/>
    <mergeCell ref="R131:T131"/>
    <mergeCell ref="U131:W131"/>
    <mergeCell ref="BG131:BH131"/>
    <mergeCell ref="BI131:BJ131"/>
    <mergeCell ref="BK131:BL131"/>
    <mergeCell ref="B130:G130"/>
    <mergeCell ref="H130:K130"/>
    <mergeCell ref="L130:N130"/>
    <mergeCell ref="O130:Q130"/>
    <mergeCell ref="R130:T130"/>
    <mergeCell ref="U130:W130"/>
    <mergeCell ref="BG130:BH130"/>
    <mergeCell ref="BI130:BJ130"/>
    <mergeCell ref="BK130:BL130"/>
    <mergeCell ref="B129:G129"/>
    <mergeCell ref="H129:K129"/>
    <mergeCell ref="L129:N129"/>
    <mergeCell ref="O129:Q129"/>
    <mergeCell ref="R129:T129"/>
    <mergeCell ref="U129:W129"/>
    <mergeCell ref="BG129:BH129"/>
    <mergeCell ref="BI129:BJ129"/>
    <mergeCell ref="BK129:BL129"/>
    <mergeCell ref="B128:G128"/>
    <mergeCell ref="H128:K128"/>
    <mergeCell ref="L128:N128"/>
    <mergeCell ref="O128:Q128"/>
    <mergeCell ref="R128:T128"/>
    <mergeCell ref="U128:W128"/>
    <mergeCell ref="BG128:BH128"/>
    <mergeCell ref="BI128:BJ128"/>
    <mergeCell ref="BK128:BL128"/>
    <mergeCell ref="O125:Q127"/>
    <mergeCell ref="R125:T127"/>
    <mergeCell ref="U125:W127"/>
    <mergeCell ref="X125:Z127"/>
    <mergeCell ref="BG125:BL125"/>
    <mergeCell ref="BG126:BH126"/>
    <mergeCell ref="BI126:BJ126"/>
    <mergeCell ref="BK126:BL126"/>
    <mergeCell ref="B74:G74"/>
    <mergeCell ref="H74:K74"/>
    <mergeCell ref="L74:N74"/>
    <mergeCell ref="H71:K71"/>
    <mergeCell ref="L71:N71"/>
    <mergeCell ref="B72:G72"/>
    <mergeCell ref="H72:K72"/>
    <mergeCell ref="L72:N72"/>
    <mergeCell ref="R71:T71"/>
    <mergeCell ref="U71:W71"/>
    <mergeCell ref="BG71:BH71"/>
    <mergeCell ref="BI71:BJ71"/>
    <mergeCell ref="BK71:BL71"/>
    <mergeCell ref="O72:Q72"/>
    <mergeCell ref="R72:T72"/>
    <mergeCell ref="U72:W72"/>
    <mergeCell ref="BG72:BH72"/>
    <mergeCell ref="BI72:BJ72"/>
    <mergeCell ref="BG74:BH74"/>
    <mergeCell ref="BI74:BJ74"/>
    <mergeCell ref="BK74:BL74"/>
    <mergeCell ref="BG75:BH75"/>
    <mergeCell ref="BI75:BJ75"/>
    <mergeCell ref="BK75:BL75"/>
    <mergeCell ref="AQ75:AQ78"/>
    <mergeCell ref="U107:W107"/>
    <mergeCell ref="BG107:BH107"/>
    <mergeCell ref="BI107:BJ107"/>
    <mergeCell ref="BK107:BL107"/>
    <mergeCell ref="H70:K70"/>
    <mergeCell ref="L70:N70"/>
    <mergeCell ref="O70:Q70"/>
    <mergeCell ref="R70:T70"/>
    <mergeCell ref="U70:W70"/>
    <mergeCell ref="BG70:BH70"/>
    <mergeCell ref="BI70:BJ70"/>
    <mergeCell ref="BK70:BL70"/>
    <mergeCell ref="H73:K73"/>
    <mergeCell ref="L73:N73"/>
    <mergeCell ref="AS75:AS78"/>
    <mergeCell ref="AT75:AT78"/>
    <mergeCell ref="AU75:AU78"/>
    <mergeCell ref="AV75:AV78"/>
    <mergeCell ref="AW75:AW78"/>
    <mergeCell ref="AX75:AX78"/>
    <mergeCell ref="AY75:AY78"/>
    <mergeCell ref="AZ75:AZ78"/>
    <mergeCell ref="BA75:BA78"/>
    <mergeCell ref="BB75:BB78"/>
    <mergeCell ref="BC75:BC78"/>
    <mergeCell ref="BD75:BD78"/>
    <mergeCell ref="BE75:BE78"/>
    <mergeCell ref="O73:Q73"/>
    <mergeCell ref="U69:W69"/>
    <mergeCell ref="BG69:BH69"/>
    <mergeCell ref="BI69:BJ69"/>
    <mergeCell ref="BK69:BL69"/>
    <mergeCell ref="R73:T73"/>
    <mergeCell ref="U73:W73"/>
    <mergeCell ref="BG73:BH73"/>
    <mergeCell ref="BI73:BJ73"/>
    <mergeCell ref="BK73:BL73"/>
    <mergeCell ref="O71:Q71"/>
    <mergeCell ref="B106:G106"/>
    <mergeCell ref="H106:K106"/>
    <mergeCell ref="L106:N106"/>
    <mergeCell ref="O106:Q106"/>
    <mergeCell ref="R106:T106"/>
    <mergeCell ref="U106:W106"/>
    <mergeCell ref="BG106:BH106"/>
    <mergeCell ref="BI106:BJ106"/>
    <mergeCell ref="BK106:BL106"/>
    <mergeCell ref="B105:G105"/>
    <mergeCell ref="H105:K105"/>
    <mergeCell ref="L105:N105"/>
    <mergeCell ref="O105:Q105"/>
    <mergeCell ref="R105:T105"/>
    <mergeCell ref="U105:W105"/>
    <mergeCell ref="BG105:BH105"/>
    <mergeCell ref="BI105:BJ105"/>
    <mergeCell ref="BK105:BL105"/>
    <mergeCell ref="BK72:BL72"/>
    <mergeCell ref="O74:Q74"/>
    <mergeCell ref="R74:T74"/>
    <mergeCell ref="U74:W74"/>
    <mergeCell ref="L66:N66"/>
    <mergeCell ref="O66:Q66"/>
    <mergeCell ref="R66:T66"/>
    <mergeCell ref="U66:W66"/>
    <mergeCell ref="BG66:BH66"/>
    <mergeCell ref="BI66:BJ66"/>
    <mergeCell ref="BK66:BL66"/>
    <mergeCell ref="BG67:BH67"/>
    <mergeCell ref="BI67:BJ67"/>
    <mergeCell ref="BK67:BL67"/>
    <mergeCell ref="B104:G104"/>
    <mergeCell ref="H104:K104"/>
    <mergeCell ref="L104:N104"/>
    <mergeCell ref="O104:Q104"/>
    <mergeCell ref="R104:T104"/>
    <mergeCell ref="U104:W104"/>
    <mergeCell ref="BG104:BH104"/>
    <mergeCell ref="BI104:BJ104"/>
    <mergeCell ref="BK104:BL104"/>
    <mergeCell ref="H68:K68"/>
    <mergeCell ref="L68:N68"/>
    <mergeCell ref="O68:Q68"/>
    <mergeCell ref="R68:T68"/>
    <mergeCell ref="U68:W68"/>
    <mergeCell ref="BG68:BH68"/>
    <mergeCell ref="BI68:BJ68"/>
    <mergeCell ref="BK68:BL68"/>
    <mergeCell ref="B69:G69"/>
    <mergeCell ref="H69:K69"/>
    <mergeCell ref="L69:N69"/>
    <mergeCell ref="O69:Q69"/>
    <mergeCell ref="R69:T69"/>
    <mergeCell ref="O27:Q27"/>
    <mergeCell ref="R27:T27"/>
    <mergeCell ref="U27:W27"/>
    <mergeCell ref="BG27:BH27"/>
    <mergeCell ref="BI27:BJ27"/>
    <mergeCell ref="R28:T28"/>
    <mergeCell ref="U28:W28"/>
    <mergeCell ref="BG28:BH28"/>
    <mergeCell ref="BI28:BJ28"/>
    <mergeCell ref="R33:T33"/>
    <mergeCell ref="BG64:BH64"/>
    <mergeCell ref="BI64:BJ64"/>
    <mergeCell ref="BK64:BL64"/>
    <mergeCell ref="B65:G65"/>
    <mergeCell ref="H65:K65"/>
    <mergeCell ref="L65:N65"/>
    <mergeCell ref="O65:Q65"/>
    <mergeCell ref="R65:T65"/>
    <mergeCell ref="U65:W65"/>
    <mergeCell ref="BG65:BH65"/>
    <mergeCell ref="BI65:BJ65"/>
    <mergeCell ref="BK65:BL65"/>
    <mergeCell ref="O29:Q29"/>
    <mergeCell ref="R29:T29"/>
    <mergeCell ref="U29:W29"/>
    <mergeCell ref="BA45:BE45"/>
    <mergeCell ref="O32:Q32"/>
    <mergeCell ref="O33:Q33"/>
    <mergeCell ref="AM36:AM39"/>
    <mergeCell ref="AN36:AN39"/>
    <mergeCell ref="AO36:AO39"/>
    <mergeCell ref="AP36:AP39"/>
    <mergeCell ref="AU36:AU39"/>
    <mergeCell ref="AV36:AV39"/>
    <mergeCell ref="AA36:AA39"/>
    <mergeCell ref="O30:Q30"/>
    <mergeCell ref="BK58:BL58"/>
    <mergeCell ref="O63:Q63"/>
    <mergeCell ref="R63:T63"/>
    <mergeCell ref="U63:W63"/>
    <mergeCell ref="BG63:BH63"/>
    <mergeCell ref="BI63:BJ63"/>
    <mergeCell ref="BK63:BL63"/>
    <mergeCell ref="O61:Q61"/>
    <mergeCell ref="R61:T61"/>
    <mergeCell ref="U61:W61"/>
    <mergeCell ref="BG61:BH61"/>
    <mergeCell ref="BI61:BJ61"/>
    <mergeCell ref="BK61:BL61"/>
    <mergeCell ref="O62:Q62"/>
    <mergeCell ref="R62:T62"/>
    <mergeCell ref="U62:W62"/>
    <mergeCell ref="BG62:BH62"/>
    <mergeCell ref="BI62:BJ62"/>
    <mergeCell ref="BK62:BL62"/>
    <mergeCell ref="BK56:BL56"/>
    <mergeCell ref="BG53:BH53"/>
    <mergeCell ref="BI53:BJ53"/>
    <mergeCell ref="BK53:BL53"/>
    <mergeCell ref="O54:Q54"/>
    <mergeCell ref="BG54:BH54"/>
    <mergeCell ref="BI54:BJ54"/>
    <mergeCell ref="BK54:BL54"/>
    <mergeCell ref="O59:Q59"/>
    <mergeCell ref="R59:T59"/>
    <mergeCell ref="U59:W59"/>
    <mergeCell ref="BG59:BH59"/>
    <mergeCell ref="BI59:BJ59"/>
    <mergeCell ref="BK59:BL59"/>
    <mergeCell ref="O60:Q60"/>
    <mergeCell ref="R60:T60"/>
    <mergeCell ref="U60:W60"/>
    <mergeCell ref="BG60:BH60"/>
    <mergeCell ref="BI60:BJ60"/>
    <mergeCell ref="BK60:BL60"/>
    <mergeCell ref="R57:T57"/>
    <mergeCell ref="U57:W57"/>
    <mergeCell ref="BG57:BH57"/>
    <mergeCell ref="BI57:BJ57"/>
    <mergeCell ref="BK57:BL57"/>
    <mergeCell ref="O58:Q58"/>
    <mergeCell ref="R58:T58"/>
    <mergeCell ref="U58:W58"/>
    <mergeCell ref="BG58:BH58"/>
    <mergeCell ref="BI58:BJ58"/>
    <mergeCell ref="BG47:BL47"/>
    <mergeCell ref="BG48:BH48"/>
    <mergeCell ref="BI48:BJ48"/>
    <mergeCell ref="BK48:BL48"/>
    <mergeCell ref="O50:Q50"/>
    <mergeCell ref="R50:T50"/>
    <mergeCell ref="U50:W50"/>
    <mergeCell ref="X50:Z74"/>
    <mergeCell ref="BG50:BH50"/>
    <mergeCell ref="BI50:BJ50"/>
    <mergeCell ref="BK50:BL50"/>
    <mergeCell ref="O51:Q51"/>
    <mergeCell ref="R51:T51"/>
    <mergeCell ref="U51:W51"/>
    <mergeCell ref="BG51:BH51"/>
    <mergeCell ref="BI51:BJ51"/>
    <mergeCell ref="BK51:BL51"/>
    <mergeCell ref="O52:Q52"/>
    <mergeCell ref="R52:T52"/>
    <mergeCell ref="U52:W52"/>
    <mergeCell ref="BG52:BH52"/>
    <mergeCell ref="BI52:BJ52"/>
    <mergeCell ref="BK52:BL52"/>
    <mergeCell ref="O53:Q53"/>
    <mergeCell ref="BG55:BH55"/>
    <mergeCell ref="BI55:BJ55"/>
    <mergeCell ref="BK55:BL55"/>
    <mergeCell ref="O56:Q56"/>
    <mergeCell ref="R56:T56"/>
    <mergeCell ref="U56:W56"/>
    <mergeCell ref="BG56:BH56"/>
    <mergeCell ref="BI56:BJ56"/>
    <mergeCell ref="A2:Z2"/>
    <mergeCell ref="A41:Z41"/>
    <mergeCell ref="A43:C43"/>
    <mergeCell ref="E43:F43"/>
    <mergeCell ref="A44:C44"/>
    <mergeCell ref="AK44:AN44"/>
    <mergeCell ref="AO44:AS44"/>
    <mergeCell ref="AT44:AZ44"/>
    <mergeCell ref="BA44:BE44"/>
    <mergeCell ref="A4:C4"/>
    <mergeCell ref="E4:F4"/>
    <mergeCell ref="A5:C5"/>
    <mergeCell ref="A6:C6"/>
    <mergeCell ref="AK5:AN5"/>
    <mergeCell ref="AK6:AN6"/>
    <mergeCell ref="A7:D7"/>
    <mergeCell ref="AO5:AS5"/>
    <mergeCell ref="AO6:AS6"/>
    <mergeCell ref="BA5:BE5"/>
    <mergeCell ref="BA6:BE6"/>
    <mergeCell ref="B28:G28"/>
    <mergeCell ref="L28:N28"/>
    <mergeCell ref="O28:Q28"/>
    <mergeCell ref="AT5:AZ5"/>
    <mergeCell ref="R30:T30"/>
    <mergeCell ref="U30:W30"/>
    <mergeCell ref="AT6:AZ6"/>
    <mergeCell ref="O15:Q15"/>
    <mergeCell ref="O16:Q16"/>
    <mergeCell ref="U18:W18"/>
    <mergeCell ref="U19:W19"/>
    <mergeCell ref="R13:T13"/>
    <mergeCell ref="BI11:BJ11"/>
    <mergeCell ref="BK11:BL11"/>
    <mergeCell ref="U12:W12"/>
    <mergeCell ref="U13:W13"/>
    <mergeCell ref="O8:Q10"/>
    <mergeCell ref="R8:T10"/>
    <mergeCell ref="U8:W10"/>
    <mergeCell ref="X8:Z10"/>
    <mergeCell ref="O12:Q12"/>
    <mergeCell ref="U11:W11"/>
    <mergeCell ref="BG9:BH9"/>
    <mergeCell ref="BI9:BJ9"/>
    <mergeCell ref="BK9:BL9"/>
    <mergeCell ref="BG8:BL8"/>
    <mergeCell ref="O11:Q11"/>
    <mergeCell ref="R11:T11"/>
    <mergeCell ref="U22:W22"/>
    <mergeCell ref="U14:W14"/>
    <mergeCell ref="U15:W15"/>
    <mergeCell ref="U16:W16"/>
    <mergeCell ref="U17:W17"/>
    <mergeCell ref="BG21:BH21"/>
    <mergeCell ref="BG22:BH22"/>
    <mergeCell ref="BG19:BH19"/>
    <mergeCell ref="BG20:BH20"/>
    <mergeCell ref="BG17:BH17"/>
    <mergeCell ref="BG18:BH18"/>
    <mergeCell ref="BG15:BH15"/>
    <mergeCell ref="BG16:BH16"/>
    <mergeCell ref="BG13:BH13"/>
    <mergeCell ref="BG14:BH14"/>
    <mergeCell ref="O17:Q17"/>
    <mergeCell ref="O18:Q18"/>
    <mergeCell ref="O19:Q19"/>
    <mergeCell ref="O20:Q20"/>
    <mergeCell ref="O21:Q21"/>
    <mergeCell ref="O22:Q22"/>
    <mergeCell ref="O13:Q13"/>
    <mergeCell ref="O14:Q14"/>
    <mergeCell ref="R32:T32"/>
    <mergeCell ref="BG11:BH11"/>
    <mergeCell ref="BG12:BH12"/>
    <mergeCell ref="U23:W23"/>
    <mergeCell ref="U24:W24"/>
    <mergeCell ref="U25:W25"/>
    <mergeCell ref="O34:Q34"/>
    <mergeCell ref="O35:Q35"/>
    <mergeCell ref="O23:Q23"/>
    <mergeCell ref="O24:Q24"/>
    <mergeCell ref="O25:Q25"/>
    <mergeCell ref="O31:Q31"/>
    <mergeCell ref="BG34:BH34"/>
    <mergeCell ref="BG35:BH35"/>
    <mergeCell ref="BG32:BH32"/>
    <mergeCell ref="BG33:BH33"/>
    <mergeCell ref="BG25:BH25"/>
    <mergeCell ref="BG31:BH31"/>
    <mergeCell ref="BG23:BH23"/>
    <mergeCell ref="BG24:BH24"/>
    <mergeCell ref="BG30:BH30"/>
    <mergeCell ref="O26:Q26"/>
    <mergeCell ref="R26:T26"/>
    <mergeCell ref="U26:W26"/>
    <mergeCell ref="R34:T34"/>
    <mergeCell ref="R35:T35"/>
    <mergeCell ref="BI12:BJ12"/>
    <mergeCell ref="BI13:BJ13"/>
    <mergeCell ref="BI14:BJ14"/>
    <mergeCell ref="BI15:BJ15"/>
    <mergeCell ref="BI16:BJ16"/>
    <mergeCell ref="BI17:BJ17"/>
    <mergeCell ref="R21:T21"/>
    <mergeCell ref="R22:T22"/>
    <mergeCell ref="R23:T23"/>
    <mergeCell ref="R24:T24"/>
    <mergeCell ref="R25:T25"/>
    <mergeCell ref="R31:T31"/>
    <mergeCell ref="U31:W31"/>
    <mergeCell ref="U32:W32"/>
    <mergeCell ref="U33:W33"/>
    <mergeCell ref="U34:W34"/>
    <mergeCell ref="U35:W35"/>
    <mergeCell ref="U20:W20"/>
    <mergeCell ref="U21:W21"/>
    <mergeCell ref="BG29:BH29"/>
    <mergeCell ref="R14:T14"/>
    <mergeCell ref="R15:T15"/>
    <mergeCell ref="R16:T16"/>
    <mergeCell ref="R17:T17"/>
    <mergeCell ref="R18:T18"/>
    <mergeCell ref="R19:T19"/>
    <mergeCell ref="R20:T20"/>
    <mergeCell ref="R12:T12"/>
    <mergeCell ref="BI30:BJ30"/>
    <mergeCell ref="BG26:BH26"/>
    <mergeCell ref="BK18:BL18"/>
    <mergeCell ref="BK19:BL19"/>
    <mergeCell ref="BK20:BL20"/>
    <mergeCell ref="BI24:BJ24"/>
    <mergeCell ref="BI25:BJ25"/>
    <mergeCell ref="BI31:BJ31"/>
    <mergeCell ref="BI32:BJ32"/>
    <mergeCell ref="BI33:BJ33"/>
    <mergeCell ref="BI34:BJ34"/>
    <mergeCell ref="BI18:BJ18"/>
    <mergeCell ref="BI19:BJ19"/>
    <mergeCell ref="BI20:BJ20"/>
    <mergeCell ref="BI21:BJ21"/>
    <mergeCell ref="BI22:BJ22"/>
    <mergeCell ref="BI23:BJ23"/>
    <mergeCell ref="BK26:BL26"/>
    <mergeCell ref="BK27:BL27"/>
    <mergeCell ref="BK28:BL28"/>
    <mergeCell ref="BI29:BJ29"/>
    <mergeCell ref="BK29:BL29"/>
    <mergeCell ref="BK30:BL30"/>
    <mergeCell ref="BI26:BJ26"/>
    <mergeCell ref="B8:G10"/>
    <mergeCell ref="H8:N10"/>
    <mergeCell ref="A8:A10"/>
    <mergeCell ref="X11:Z35"/>
    <mergeCell ref="BK32:BL32"/>
    <mergeCell ref="BK33:BL33"/>
    <mergeCell ref="BK34:BL34"/>
    <mergeCell ref="BK35:BL35"/>
    <mergeCell ref="BG36:BH36"/>
    <mergeCell ref="BI36:BJ36"/>
    <mergeCell ref="BK36:BL36"/>
    <mergeCell ref="BK21:BL21"/>
    <mergeCell ref="BK22:BL22"/>
    <mergeCell ref="BK23:BL23"/>
    <mergeCell ref="BK24:BL24"/>
    <mergeCell ref="BK25:BL25"/>
    <mergeCell ref="BK31:BL31"/>
    <mergeCell ref="BI35:BJ35"/>
    <mergeCell ref="BK12:BL12"/>
    <mergeCell ref="BK13:BL13"/>
    <mergeCell ref="BK14:BL14"/>
    <mergeCell ref="BK15:BL15"/>
    <mergeCell ref="BK16:BL16"/>
    <mergeCell ref="BK17:BL17"/>
    <mergeCell ref="B11:G11"/>
    <mergeCell ref="B12:G12"/>
    <mergeCell ref="B13:G13"/>
    <mergeCell ref="B14:G14"/>
    <mergeCell ref="B15:G15"/>
    <mergeCell ref="B16:G16"/>
    <mergeCell ref="B17:G17"/>
    <mergeCell ref="B18:G18"/>
    <mergeCell ref="B19:G19"/>
    <mergeCell ref="B20:G20"/>
    <mergeCell ref="B21:G21"/>
    <mergeCell ref="B22:G22"/>
    <mergeCell ref="B23:G23"/>
    <mergeCell ref="B24:G24"/>
    <mergeCell ref="B25:G25"/>
    <mergeCell ref="B31:G31"/>
    <mergeCell ref="B32:G32"/>
    <mergeCell ref="B33:G33"/>
    <mergeCell ref="B29:G29"/>
    <mergeCell ref="H20:K20"/>
    <mergeCell ref="H21:K21"/>
    <mergeCell ref="H22:K22"/>
    <mergeCell ref="H23:K23"/>
    <mergeCell ref="H24:K24"/>
    <mergeCell ref="H25:K25"/>
    <mergeCell ref="H31:K31"/>
    <mergeCell ref="H32:K32"/>
    <mergeCell ref="H28:K28"/>
    <mergeCell ref="H29:K29"/>
    <mergeCell ref="B30:G30"/>
    <mergeCell ref="H30:K30"/>
    <mergeCell ref="H33:K33"/>
    <mergeCell ref="B26:G26"/>
    <mergeCell ref="H26:K26"/>
    <mergeCell ref="B27:G27"/>
    <mergeCell ref="H27:K27"/>
    <mergeCell ref="H11:K11"/>
    <mergeCell ref="H12:K12"/>
    <mergeCell ref="H13:K13"/>
    <mergeCell ref="H14:K14"/>
    <mergeCell ref="H15:K15"/>
    <mergeCell ref="H16:K16"/>
    <mergeCell ref="H17:K17"/>
    <mergeCell ref="H18:K18"/>
    <mergeCell ref="H19:K19"/>
    <mergeCell ref="L11:N11"/>
    <mergeCell ref="L12:N12"/>
    <mergeCell ref="L13:N13"/>
    <mergeCell ref="L14:N14"/>
    <mergeCell ref="L15:N15"/>
    <mergeCell ref="L16:N16"/>
    <mergeCell ref="L17:N17"/>
    <mergeCell ref="L18:N18"/>
    <mergeCell ref="L19:N19"/>
    <mergeCell ref="L20:N20"/>
    <mergeCell ref="L21:N21"/>
    <mergeCell ref="L22:N22"/>
    <mergeCell ref="L23:N23"/>
    <mergeCell ref="L24:N24"/>
    <mergeCell ref="L25:N25"/>
    <mergeCell ref="L31:N31"/>
    <mergeCell ref="L32:N32"/>
    <mergeCell ref="L33:N33"/>
    <mergeCell ref="L29:N29"/>
    <mergeCell ref="L34:N34"/>
    <mergeCell ref="L35:N35"/>
    <mergeCell ref="B50:G50"/>
    <mergeCell ref="B51:G51"/>
    <mergeCell ref="B52:G52"/>
    <mergeCell ref="B53:G53"/>
    <mergeCell ref="B54:G54"/>
    <mergeCell ref="L30:N30"/>
    <mergeCell ref="A46:D46"/>
    <mergeCell ref="A47:A49"/>
    <mergeCell ref="B47:G49"/>
    <mergeCell ref="H47:N49"/>
    <mergeCell ref="L53:N53"/>
    <mergeCell ref="L26:N26"/>
    <mergeCell ref="L27:N27"/>
    <mergeCell ref="B67:G67"/>
    <mergeCell ref="H67:K67"/>
    <mergeCell ref="B60:G60"/>
    <mergeCell ref="B61:G61"/>
    <mergeCell ref="B62:G62"/>
    <mergeCell ref="B63:G63"/>
    <mergeCell ref="B70:G70"/>
    <mergeCell ref="B71:G71"/>
    <mergeCell ref="B64:G64"/>
    <mergeCell ref="B66:G66"/>
    <mergeCell ref="B68:G68"/>
    <mergeCell ref="B34:G34"/>
    <mergeCell ref="B35:G35"/>
    <mergeCell ref="H34:K34"/>
    <mergeCell ref="H35:K35"/>
    <mergeCell ref="A45:C45"/>
    <mergeCell ref="B57:G57"/>
    <mergeCell ref="B58:G58"/>
    <mergeCell ref="B59:G59"/>
    <mergeCell ref="H66:K66"/>
    <mergeCell ref="L64:N64"/>
    <mergeCell ref="O64:Q64"/>
    <mergeCell ref="R64:T64"/>
    <mergeCell ref="U64:W64"/>
    <mergeCell ref="L67:N67"/>
    <mergeCell ref="O67:Q67"/>
    <mergeCell ref="R67:T67"/>
    <mergeCell ref="U67:W67"/>
    <mergeCell ref="L57:N57"/>
    <mergeCell ref="L58:N58"/>
    <mergeCell ref="L50:N50"/>
    <mergeCell ref="L51:N51"/>
    <mergeCell ref="L52:N52"/>
    <mergeCell ref="AK45:AN45"/>
    <mergeCell ref="B73:G73"/>
    <mergeCell ref="H50:K50"/>
    <mergeCell ref="H51:K51"/>
    <mergeCell ref="H52:K52"/>
    <mergeCell ref="H53:K53"/>
    <mergeCell ref="H54:K54"/>
    <mergeCell ref="H55:K55"/>
    <mergeCell ref="H56:K56"/>
    <mergeCell ref="H57:K57"/>
    <mergeCell ref="H58:K58"/>
    <mergeCell ref="H59:K59"/>
    <mergeCell ref="H60:K60"/>
    <mergeCell ref="H61:K61"/>
    <mergeCell ref="H62:K62"/>
    <mergeCell ref="H63:K63"/>
    <mergeCell ref="B55:G55"/>
    <mergeCell ref="B56:G56"/>
    <mergeCell ref="H64:K64"/>
    <mergeCell ref="AO45:AS45"/>
    <mergeCell ref="AT45:AZ45"/>
    <mergeCell ref="AW36:AW39"/>
    <mergeCell ref="AX36:AX39"/>
    <mergeCell ref="AY36:AY39"/>
    <mergeCell ref="AZ36:AZ39"/>
    <mergeCell ref="BA36:BA39"/>
    <mergeCell ref="L60:N60"/>
    <mergeCell ref="L61:N61"/>
    <mergeCell ref="L62:N62"/>
    <mergeCell ref="L63:N63"/>
    <mergeCell ref="R53:T53"/>
    <mergeCell ref="U53:W53"/>
    <mergeCell ref="O55:Q55"/>
    <mergeCell ref="R55:T55"/>
    <mergeCell ref="U55:W55"/>
    <mergeCell ref="O57:Q57"/>
    <mergeCell ref="O47:Q49"/>
    <mergeCell ref="R47:T49"/>
    <mergeCell ref="U47:W49"/>
    <mergeCell ref="X47:Z49"/>
    <mergeCell ref="L54:N54"/>
    <mergeCell ref="L55:N55"/>
    <mergeCell ref="L56:N56"/>
    <mergeCell ref="L59:N59"/>
    <mergeCell ref="A36:Z39"/>
    <mergeCell ref="R54:T54"/>
    <mergeCell ref="U54:W54"/>
    <mergeCell ref="AQ36:AQ39"/>
    <mergeCell ref="AR36:AR39"/>
    <mergeCell ref="AS36:AS39"/>
    <mergeCell ref="AT36:AT39"/>
    <mergeCell ref="BB36:BB39"/>
    <mergeCell ref="BC36:BC39"/>
    <mergeCell ref="BD36:BD39"/>
    <mergeCell ref="BE36:BE39"/>
    <mergeCell ref="AA75:AA78"/>
    <mergeCell ref="AB75:AB78"/>
    <mergeCell ref="AC75:AC78"/>
    <mergeCell ref="AD75:AD78"/>
    <mergeCell ref="AE75:AE78"/>
    <mergeCell ref="AF75:AF78"/>
    <mergeCell ref="AG75:AG78"/>
    <mergeCell ref="AH75:AH78"/>
    <mergeCell ref="AI75:AI78"/>
    <mergeCell ref="AJ75:AJ78"/>
    <mergeCell ref="AK75:AK78"/>
    <mergeCell ref="AL75:AL78"/>
    <mergeCell ref="AM75:AM78"/>
    <mergeCell ref="AN75:AN78"/>
    <mergeCell ref="AO75:AO78"/>
    <mergeCell ref="AP75:AP78"/>
    <mergeCell ref="AF36:AF39"/>
    <mergeCell ref="AG36:AG39"/>
    <mergeCell ref="AH36:AH39"/>
    <mergeCell ref="AI36:AI39"/>
    <mergeCell ref="AJ36:AJ39"/>
    <mergeCell ref="AK36:AK39"/>
    <mergeCell ref="AL36:AL39"/>
    <mergeCell ref="AB36:AB39"/>
    <mergeCell ref="AC36:AC39"/>
    <mergeCell ref="AD36:AD39"/>
    <mergeCell ref="AE36:AE39"/>
    <mergeCell ref="AR75:AR78"/>
    <mergeCell ref="A80:Z80"/>
    <mergeCell ref="A82:C82"/>
    <mergeCell ref="E82:F82"/>
    <mergeCell ref="A83:C83"/>
    <mergeCell ref="AK83:AN83"/>
    <mergeCell ref="AO83:AS83"/>
    <mergeCell ref="AT83:AZ83"/>
    <mergeCell ref="BA83:BE83"/>
    <mergeCell ref="A84:C84"/>
    <mergeCell ref="AK84:AN84"/>
    <mergeCell ref="AO84:AS84"/>
    <mergeCell ref="AT84:AZ84"/>
    <mergeCell ref="BA84:BE84"/>
    <mergeCell ref="A85:D85"/>
    <mergeCell ref="A86:A88"/>
    <mergeCell ref="B86:G88"/>
    <mergeCell ref="H86:N88"/>
    <mergeCell ref="O86:Q88"/>
    <mergeCell ref="R86:T88"/>
    <mergeCell ref="U86:W88"/>
    <mergeCell ref="X86:Z88"/>
    <mergeCell ref="BG86:BL86"/>
    <mergeCell ref="BG87:BH87"/>
    <mergeCell ref="BI87:BJ87"/>
    <mergeCell ref="BK87:BL87"/>
    <mergeCell ref="BK89:BL89"/>
    <mergeCell ref="B90:G90"/>
    <mergeCell ref="H90:K90"/>
    <mergeCell ref="L90:N90"/>
    <mergeCell ref="O90:Q90"/>
    <mergeCell ref="R90:T90"/>
    <mergeCell ref="U90:W90"/>
    <mergeCell ref="BG90:BH90"/>
    <mergeCell ref="BI90:BJ90"/>
    <mergeCell ref="BK90:BL90"/>
    <mergeCell ref="B89:G89"/>
    <mergeCell ref="H89:K89"/>
    <mergeCell ref="L89:N89"/>
    <mergeCell ref="O89:Q89"/>
    <mergeCell ref="R89:T89"/>
    <mergeCell ref="U89:W89"/>
    <mergeCell ref="X89:Z113"/>
    <mergeCell ref="BG89:BH89"/>
    <mergeCell ref="BI89:BJ89"/>
    <mergeCell ref="B91:G91"/>
    <mergeCell ref="H91:K91"/>
    <mergeCell ref="L91:N91"/>
    <mergeCell ref="O91:Q91"/>
    <mergeCell ref="R91:T91"/>
    <mergeCell ref="BK91:BL91"/>
    <mergeCell ref="B92:G92"/>
    <mergeCell ref="H92:K92"/>
    <mergeCell ref="L92:N92"/>
    <mergeCell ref="O92:Q92"/>
    <mergeCell ref="R92:T92"/>
    <mergeCell ref="U92:W92"/>
    <mergeCell ref="BG92:BH92"/>
    <mergeCell ref="BI92:BJ92"/>
    <mergeCell ref="BK92:BL92"/>
    <mergeCell ref="U91:W91"/>
    <mergeCell ref="BG91:BH91"/>
    <mergeCell ref="BI91:BJ91"/>
    <mergeCell ref="BI93:BJ93"/>
    <mergeCell ref="BK93:BL93"/>
    <mergeCell ref="B94:G94"/>
    <mergeCell ref="H94:K94"/>
    <mergeCell ref="L94:N94"/>
    <mergeCell ref="O94:Q94"/>
    <mergeCell ref="R94:T94"/>
    <mergeCell ref="U94:W94"/>
    <mergeCell ref="BG94:BH94"/>
    <mergeCell ref="BI94:BJ94"/>
    <mergeCell ref="BK94:BL94"/>
    <mergeCell ref="B93:G93"/>
    <mergeCell ref="H93:K93"/>
    <mergeCell ref="L93:N93"/>
    <mergeCell ref="O93:Q93"/>
    <mergeCell ref="R93:T93"/>
    <mergeCell ref="U93:W93"/>
    <mergeCell ref="BG93:BH93"/>
    <mergeCell ref="B95:G95"/>
    <mergeCell ref="H95:K95"/>
    <mergeCell ref="L95:N95"/>
    <mergeCell ref="O95:Q95"/>
    <mergeCell ref="R95:T95"/>
    <mergeCell ref="U95:W95"/>
    <mergeCell ref="BG95:BH95"/>
    <mergeCell ref="BI95:BJ95"/>
    <mergeCell ref="BK95:BL95"/>
    <mergeCell ref="B96:G96"/>
    <mergeCell ref="H96:K96"/>
    <mergeCell ref="L96:N96"/>
    <mergeCell ref="O96:Q96"/>
    <mergeCell ref="R96:T96"/>
    <mergeCell ref="U96:W96"/>
    <mergeCell ref="BG96:BH96"/>
    <mergeCell ref="BI96:BJ96"/>
    <mergeCell ref="BK96:BL96"/>
    <mergeCell ref="B97:G97"/>
    <mergeCell ref="H97:K97"/>
    <mergeCell ref="L97:N97"/>
    <mergeCell ref="O97:Q97"/>
    <mergeCell ref="R97:T97"/>
    <mergeCell ref="U97:W97"/>
    <mergeCell ref="BG97:BH97"/>
    <mergeCell ref="BI97:BJ97"/>
    <mergeCell ref="BK97:BL97"/>
    <mergeCell ref="B98:G98"/>
    <mergeCell ref="H98:K98"/>
    <mergeCell ref="L98:N98"/>
    <mergeCell ref="O98:Q98"/>
    <mergeCell ref="R98:T98"/>
    <mergeCell ref="U98:W98"/>
    <mergeCell ref="BG98:BH98"/>
    <mergeCell ref="BI98:BJ98"/>
    <mergeCell ref="BK98:BL98"/>
    <mergeCell ref="B99:G99"/>
    <mergeCell ref="H99:K99"/>
    <mergeCell ref="L99:N99"/>
    <mergeCell ref="O99:Q99"/>
    <mergeCell ref="R99:T99"/>
    <mergeCell ref="U99:W99"/>
    <mergeCell ref="BG99:BH99"/>
    <mergeCell ref="BI99:BJ99"/>
    <mergeCell ref="BK99:BL99"/>
    <mergeCell ref="B100:G100"/>
    <mergeCell ref="H100:K100"/>
    <mergeCell ref="L100:N100"/>
    <mergeCell ref="O100:Q100"/>
    <mergeCell ref="R100:T100"/>
    <mergeCell ref="U100:W100"/>
    <mergeCell ref="BG100:BH100"/>
    <mergeCell ref="BI100:BJ100"/>
    <mergeCell ref="BK100:BL100"/>
    <mergeCell ref="B101:G101"/>
    <mergeCell ref="H101:K101"/>
    <mergeCell ref="L101:N101"/>
    <mergeCell ref="O101:Q101"/>
    <mergeCell ref="R101:T101"/>
    <mergeCell ref="U101:W101"/>
    <mergeCell ref="BG101:BH101"/>
    <mergeCell ref="BI101:BJ101"/>
    <mergeCell ref="BK101:BL101"/>
    <mergeCell ref="B102:G102"/>
    <mergeCell ref="H102:K102"/>
    <mergeCell ref="L102:N102"/>
    <mergeCell ref="O102:Q102"/>
    <mergeCell ref="R102:T102"/>
    <mergeCell ref="U102:W102"/>
    <mergeCell ref="BG102:BH102"/>
    <mergeCell ref="BI102:BJ102"/>
    <mergeCell ref="BK102:BL102"/>
    <mergeCell ref="B103:G103"/>
    <mergeCell ref="H103:K103"/>
    <mergeCell ref="L103:N103"/>
    <mergeCell ref="O103:Q103"/>
    <mergeCell ref="R103:T103"/>
    <mergeCell ref="U103:W103"/>
    <mergeCell ref="BG103:BH103"/>
    <mergeCell ref="BI103:BJ103"/>
    <mergeCell ref="BK103:BL103"/>
    <mergeCell ref="B109:G109"/>
    <mergeCell ref="H109:K109"/>
    <mergeCell ref="L109:N109"/>
    <mergeCell ref="O109:Q109"/>
    <mergeCell ref="R109:T109"/>
    <mergeCell ref="U109:W109"/>
    <mergeCell ref="BG109:BH109"/>
    <mergeCell ref="BI109:BJ109"/>
    <mergeCell ref="BK109:BL109"/>
    <mergeCell ref="B108:G108"/>
    <mergeCell ref="H108:K108"/>
    <mergeCell ref="L108:N108"/>
    <mergeCell ref="O108:Q108"/>
    <mergeCell ref="R108:T108"/>
    <mergeCell ref="U108:W108"/>
    <mergeCell ref="BG108:BH108"/>
    <mergeCell ref="BI108:BJ108"/>
    <mergeCell ref="BK108:BL108"/>
    <mergeCell ref="B107:G107"/>
    <mergeCell ref="H107:K107"/>
    <mergeCell ref="L107:N107"/>
    <mergeCell ref="O107:Q107"/>
    <mergeCell ref="R107:T107"/>
    <mergeCell ref="B110:G110"/>
    <mergeCell ref="H110:K110"/>
    <mergeCell ref="L110:N110"/>
    <mergeCell ref="O110:Q110"/>
    <mergeCell ref="R110:T110"/>
    <mergeCell ref="U110:W110"/>
    <mergeCell ref="BG110:BH110"/>
    <mergeCell ref="BI110:BJ110"/>
    <mergeCell ref="BK110:BL110"/>
    <mergeCell ref="B111:G111"/>
    <mergeCell ref="H111:K111"/>
    <mergeCell ref="L111:N111"/>
    <mergeCell ref="O111:Q111"/>
    <mergeCell ref="R111:T111"/>
    <mergeCell ref="U111:W111"/>
    <mergeCell ref="BG111:BH111"/>
    <mergeCell ref="BI111:BJ111"/>
    <mergeCell ref="BK111:BL111"/>
    <mergeCell ref="B112:G112"/>
    <mergeCell ref="H112:K112"/>
    <mergeCell ref="L112:N112"/>
    <mergeCell ref="O112:Q112"/>
    <mergeCell ref="R112:T112"/>
    <mergeCell ref="U112:W112"/>
    <mergeCell ref="BG112:BH112"/>
    <mergeCell ref="BI112:BJ112"/>
    <mergeCell ref="BK112:BL112"/>
    <mergeCell ref="B113:G113"/>
    <mergeCell ref="H113:K113"/>
    <mergeCell ref="L113:N113"/>
    <mergeCell ref="O113:Q113"/>
    <mergeCell ref="R113:T113"/>
    <mergeCell ref="U113:W113"/>
    <mergeCell ref="BG113:BH113"/>
    <mergeCell ref="BI113:BJ113"/>
    <mergeCell ref="BK113:BL113"/>
    <mergeCell ref="AA114:AA117"/>
    <mergeCell ref="AB114:AB117"/>
    <mergeCell ref="AC114:AC117"/>
    <mergeCell ref="AD114:AD117"/>
    <mergeCell ref="AE114:AE117"/>
    <mergeCell ref="AF114:AF117"/>
    <mergeCell ref="AG114:AG117"/>
    <mergeCell ref="AH114:AH117"/>
    <mergeCell ref="AI114:AI117"/>
    <mergeCell ref="AJ114:AJ117"/>
    <mergeCell ref="AK114:AK117"/>
    <mergeCell ref="AL114:AL117"/>
    <mergeCell ref="AM114:AM117"/>
    <mergeCell ref="AN114:AN117"/>
    <mergeCell ref="AO114:AO117"/>
    <mergeCell ref="AP114:AP117"/>
    <mergeCell ref="AQ114:AQ117"/>
    <mergeCell ref="AR114:AR117"/>
    <mergeCell ref="BB114:BB117"/>
    <mergeCell ref="BC114:BC117"/>
    <mergeCell ref="BD114:BD117"/>
    <mergeCell ref="BE114:BE117"/>
    <mergeCell ref="BG114:BH114"/>
    <mergeCell ref="BI114:BJ114"/>
    <mergeCell ref="BK114:BL114"/>
    <mergeCell ref="AS114:AS117"/>
    <mergeCell ref="AT114:AT117"/>
    <mergeCell ref="AU114:AU117"/>
    <mergeCell ref="AV114:AV117"/>
    <mergeCell ref="AW114:AW117"/>
    <mergeCell ref="AX114:AX117"/>
    <mergeCell ref="AY114:AY117"/>
    <mergeCell ref="AZ114:AZ117"/>
    <mergeCell ref="BA114:BA117"/>
    <mergeCell ref="A236:Z236"/>
    <mergeCell ref="A238:C238"/>
    <mergeCell ref="E238:F238"/>
    <mergeCell ref="A239:C239"/>
    <mergeCell ref="AK239:AN239"/>
    <mergeCell ref="AO239:AS239"/>
    <mergeCell ref="AT239:AZ239"/>
    <mergeCell ref="BA239:BE239"/>
    <mergeCell ref="A240:C240"/>
    <mergeCell ref="AK240:AN240"/>
    <mergeCell ref="AO240:AS240"/>
    <mergeCell ref="AT240:AZ240"/>
    <mergeCell ref="BA240:BE240"/>
    <mergeCell ref="A241:D241"/>
    <mergeCell ref="A242:A244"/>
    <mergeCell ref="B242:G244"/>
    <mergeCell ref="H242:N244"/>
    <mergeCell ref="O242:Q244"/>
    <mergeCell ref="R242:T244"/>
    <mergeCell ref="U242:W244"/>
    <mergeCell ref="X242:Z244"/>
    <mergeCell ref="BG242:BL242"/>
    <mergeCell ref="BG243:BH243"/>
    <mergeCell ref="BI243:BJ243"/>
    <mergeCell ref="BK243:BL243"/>
    <mergeCell ref="B245:G245"/>
    <mergeCell ref="H245:K245"/>
    <mergeCell ref="L245:N245"/>
    <mergeCell ref="O245:Q245"/>
    <mergeCell ref="R245:T245"/>
    <mergeCell ref="U245:W245"/>
    <mergeCell ref="X245:Z269"/>
    <mergeCell ref="BG245:BH245"/>
    <mergeCell ref="BI245:BJ245"/>
    <mergeCell ref="BK245:BL245"/>
    <mergeCell ref="B246:G246"/>
    <mergeCell ref="H246:K246"/>
    <mergeCell ref="L246:N246"/>
    <mergeCell ref="O246:Q246"/>
    <mergeCell ref="R246:T246"/>
    <mergeCell ref="U246:W246"/>
    <mergeCell ref="BG246:BH246"/>
    <mergeCell ref="BI246:BJ246"/>
    <mergeCell ref="BK246:BL246"/>
    <mergeCell ref="B247:G247"/>
    <mergeCell ref="H247:K247"/>
    <mergeCell ref="L247:N247"/>
    <mergeCell ref="O247:Q247"/>
    <mergeCell ref="R247:T247"/>
    <mergeCell ref="U247:W247"/>
    <mergeCell ref="BG247:BH247"/>
    <mergeCell ref="BI247:BJ247"/>
    <mergeCell ref="BK247:BL247"/>
    <mergeCell ref="B248:G248"/>
    <mergeCell ref="H248:K248"/>
    <mergeCell ref="L248:N248"/>
    <mergeCell ref="O248:Q248"/>
    <mergeCell ref="R248:T248"/>
    <mergeCell ref="U248:W248"/>
    <mergeCell ref="BG248:BH248"/>
    <mergeCell ref="BI248:BJ248"/>
    <mergeCell ref="BK248:BL248"/>
    <mergeCell ref="B249:G249"/>
    <mergeCell ref="H249:K249"/>
    <mergeCell ref="L249:N249"/>
    <mergeCell ref="O249:Q249"/>
    <mergeCell ref="R249:T249"/>
    <mergeCell ref="U249:W249"/>
    <mergeCell ref="BG249:BH249"/>
    <mergeCell ref="BI249:BJ249"/>
    <mergeCell ref="BK249:BL249"/>
    <mergeCell ref="B250:G250"/>
    <mergeCell ref="H250:K250"/>
    <mergeCell ref="L250:N250"/>
    <mergeCell ref="O250:Q250"/>
    <mergeCell ref="R250:T250"/>
    <mergeCell ref="U250:W250"/>
    <mergeCell ref="BG250:BH250"/>
    <mergeCell ref="BI250:BJ250"/>
    <mergeCell ref="BK250:BL250"/>
    <mergeCell ref="B251:G251"/>
    <mergeCell ref="H251:K251"/>
    <mergeCell ref="L251:N251"/>
    <mergeCell ref="O251:Q251"/>
    <mergeCell ref="R251:T251"/>
    <mergeCell ref="U251:W251"/>
    <mergeCell ref="BG251:BH251"/>
    <mergeCell ref="BI251:BJ251"/>
    <mergeCell ref="BK251:BL251"/>
    <mergeCell ref="B252:G252"/>
    <mergeCell ref="H252:K252"/>
    <mergeCell ref="L252:N252"/>
    <mergeCell ref="O252:Q252"/>
    <mergeCell ref="R252:T252"/>
    <mergeCell ref="U252:W252"/>
    <mergeCell ref="BG252:BH252"/>
    <mergeCell ref="BI252:BJ252"/>
    <mergeCell ref="BK252:BL252"/>
    <mergeCell ref="B253:G253"/>
    <mergeCell ref="H253:K253"/>
    <mergeCell ref="L253:N253"/>
    <mergeCell ref="O253:Q253"/>
    <mergeCell ref="R253:T253"/>
    <mergeCell ref="U253:W253"/>
    <mergeCell ref="BG253:BH253"/>
    <mergeCell ref="BI253:BJ253"/>
    <mergeCell ref="BK253:BL253"/>
    <mergeCell ref="B254:G254"/>
    <mergeCell ref="H254:K254"/>
    <mergeCell ref="L254:N254"/>
    <mergeCell ref="O254:Q254"/>
    <mergeCell ref="R254:T254"/>
    <mergeCell ref="U254:W254"/>
    <mergeCell ref="BG254:BH254"/>
    <mergeCell ref="BI254:BJ254"/>
    <mergeCell ref="BK254:BL254"/>
    <mergeCell ref="B255:G255"/>
    <mergeCell ref="H255:K255"/>
    <mergeCell ref="L255:N255"/>
    <mergeCell ref="O255:Q255"/>
    <mergeCell ref="R255:T255"/>
    <mergeCell ref="U255:W255"/>
    <mergeCell ref="BG255:BH255"/>
    <mergeCell ref="BI255:BJ255"/>
    <mergeCell ref="BK255:BL255"/>
    <mergeCell ref="B256:G256"/>
    <mergeCell ref="H256:K256"/>
    <mergeCell ref="L256:N256"/>
    <mergeCell ref="O256:Q256"/>
    <mergeCell ref="R256:T256"/>
    <mergeCell ref="U256:W256"/>
    <mergeCell ref="BG256:BH256"/>
    <mergeCell ref="BI256:BJ256"/>
    <mergeCell ref="BK256:BL256"/>
    <mergeCell ref="B257:G257"/>
    <mergeCell ref="H257:K257"/>
    <mergeCell ref="L257:N257"/>
    <mergeCell ref="O257:Q257"/>
    <mergeCell ref="R257:T257"/>
    <mergeCell ref="U257:W257"/>
    <mergeCell ref="BG257:BH257"/>
    <mergeCell ref="BI257:BJ257"/>
    <mergeCell ref="BK257:BL257"/>
    <mergeCell ref="B258:G258"/>
    <mergeCell ref="H258:K258"/>
    <mergeCell ref="L258:N258"/>
    <mergeCell ref="O258:Q258"/>
    <mergeCell ref="R258:T258"/>
    <mergeCell ref="U258:W258"/>
    <mergeCell ref="BG258:BH258"/>
    <mergeCell ref="BI258:BJ258"/>
    <mergeCell ref="BK258:BL258"/>
    <mergeCell ref="B259:G259"/>
    <mergeCell ref="H259:K259"/>
    <mergeCell ref="L259:N259"/>
    <mergeCell ref="O259:Q259"/>
    <mergeCell ref="R259:T259"/>
    <mergeCell ref="U259:W259"/>
    <mergeCell ref="BG259:BH259"/>
    <mergeCell ref="BI259:BJ259"/>
    <mergeCell ref="BK259:BL259"/>
    <mergeCell ref="B260:G260"/>
    <mergeCell ref="H260:K260"/>
    <mergeCell ref="L260:N260"/>
    <mergeCell ref="O260:Q260"/>
    <mergeCell ref="R260:T260"/>
    <mergeCell ref="U260:W260"/>
    <mergeCell ref="BG260:BH260"/>
    <mergeCell ref="BI260:BJ260"/>
    <mergeCell ref="BK260:BL260"/>
    <mergeCell ref="B261:G261"/>
    <mergeCell ref="H261:K261"/>
    <mergeCell ref="L261:N261"/>
    <mergeCell ref="O261:Q261"/>
    <mergeCell ref="R261:T261"/>
    <mergeCell ref="U261:W261"/>
    <mergeCell ref="BG261:BH261"/>
    <mergeCell ref="BI261:BJ261"/>
    <mergeCell ref="BK261:BL261"/>
    <mergeCell ref="B262:G262"/>
    <mergeCell ref="H262:K262"/>
    <mergeCell ref="L262:N262"/>
    <mergeCell ref="O262:Q262"/>
    <mergeCell ref="R262:T262"/>
    <mergeCell ref="U262:W262"/>
    <mergeCell ref="BG262:BH262"/>
    <mergeCell ref="BI262:BJ262"/>
    <mergeCell ref="BK262:BL262"/>
    <mergeCell ref="B263:G263"/>
    <mergeCell ref="H263:K263"/>
    <mergeCell ref="L263:N263"/>
    <mergeCell ref="O263:Q263"/>
    <mergeCell ref="R263:T263"/>
    <mergeCell ref="U263:W263"/>
    <mergeCell ref="BG263:BH263"/>
    <mergeCell ref="BI263:BJ263"/>
    <mergeCell ref="BK263:BL263"/>
    <mergeCell ref="B264:G264"/>
    <mergeCell ref="H264:K264"/>
    <mergeCell ref="L264:N264"/>
    <mergeCell ref="O264:Q264"/>
    <mergeCell ref="R264:T264"/>
    <mergeCell ref="U264:W264"/>
    <mergeCell ref="BG264:BH264"/>
    <mergeCell ref="BI264:BJ264"/>
    <mergeCell ref="BK264:BL264"/>
    <mergeCell ref="B265:G265"/>
    <mergeCell ref="H265:K265"/>
    <mergeCell ref="L265:N265"/>
    <mergeCell ref="O265:Q265"/>
    <mergeCell ref="R265:T265"/>
    <mergeCell ref="U265:W265"/>
    <mergeCell ref="BG265:BH265"/>
    <mergeCell ref="BI265:BJ265"/>
    <mergeCell ref="BK265:BL265"/>
    <mergeCell ref="B266:G266"/>
    <mergeCell ref="H266:K266"/>
    <mergeCell ref="L266:N266"/>
    <mergeCell ref="O266:Q266"/>
    <mergeCell ref="R266:T266"/>
    <mergeCell ref="U266:W266"/>
    <mergeCell ref="BG266:BH266"/>
    <mergeCell ref="BI266:BJ266"/>
    <mergeCell ref="BK266:BL266"/>
    <mergeCell ref="B267:G267"/>
    <mergeCell ref="H267:K267"/>
    <mergeCell ref="L267:N267"/>
    <mergeCell ref="O267:Q267"/>
    <mergeCell ref="R267:T267"/>
    <mergeCell ref="U267:W267"/>
    <mergeCell ref="BG267:BH267"/>
    <mergeCell ref="BI267:BJ267"/>
    <mergeCell ref="BK267:BL267"/>
    <mergeCell ref="B268:G268"/>
    <mergeCell ref="H268:K268"/>
    <mergeCell ref="L268:N268"/>
    <mergeCell ref="O268:Q268"/>
    <mergeCell ref="R268:T268"/>
    <mergeCell ref="U268:W268"/>
    <mergeCell ref="BG268:BH268"/>
    <mergeCell ref="BI268:BJ268"/>
    <mergeCell ref="BK268:BL268"/>
    <mergeCell ref="B269:G269"/>
    <mergeCell ref="H269:K269"/>
    <mergeCell ref="L269:N269"/>
    <mergeCell ref="O269:Q269"/>
    <mergeCell ref="R269:T269"/>
    <mergeCell ref="U269:W269"/>
    <mergeCell ref="BG269:BH269"/>
    <mergeCell ref="BI269:BJ269"/>
    <mergeCell ref="BK269:BL269"/>
    <mergeCell ref="AA270:AA273"/>
    <mergeCell ref="AB270:AB273"/>
    <mergeCell ref="AC270:AC273"/>
    <mergeCell ref="AD270:AD273"/>
    <mergeCell ref="AE270:AE273"/>
    <mergeCell ref="AF270:AF273"/>
    <mergeCell ref="AG270:AG273"/>
    <mergeCell ref="AH270:AH273"/>
    <mergeCell ref="AI270:AI273"/>
    <mergeCell ref="AJ270:AJ273"/>
    <mergeCell ref="AK270:AK273"/>
    <mergeCell ref="AL270:AL273"/>
    <mergeCell ref="AM270:AM273"/>
    <mergeCell ref="AN270:AN273"/>
    <mergeCell ref="AO270:AO273"/>
    <mergeCell ref="AP270:AP273"/>
    <mergeCell ref="AQ270:AQ273"/>
    <mergeCell ref="AR270:AR273"/>
    <mergeCell ref="AS270:AS273"/>
    <mergeCell ref="AT270:AT273"/>
    <mergeCell ref="AU270:AU273"/>
    <mergeCell ref="AV270:AV273"/>
    <mergeCell ref="AW270:AW273"/>
    <mergeCell ref="AX270:AX273"/>
    <mergeCell ref="AY270:AY273"/>
    <mergeCell ref="AZ270:AZ273"/>
    <mergeCell ref="BA270:BA273"/>
    <mergeCell ref="BB270:BB273"/>
    <mergeCell ref="BC270:BC273"/>
    <mergeCell ref="BD270:BD273"/>
    <mergeCell ref="BE270:BE273"/>
    <mergeCell ref="BG270:BH270"/>
    <mergeCell ref="BI270:BJ270"/>
    <mergeCell ref="BK270:BL270"/>
    <mergeCell ref="A275:Z275"/>
    <mergeCell ref="A277:C277"/>
    <mergeCell ref="E277:F277"/>
    <mergeCell ref="A278:C278"/>
    <mergeCell ref="AK278:AN278"/>
    <mergeCell ref="AO278:AS278"/>
    <mergeCell ref="AT278:AZ278"/>
    <mergeCell ref="BA278:BE278"/>
    <mergeCell ref="A279:C279"/>
    <mergeCell ref="AK279:AN279"/>
    <mergeCell ref="AO279:AS279"/>
    <mergeCell ref="AT279:AZ279"/>
    <mergeCell ref="BA279:BE279"/>
    <mergeCell ref="A280:D280"/>
    <mergeCell ref="A281:A283"/>
    <mergeCell ref="B281:G283"/>
    <mergeCell ref="H281:N283"/>
    <mergeCell ref="O281:Q283"/>
    <mergeCell ref="R281:T283"/>
    <mergeCell ref="U281:W283"/>
    <mergeCell ref="X281:Z283"/>
    <mergeCell ref="BG281:BL281"/>
    <mergeCell ref="BG282:BH282"/>
    <mergeCell ref="BI282:BJ282"/>
    <mergeCell ref="BK282:BL282"/>
    <mergeCell ref="B284:G284"/>
    <mergeCell ref="H284:K284"/>
    <mergeCell ref="L284:N284"/>
    <mergeCell ref="O284:Q284"/>
    <mergeCell ref="R284:T284"/>
    <mergeCell ref="U284:W284"/>
    <mergeCell ref="X284:Z308"/>
    <mergeCell ref="BG284:BH284"/>
    <mergeCell ref="BI284:BJ284"/>
    <mergeCell ref="BK284:BL284"/>
    <mergeCell ref="B285:G285"/>
    <mergeCell ref="H285:K285"/>
    <mergeCell ref="L285:N285"/>
    <mergeCell ref="O285:Q285"/>
    <mergeCell ref="R285:T285"/>
    <mergeCell ref="U285:W285"/>
    <mergeCell ref="BG285:BH285"/>
    <mergeCell ref="BI285:BJ285"/>
    <mergeCell ref="BK285:BL285"/>
    <mergeCell ref="B286:G286"/>
    <mergeCell ref="H286:K286"/>
    <mergeCell ref="L286:N286"/>
    <mergeCell ref="O286:Q286"/>
    <mergeCell ref="R286:T286"/>
    <mergeCell ref="U286:W286"/>
    <mergeCell ref="BG286:BH286"/>
    <mergeCell ref="BI286:BJ286"/>
    <mergeCell ref="BK286:BL286"/>
    <mergeCell ref="B287:G287"/>
    <mergeCell ref="H287:K287"/>
    <mergeCell ref="L287:N287"/>
    <mergeCell ref="O287:Q287"/>
    <mergeCell ref="R287:T287"/>
    <mergeCell ref="U287:W287"/>
    <mergeCell ref="BG287:BH287"/>
    <mergeCell ref="BI287:BJ287"/>
    <mergeCell ref="BK287:BL287"/>
    <mergeCell ref="B288:G288"/>
    <mergeCell ref="H288:K288"/>
    <mergeCell ref="L288:N288"/>
    <mergeCell ref="O288:Q288"/>
    <mergeCell ref="R288:T288"/>
    <mergeCell ref="U288:W288"/>
    <mergeCell ref="BG288:BH288"/>
    <mergeCell ref="BI288:BJ288"/>
    <mergeCell ref="BK288:BL288"/>
    <mergeCell ref="B289:G289"/>
    <mergeCell ref="H289:K289"/>
    <mergeCell ref="L289:N289"/>
    <mergeCell ref="O289:Q289"/>
    <mergeCell ref="R289:T289"/>
    <mergeCell ref="U289:W289"/>
    <mergeCell ref="BG289:BH289"/>
    <mergeCell ref="BI289:BJ289"/>
    <mergeCell ref="BK289:BL289"/>
    <mergeCell ref="B290:G290"/>
    <mergeCell ref="H290:K290"/>
    <mergeCell ref="L290:N290"/>
    <mergeCell ref="O290:Q290"/>
    <mergeCell ref="R290:T290"/>
    <mergeCell ref="U290:W290"/>
    <mergeCell ref="BG290:BH290"/>
    <mergeCell ref="BI290:BJ290"/>
    <mergeCell ref="BK290:BL290"/>
    <mergeCell ref="B291:G291"/>
    <mergeCell ref="H291:K291"/>
    <mergeCell ref="L291:N291"/>
    <mergeCell ref="O291:Q291"/>
    <mergeCell ref="R291:T291"/>
    <mergeCell ref="U291:W291"/>
    <mergeCell ref="BG291:BH291"/>
    <mergeCell ref="BI291:BJ291"/>
    <mergeCell ref="BK291:BL291"/>
    <mergeCell ref="B292:G292"/>
    <mergeCell ref="H292:K292"/>
    <mergeCell ref="L292:N292"/>
    <mergeCell ref="O292:Q292"/>
    <mergeCell ref="R292:T292"/>
    <mergeCell ref="U292:W292"/>
    <mergeCell ref="BG292:BH292"/>
    <mergeCell ref="BI292:BJ292"/>
    <mergeCell ref="BK292:BL292"/>
    <mergeCell ref="B293:G293"/>
    <mergeCell ref="H293:K293"/>
    <mergeCell ref="L293:N293"/>
    <mergeCell ref="O293:Q293"/>
    <mergeCell ref="R293:T293"/>
    <mergeCell ref="U293:W293"/>
    <mergeCell ref="BG293:BH293"/>
    <mergeCell ref="BI293:BJ293"/>
    <mergeCell ref="BK293:BL293"/>
    <mergeCell ref="B294:G294"/>
    <mergeCell ref="H294:K294"/>
    <mergeCell ref="L294:N294"/>
    <mergeCell ref="O294:Q294"/>
    <mergeCell ref="R294:T294"/>
    <mergeCell ref="U294:W294"/>
    <mergeCell ref="BG294:BH294"/>
    <mergeCell ref="BI294:BJ294"/>
    <mergeCell ref="BK294:BL294"/>
    <mergeCell ref="B295:G295"/>
    <mergeCell ref="H295:K295"/>
    <mergeCell ref="L295:N295"/>
    <mergeCell ref="O295:Q295"/>
    <mergeCell ref="R295:T295"/>
    <mergeCell ref="U295:W295"/>
    <mergeCell ref="BG295:BH295"/>
    <mergeCell ref="BI295:BJ295"/>
    <mergeCell ref="BK295:BL295"/>
    <mergeCell ref="B296:G296"/>
    <mergeCell ref="H296:K296"/>
    <mergeCell ref="L296:N296"/>
    <mergeCell ref="O296:Q296"/>
    <mergeCell ref="R296:T296"/>
    <mergeCell ref="U296:W296"/>
    <mergeCell ref="BG296:BH296"/>
    <mergeCell ref="BI296:BJ296"/>
    <mergeCell ref="BK296:BL296"/>
    <mergeCell ref="B297:G297"/>
    <mergeCell ref="H297:K297"/>
    <mergeCell ref="L297:N297"/>
    <mergeCell ref="O297:Q297"/>
    <mergeCell ref="R297:T297"/>
    <mergeCell ref="U297:W297"/>
    <mergeCell ref="BG297:BH297"/>
    <mergeCell ref="BI297:BJ297"/>
    <mergeCell ref="BK297:BL297"/>
    <mergeCell ref="B298:G298"/>
    <mergeCell ref="H298:K298"/>
    <mergeCell ref="L298:N298"/>
    <mergeCell ref="O298:Q298"/>
    <mergeCell ref="R298:T298"/>
    <mergeCell ref="U298:W298"/>
    <mergeCell ref="BG298:BH298"/>
    <mergeCell ref="BI298:BJ298"/>
    <mergeCell ref="BK298:BL298"/>
    <mergeCell ref="B299:G299"/>
    <mergeCell ref="H299:K299"/>
    <mergeCell ref="L299:N299"/>
    <mergeCell ref="O299:Q299"/>
    <mergeCell ref="R299:T299"/>
    <mergeCell ref="U299:W299"/>
    <mergeCell ref="BG299:BH299"/>
    <mergeCell ref="BI299:BJ299"/>
    <mergeCell ref="BK299:BL299"/>
    <mergeCell ref="B300:G300"/>
    <mergeCell ref="H300:K300"/>
    <mergeCell ref="L300:N300"/>
    <mergeCell ref="O300:Q300"/>
    <mergeCell ref="R300:T300"/>
    <mergeCell ref="U300:W300"/>
    <mergeCell ref="BG300:BH300"/>
    <mergeCell ref="BI300:BJ300"/>
    <mergeCell ref="BK300:BL300"/>
    <mergeCell ref="B301:G301"/>
    <mergeCell ref="H301:K301"/>
    <mergeCell ref="L301:N301"/>
    <mergeCell ref="O301:Q301"/>
    <mergeCell ref="R301:T301"/>
    <mergeCell ref="U301:W301"/>
    <mergeCell ref="BG301:BH301"/>
    <mergeCell ref="BI301:BJ301"/>
    <mergeCell ref="BK301:BL301"/>
    <mergeCell ref="B302:G302"/>
    <mergeCell ref="H302:K302"/>
    <mergeCell ref="L302:N302"/>
    <mergeCell ref="O302:Q302"/>
    <mergeCell ref="R302:T302"/>
    <mergeCell ref="U302:W302"/>
    <mergeCell ref="BG302:BH302"/>
    <mergeCell ref="BI302:BJ302"/>
    <mergeCell ref="BK302:BL302"/>
    <mergeCell ref="B303:G303"/>
    <mergeCell ref="H303:K303"/>
    <mergeCell ref="L303:N303"/>
    <mergeCell ref="O303:Q303"/>
    <mergeCell ref="R303:T303"/>
    <mergeCell ref="U303:W303"/>
    <mergeCell ref="BG303:BH303"/>
    <mergeCell ref="BI303:BJ303"/>
    <mergeCell ref="BK303:BL303"/>
    <mergeCell ref="B304:G304"/>
    <mergeCell ref="H304:K304"/>
    <mergeCell ref="L304:N304"/>
    <mergeCell ref="O304:Q304"/>
    <mergeCell ref="R304:T304"/>
    <mergeCell ref="U304:W304"/>
    <mergeCell ref="BG304:BH304"/>
    <mergeCell ref="BI304:BJ304"/>
    <mergeCell ref="BK304:BL304"/>
    <mergeCell ref="B305:G305"/>
    <mergeCell ref="H305:K305"/>
    <mergeCell ref="L305:N305"/>
    <mergeCell ref="O305:Q305"/>
    <mergeCell ref="R305:T305"/>
    <mergeCell ref="U305:W305"/>
    <mergeCell ref="BG305:BH305"/>
    <mergeCell ref="BI305:BJ305"/>
    <mergeCell ref="BK305:BL305"/>
    <mergeCell ref="B306:G306"/>
    <mergeCell ref="H306:K306"/>
    <mergeCell ref="L306:N306"/>
    <mergeCell ref="O306:Q306"/>
    <mergeCell ref="R306:T306"/>
    <mergeCell ref="U306:W306"/>
    <mergeCell ref="BG306:BH306"/>
    <mergeCell ref="BI306:BJ306"/>
    <mergeCell ref="BK306:BL306"/>
    <mergeCell ref="B307:G307"/>
    <mergeCell ref="H307:K307"/>
    <mergeCell ref="L307:N307"/>
    <mergeCell ref="O307:Q307"/>
    <mergeCell ref="R307:T307"/>
    <mergeCell ref="U307:W307"/>
    <mergeCell ref="BG307:BH307"/>
    <mergeCell ref="BI307:BJ307"/>
    <mergeCell ref="BK307:BL307"/>
    <mergeCell ref="B308:G308"/>
    <mergeCell ref="H308:K308"/>
    <mergeCell ref="L308:N308"/>
    <mergeCell ref="O308:Q308"/>
    <mergeCell ref="R308:T308"/>
    <mergeCell ref="U308:W308"/>
    <mergeCell ref="BG308:BH308"/>
    <mergeCell ref="BI308:BJ308"/>
    <mergeCell ref="BK308:BL308"/>
    <mergeCell ref="AA309:AA312"/>
    <mergeCell ref="AB309:AB312"/>
    <mergeCell ref="AC309:AC312"/>
    <mergeCell ref="AD309:AD312"/>
    <mergeCell ref="AE309:AE312"/>
    <mergeCell ref="AF309:AF312"/>
    <mergeCell ref="AG309:AG312"/>
    <mergeCell ref="AH309:AH312"/>
    <mergeCell ref="AI309:AI312"/>
    <mergeCell ref="AJ309:AJ312"/>
    <mergeCell ref="AK309:AK312"/>
    <mergeCell ref="AL309:AL312"/>
    <mergeCell ref="AM309:AM312"/>
    <mergeCell ref="AN309:AN312"/>
    <mergeCell ref="AO309:AO312"/>
    <mergeCell ref="AP309:AP312"/>
    <mergeCell ref="AQ309:AQ312"/>
    <mergeCell ref="AR309:AR312"/>
    <mergeCell ref="AS309:AS312"/>
    <mergeCell ref="AT309:AT312"/>
    <mergeCell ref="AU309:AU312"/>
    <mergeCell ref="AV309:AV312"/>
    <mergeCell ref="AW309:AW312"/>
    <mergeCell ref="AX309:AX312"/>
    <mergeCell ref="AY309:AY312"/>
    <mergeCell ref="AZ309:AZ312"/>
    <mergeCell ref="BA309:BA312"/>
    <mergeCell ref="BB309:BB312"/>
    <mergeCell ref="BC309:BC312"/>
    <mergeCell ref="BD309:BD312"/>
    <mergeCell ref="BE309:BE312"/>
    <mergeCell ref="BG309:BH309"/>
    <mergeCell ref="BI309:BJ309"/>
    <mergeCell ref="BK309:BL309"/>
    <mergeCell ref="A314:Z314"/>
    <mergeCell ref="A316:C316"/>
    <mergeCell ref="E316:F316"/>
    <mergeCell ref="A317:C317"/>
    <mergeCell ref="AK317:AN317"/>
    <mergeCell ref="AO317:AS317"/>
    <mergeCell ref="AT317:AZ317"/>
    <mergeCell ref="BA317:BE317"/>
    <mergeCell ref="A318:C318"/>
    <mergeCell ref="AK318:AN318"/>
    <mergeCell ref="AO318:AS318"/>
    <mergeCell ref="AT318:AZ318"/>
    <mergeCell ref="BA318:BE318"/>
    <mergeCell ref="A319:D319"/>
    <mergeCell ref="A320:A322"/>
    <mergeCell ref="B320:G322"/>
    <mergeCell ref="H320:N322"/>
    <mergeCell ref="O320:Q322"/>
    <mergeCell ref="R320:T322"/>
    <mergeCell ref="U320:W322"/>
    <mergeCell ref="X320:Z322"/>
    <mergeCell ref="BG320:BL320"/>
    <mergeCell ref="BG321:BH321"/>
    <mergeCell ref="BI321:BJ321"/>
    <mergeCell ref="BK321:BL321"/>
    <mergeCell ref="B323:G323"/>
    <mergeCell ref="H323:K323"/>
    <mergeCell ref="L323:N323"/>
    <mergeCell ref="O323:Q323"/>
    <mergeCell ref="R323:T323"/>
    <mergeCell ref="U323:W323"/>
    <mergeCell ref="X323:Z347"/>
    <mergeCell ref="BG323:BH323"/>
    <mergeCell ref="BI323:BJ323"/>
    <mergeCell ref="BK323:BL323"/>
    <mergeCell ref="B324:G324"/>
    <mergeCell ref="H324:K324"/>
    <mergeCell ref="L324:N324"/>
    <mergeCell ref="O324:Q324"/>
    <mergeCell ref="R324:T324"/>
    <mergeCell ref="U324:W324"/>
    <mergeCell ref="BG324:BH324"/>
    <mergeCell ref="BI324:BJ324"/>
    <mergeCell ref="BK324:BL324"/>
    <mergeCell ref="B325:G325"/>
    <mergeCell ref="H325:K325"/>
    <mergeCell ref="L325:N325"/>
    <mergeCell ref="O325:Q325"/>
    <mergeCell ref="R325:T325"/>
    <mergeCell ref="U325:W325"/>
    <mergeCell ref="BG325:BH325"/>
    <mergeCell ref="BI325:BJ325"/>
    <mergeCell ref="BK325:BL325"/>
    <mergeCell ref="B326:G326"/>
    <mergeCell ref="H326:K326"/>
    <mergeCell ref="L326:N326"/>
    <mergeCell ref="O326:Q326"/>
    <mergeCell ref="R326:T326"/>
    <mergeCell ref="U326:W326"/>
    <mergeCell ref="BG326:BH326"/>
    <mergeCell ref="BI326:BJ326"/>
    <mergeCell ref="BK326:BL326"/>
    <mergeCell ref="B327:G327"/>
    <mergeCell ref="H327:K327"/>
    <mergeCell ref="L327:N327"/>
    <mergeCell ref="O327:Q327"/>
    <mergeCell ref="R327:T327"/>
    <mergeCell ref="U327:W327"/>
    <mergeCell ref="BG327:BH327"/>
    <mergeCell ref="BI327:BJ327"/>
    <mergeCell ref="BK327:BL327"/>
    <mergeCell ref="B328:G328"/>
    <mergeCell ref="H328:K328"/>
    <mergeCell ref="L328:N328"/>
    <mergeCell ref="O328:Q328"/>
    <mergeCell ref="R328:T328"/>
    <mergeCell ref="U328:W328"/>
    <mergeCell ref="BG328:BH328"/>
    <mergeCell ref="BI328:BJ328"/>
    <mergeCell ref="BK328:BL328"/>
    <mergeCell ref="B329:G329"/>
    <mergeCell ref="H329:K329"/>
    <mergeCell ref="L329:N329"/>
    <mergeCell ref="O329:Q329"/>
    <mergeCell ref="R329:T329"/>
    <mergeCell ref="U329:W329"/>
    <mergeCell ref="BG329:BH329"/>
    <mergeCell ref="BI329:BJ329"/>
    <mergeCell ref="BK329:BL329"/>
    <mergeCell ref="B330:G330"/>
    <mergeCell ref="H330:K330"/>
    <mergeCell ref="L330:N330"/>
    <mergeCell ref="O330:Q330"/>
    <mergeCell ref="R330:T330"/>
    <mergeCell ref="U330:W330"/>
    <mergeCell ref="BG330:BH330"/>
    <mergeCell ref="BI330:BJ330"/>
    <mergeCell ref="BK330:BL330"/>
    <mergeCell ref="B331:G331"/>
    <mergeCell ref="H331:K331"/>
    <mergeCell ref="L331:N331"/>
    <mergeCell ref="O331:Q331"/>
    <mergeCell ref="R331:T331"/>
    <mergeCell ref="U331:W331"/>
    <mergeCell ref="BG331:BH331"/>
    <mergeCell ref="BI331:BJ331"/>
    <mergeCell ref="BK331:BL331"/>
    <mergeCell ref="B332:G332"/>
    <mergeCell ref="H332:K332"/>
    <mergeCell ref="L332:N332"/>
    <mergeCell ref="O332:Q332"/>
    <mergeCell ref="R332:T332"/>
    <mergeCell ref="U332:W332"/>
    <mergeCell ref="BG332:BH332"/>
    <mergeCell ref="BI332:BJ332"/>
    <mergeCell ref="BK332:BL332"/>
    <mergeCell ref="B333:G333"/>
    <mergeCell ref="H333:K333"/>
    <mergeCell ref="L333:N333"/>
    <mergeCell ref="O333:Q333"/>
    <mergeCell ref="R333:T333"/>
    <mergeCell ref="U333:W333"/>
    <mergeCell ref="BG333:BH333"/>
    <mergeCell ref="BI333:BJ333"/>
    <mergeCell ref="BK333:BL333"/>
    <mergeCell ref="B334:G334"/>
    <mergeCell ref="H334:K334"/>
    <mergeCell ref="L334:N334"/>
    <mergeCell ref="O334:Q334"/>
    <mergeCell ref="R334:T334"/>
    <mergeCell ref="U334:W334"/>
    <mergeCell ref="BG334:BH334"/>
    <mergeCell ref="BI334:BJ334"/>
    <mergeCell ref="BK334:BL334"/>
    <mergeCell ref="B335:G335"/>
    <mergeCell ref="H335:K335"/>
    <mergeCell ref="L335:N335"/>
    <mergeCell ref="O335:Q335"/>
    <mergeCell ref="R335:T335"/>
    <mergeCell ref="U335:W335"/>
    <mergeCell ref="BG335:BH335"/>
    <mergeCell ref="BI335:BJ335"/>
    <mergeCell ref="BK335:BL335"/>
    <mergeCell ref="B336:G336"/>
    <mergeCell ref="H336:K336"/>
    <mergeCell ref="L336:N336"/>
    <mergeCell ref="O336:Q336"/>
    <mergeCell ref="R336:T336"/>
    <mergeCell ref="U336:W336"/>
    <mergeCell ref="BG336:BH336"/>
    <mergeCell ref="BI336:BJ336"/>
    <mergeCell ref="BK336:BL336"/>
    <mergeCell ref="B337:G337"/>
    <mergeCell ref="H337:K337"/>
    <mergeCell ref="L337:N337"/>
    <mergeCell ref="O337:Q337"/>
    <mergeCell ref="R337:T337"/>
    <mergeCell ref="U337:W337"/>
    <mergeCell ref="BG337:BH337"/>
    <mergeCell ref="BI337:BJ337"/>
    <mergeCell ref="BK337:BL337"/>
    <mergeCell ref="B338:G338"/>
    <mergeCell ref="H338:K338"/>
    <mergeCell ref="L338:N338"/>
    <mergeCell ref="O338:Q338"/>
    <mergeCell ref="R338:T338"/>
    <mergeCell ref="U338:W338"/>
    <mergeCell ref="BG338:BH338"/>
    <mergeCell ref="BI338:BJ338"/>
    <mergeCell ref="BK338:BL338"/>
    <mergeCell ref="B339:G339"/>
    <mergeCell ref="H339:K339"/>
    <mergeCell ref="L339:N339"/>
    <mergeCell ref="O339:Q339"/>
    <mergeCell ref="R339:T339"/>
    <mergeCell ref="U339:W339"/>
    <mergeCell ref="BG339:BH339"/>
    <mergeCell ref="BI339:BJ339"/>
    <mergeCell ref="BK339:BL339"/>
    <mergeCell ref="B340:G340"/>
    <mergeCell ref="H340:K340"/>
    <mergeCell ref="L340:N340"/>
    <mergeCell ref="O340:Q340"/>
    <mergeCell ref="R340:T340"/>
    <mergeCell ref="U340:W340"/>
    <mergeCell ref="BG340:BH340"/>
    <mergeCell ref="BI340:BJ340"/>
    <mergeCell ref="BK340:BL340"/>
    <mergeCell ref="B341:G341"/>
    <mergeCell ref="H341:K341"/>
    <mergeCell ref="L341:N341"/>
    <mergeCell ref="O341:Q341"/>
    <mergeCell ref="R341:T341"/>
    <mergeCell ref="U341:W341"/>
    <mergeCell ref="BG341:BH341"/>
    <mergeCell ref="BI341:BJ341"/>
    <mergeCell ref="BK341:BL341"/>
    <mergeCell ref="B342:G342"/>
    <mergeCell ref="H342:K342"/>
    <mergeCell ref="L342:N342"/>
    <mergeCell ref="O342:Q342"/>
    <mergeCell ref="R342:T342"/>
    <mergeCell ref="U342:W342"/>
    <mergeCell ref="BG342:BH342"/>
    <mergeCell ref="BI342:BJ342"/>
    <mergeCell ref="BK342:BL342"/>
    <mergeCell ref="B343:G343"/>
    <mergeCell ref="H343:K343"/>
    <mergeCell ref="L343:N343"/>
    <mergeCell ref="O343:Q343"/>
    <mergeCell ref="R343:T343"/>
    <mergeCell ref="U343:W343"/>
    <mergeCell ref="BG343:BH343"/>
    <mergeCell ref="BI343:BJ343"/>
    <mergeCell ref="BK343:BL343"/>
    <mergeCell ref="B344:G344"/>
    <mergeCell ref="H344:K344"/>
    <mergeCell ref="L344:N344"/>
    <mergeCell ref="O344:Q344"/>
    <mergeCell ref="R344:T344"/>
    <mergeCell ref="U344:W344"/>
    <mergeCell ref="BG344:BH344"/>
    <mergeCell ref="BI344:BJ344"/>
    <mergeCell ref="BK344:BL344"/>
    <mergeCell ref="B345:G345"/>
    <mergeCell ref="H345:K345"/>
    <mergeCell ref="L345:N345"/>
    <mergeCell ref="O345:Q345"/>
    <mergeCell ref="R345:T345"/>
    <mergeCell ref="U345:W345"/>
    <mergeCell ref="BG345:BH345"/>
    <mergeCell ref="BI345:BJ345"/>
    <mergeCell ref="BK345:BL345"/>
    <mergeCell ref="B346:G346"/>
    <mergeCell ref="H346:K346"/>
    <mergeCell ref="L346:N346"/>
    <mergeCell ref="O346:Q346"/>
    <mergeCell ref="R346:T346"/>
    <mergeCell ref="U346:W346"/>
    <mergeCell ref="BG346:BH346"/>
    <mergeCell ref="BI346:BJ346"/>
    <mergeCell ref="BK346:BL346"/>
    <mergeCell ref="B347:G347"/>
    <mergeCell ref="H347:K347"/>
    <mergeCell ref="L347:N347"/>
    <mergeCell ref="O347:Q347"/>
    <mergeCell ref="R347:T347"/>
    <mergeCell ref="U347:W347"/>
    <mergeCell ref="BG347:BH347"/>
    <mergeCell ref="BI347:BJ347"/>
    <mergeCell ref="BK347:BL347"/>
    <mergeCell ref="AA348:AA351"/>
    <mergeCell ref="AB348:AB351"/>
    <mergeCell ref="AC348:AC351"/>
    <mergeCell ref="AD348:AD351"/>
    <mergeCell ref="AE348:AE351"/>
    <mergeCell ref="AF348:AF351"/>
    <mergeCell ref="AG348:AG351"/>
    <mergeCell ref="AH348:AH351"/>
    <mergeCell ref="AI348:AI351"/>
    <mergeCell ref="AJ348:AJ351"/>
    <mergeCell ref="AK348:AK351"/>
    <mergeCell ref="AL348:AL351"/>
    <mergeCell ref="AM348:AM351"/>
    <mergeCell ref="AN348:AN351"/>
    <mergeCell ref="AO348:AO351"/>
    <mergeCell ref="AP348:AP351"/>
    <mergeCell ref="AQ348:AQ351"/>
    <mergeCell ref="AR348:AR351"/>
    <mergeCell ref="AS348:AS351"/>
    <mergeCell ref="AT348:AT351"/>
    <mergeCell ref="AU348:AU351"/>
    <mergeCell ref="AV348:AV351"/>
    <mergeCell ref="AW348:AW351"/>
    <mergeCell ref="AX348:AX351"/>
    <mergeCell ref="AY348:AY351"/>
    <mergeCell ref="AZ348:AZ351"/>
    <mergeCell ref="BA348:BA351"/>
    <mergeCell ref="BB348:BB351"/>
    <mergeCell ref="BC348:BC351"/>
    <mergeCell ref="BD348:BD351"/>
    <mergeCell ref="BE348:BE351"/>
    <mergeCell ref="BG348:BH348"/>
    <mergeCell ref="BI348:BJ348"/>
    <mergeCell ref="BK348:BL348"/>
    <mergeCell ref="A353:Z353"/>
    <mergeCell ref="A355:C355"/>
    <mergeCell ref="E355:F355"/>
    <mergeCell ref="A356:C356"/>
    <mergeCell ref="AK356:AN356"/>
    <mergeCell ref="AO356:AS356"/>
    <mergeCell ref="AT356:AZ356"/>
    <mergeCell ref="BA356:BE356"/>
    <mergeCell ref="A357:C357"/>
    <mergeCell ref="AK357:AN357"/>
    <mergeCell ref="AO357:AS357"/>
    <mergeCell ref="AT357:AZ357"/>
    <mergeCell ref="BA357:BE357"/>
    <mergeCell ref="A358:D358"/>
    <mergeCell ref="A359:A361"/>
    <mergeCell ref="B359:G361"/>
    <mergeCell ref="H359:N361"/>
    <mergeCell ref="O359:Q361"/>
    <mergeCell ref="R359:T361"/>
    <mergeCell ref="U359:W361"/>
    <mergeCell ref="X359:Z361"/>
    <mergeCell ref="BG359:BL359"/>
    <mergeCell ref="BG360:BH360"/>
    <mergeCell ref="BI360:BJ360"/>
    <mergeCell ref="BK360:BL360"/>
    <mergeCell ref="B362:G362"/>
    <mergeCell ref="H362:K362"/>
    <mergeCell ref="L362:N362"/>
    <mergeCell ref="O362:Q362"/>
    <mergeCell ref="R362:T362"/>
    <mergeCell ref="U362:W362"/>
    <mergeCell ref="X362:Z386"/>
    <mergeCell ref="BG362:BH362"/>
    <mergeCell ref="BI362:BJ362"/>
    <mergeCell ref="BK362:BL362"/>
    <mergeCell ref="B363:G363"/>
    <mergeCell ref="H363:K363"/>
    <mergeCell ref="L363:N363"/>
    <mergeCell ref="O363:Q363"/>
    <mergeCell ref="R363:T363"/>
    <mergeCell ref="U363:W363"/>
    <mergeCell ref="BG363:BH363"/>
    <mergeCell ref="BI363:BJ363"/>
    <mergeCell ref="BK363:BL363"/>
    <mergeCell ref="B364:G364"/>
    <mergeCell ref="H364:K364"/>
    <mergeCell ref="L364:N364"/>
    <mergeCell ref="O364:Q364"/>
    <mergeCell ref="R364:T364"/>
    <mergeCell ref="U364:W364"/>
    <mergeCell ref="BG364:BH364"/>
    <mergeCell ref="BI364:BJ364"/>
    <mergeCell ref="BK364:BL364"/>
    <mergeCell ref="B365:G365"/>
    <mergeCell ref="H365:K365"/>
    <mergeCell ref="L365:N365"/>
    <mergeCell ref="O365:Q365"/>
    <mergeCell ref="R365:T365"/>
    <mergeCell ref="U365:W365"/>
    <mergeCell ref="BG365:BH365"/>
    <mergeCell ref="BI365:BJ365"/>
    <mergeCell ref="BK365:BL365"/>
    <mergeCell ref="B366:G366"/>
    <mergeCell ref="H366:K366"/>
    <mergeCell ref="L366:N366"/>
    <mergeCell ref="O366:Q366"/>
    <mergeCell ref="R366:T366"/>
    <mergeCell ref="U366:W366"/>
    <mergeCell ref="BG366:BH366"/>
    <mergeCell ref="BI366:BJ366"/>
    <mergeCell ref="BK366:BL366"/>
    <mergeCell ref="B367:G367"/>
    <mergeCell ref="H367:K367"/>
    <mergeCell ref="L367:N367"/>
    <mergeCell ref="O367:Q367"/>
    <mergeCell ref="R367:T367"/>
    <mergeCell ref="U367:W367"/>
    <mergeCell ref="BG367:BH367"/>
    <mergeCell ref="BI367:BJ367"/>
    <mergeCell ref="BK367:BL367"/>
    <mergeCell ref="B368:G368"/>
    <mergeCell ref="H368:K368"/>
    <mergeCell ref="L368:N368"/>
    <mergeCell ref="O368:Q368"/>
    <mergeCell ref="R368:T368"/>
    <mergeCell ref="U368:W368"/>
    <mergeCell ref="BG368:BH368"/>
    <mergeCell ref="BI368:BJ368"/>
    <mergeCell ref="BK368:BL368"/>
    <mergeCell ref="B369:G369"/>
    <mergeCell ref="H369:K369"/>
    <mergeCell ref="L369:N369"/>
    <mergeCell ref="O369:Q369"/>
    <mergeCell ref="R369:T369"/>
    <mergeCell ref="U369:W369"/>
    <mergeCell ref="BG369:BH369"/>
    <mergeCell ref="BI369:BJ369"/>
    <mergeCell ref="BK369:BL369"/>
    <mergeCell ref="B370:G370"/>
    <mergeCell ref="H370:K370"/>
    <mergeCell ref="L370:N370"/>
    <mergeCell ref="O370:Q370"/>
    <mergeCell ref="R370:T370"/>
    <mergeCell ref="U370:W370"/>
    <mergeCell ref="BG370:BH370"/>
    <mergeCell ref="BI370:BJ370"/>
    <mergeCell ref="BK370:BL370"/>
    <mergeCell ref="B371:G371"/>
    <mergeCell ref="H371:K371"/>
    <mergeCell ref="L371:N371"/>
    <mergeCell ref="O371:Q371"/>
    <mergeCell ref="R371:T371"/>
    <mergeCell ref="U371:W371"/>
    <mergeCell ref="BG371:BH371"/>
    <mergeCell ref="BI371:BJ371"/>
    <mergeCell ref="BK371:BL371"/>
    <mergeCell ref="B372:G372"/>
    <mergeCell ref="H372:K372"/>
    <mergeCell ref="L372:N372"/>
    <mergeCell ref="O372:Q372"/>
    <mergeCell ref="R372:T372"/>
    <mergeCell ref="U372:W372"/>
    <mergeCell ref="BG372:BH372"/>
    <mergeCell ref="BI372:BJ372"/>
    <mergeCell ref="BK372:BL372"/>
    <mergeCell ref="B373:G373"/>
    <mergeCell ref="H373:K373"/>
    <mergeCell ref="L373:N373"/>
    <mergeCell ref="O373:Q373"/>
    <mergeCell ref="R373:T373"/>
    <mergeCell ref="U373:W373"/>
    <mergeCell ref="BG373:BH373"/>
    <mergeCell ref="BI373:BJ373"/>
    <mergeCell ref="BK373:BL373"/>
    <mergeCell ref="B374:G374"/>
    <mergeCell ref="H374:K374"/>
    <mergeCell ref="L374:N374"/>
    <mergeCell ref="O374:Q374"/>
    <mergeCell ref="R374:T374"/>
    <mergeCell ref="U374:W374"/>
    <mergeCell ref="BG374:BH374"/>
    <mergeCell ref="BI374:BJ374"/>
    <mergeCell ref="BK374:BL374"/>
    <mergeCell ref="B375:G375"/>
    <mergeCell ref="H375:K375"/>
    <mergeCell ref="L375:N375"/>
    <mergeCell ref="O375:Q375"/>
    <mergeCell ref="R375:T375"/>
    <mergeCell ref="U375:W375"/>
    <mergeCell ref="BG375:BH375"/>
    <mergeCell ref="BI375:BJ375"/>
    <mergeCell ref="BK375:BL375"/>
    <mergeCell ref="B376:G376"/>
    <mergeCell ref="H376:K376"/>
    <mergeCell ref="L376:N376"/>
    <mergeCell ref="O376:Q376"/>
    <mergeCell ref="R376:T376"/>
    <mergeCell ref="U376:W376"/>
    <mergeCell ref="BG376:BH376"/>
    <mergeCell ref="BI376:BJ376"/>
    <mergeCell ref="BK376:BL376"/>
    <mergeCell ref="B377:G377"/>
    <mergeCell ref="H377:K377"/>
    <mergeCell ref="L377:N377"/>
    <mergeCell ref="O377:Q377"/>
    <mergeCell ref="R377:T377"/>
    <mergeCell ref="U377:W377"/>
    <mergeCell ref="BG377:BH377"/>
    <mergeCell ref="BI377:BJ377"/>
    <mergeCell ref="BK377:BL377"/>
    <mergeCell ref="B378:G378"/>
    <mergeCell ref="H378:K378"/>
    <mergeCell ref="L378:N378"/>
    <mergeCell ref="O378:Q378"/>
    <mergeCell ref="R378:T378"/>
    <mergeCell ref="U378:W378"/>
    <mergeCell ref="BG378:BH378"/>
    <mergeCell ref="BI378:BJ378"/>
    <mergeCell ref="BK378:BL378"/>
    <mergeCell ref="B379:G379"/>
    <mergeCell ref="H379:K379"/>
    <mergeCell ref="L379:N379"/>
    <mergeCell ref="O379:Q379"/>
    <mergeCell ref="R379:T379"/>
    <mergeCell ref="U379:W379"/>
    <mergeCell ref="BG379:BH379"/>
    <mergeCell ref="BI379:BJ379"/>
    <mergeCell ref="BK379:BL379"/>
    <mergeCell ref="B380:G380"/>
    <mergeCell ref="H380:K380"/>
    <mergeCell ref="L380:N380"/>
    <mergeCell ref="O380:Q380"/>
    <mergeCell ref="R380:T380"/>
    <mergeCell ref="U380:W380"/>
    <mergeCell ref="BG380:BH380"/>
    <mergeCell ref="BI380:BJ380"/>
    <mergeCell ref="BK380:BL380"/>
    <mergeCell ref="B381:G381"/>
    <mergeCell ref="H381:K381"/>
    <mergeCell ref="L381:N381"/>
    <mergeCell ref="O381:Q381"/>
    <mergeCell ref="R381:T381"/>
    <mergeCell ref="U381:W381"/>
    <mergeCell ref="BG381:BH381"/>
    <mergeCell ref="BI381:BJ381"/>
    <mergeCell ref="BK381:BL381"/>
    <mergeCell ref="B382:G382"/>
    <mergeCell ref="H382:K382"/>
    <mergeCell ref="L382:N382"/>
    <mergeCell ref="O382:Q382"/>
    <mergeCell ref="R382:T382"/>
    <mergeCell ref="U382:W382"/>
    <mergeCell ref="BG382:BH382"/>
    <mergeCell ref="BI382:BJ382"/>
    <mergeCell ref="BK382:BL382"/>
    <mergeCell ref="B383:G383"/>
    <mergeCell ref="H383:K383"/>
    <mergeCell ref="L383:N383"/>
    <mergeCell ref="O383:Q383"/>
    <mergeCell ref="R383:T383"/>
    <mergeCell ref="U383:W383"/>
    <mergeCell ref="BG383:BH383"/>
    <mergeCell ref="BI383:BJ383"/>
    <mergeCell ref="BK383:BL383"/>
    <mergeCell ref="B384:G384"/>
    <mergeCell ref="H384:K384"/>
    <mergeCell ref="L384:N384"/>
    <mergeCell ref="O384:Q384"/>
    <mergeCell ref="R384:T384"/>
    <mergeCell ref="U384:W384"/>
    <mergeCell ref="BG384:BH384"/>
    <mergeCell ref="BI384:BJ384"/>
    <mergeCell ref="BK384:BL384"/>
    <mergeCell ref="B385:G385"/>
    <mergeCell ref="H385:K385"/>
    <mergeCell ref="L385:N385"/>
    <mergeCell ref="O385:Q385"/>
    <mergeCell ref="R385:T385"/>
    <mergeCell ref="U385:W385"/>
    <mergeCell ref="BG385:BH385"/>
    <mergeCell ref="BI385:BJ385"/>
    <mergeCell ref="BK385:BL385"/>
    <mergeCell ref="B386:G386"/>
    <mergeCell ref="H386:K386"/>
    <mergeCell ref="L386:N386"/>
    <mergeCell ref="O386:Q386"/>
    <mergeCell ref="R386:T386"/>
    <mergeCell ref="U386:W386"/>
    <mergeCell ref="BG386:BH386"/>
    <mergeCell ref="BI386:BJ386"/>
    <mergeCell ref="BK386:BL386"/>
    <mergeCell ref="AA387:AA390"/>
    <mergeCell ref="AB387:AB390"/>
    <mergeCell ref="AC387:AC390"/>
    <mergeCell ref="AD387:AD390"/>
    <mergeCell ref="AE387:AE390"/>
    <mergeCell ref="AF387:AF390"/>
    <mergeCell ref="AG387:AG390"/>
    <mergeCell ref="AH387:AH390"/>
    <mergeCell ref="AI387:AI390"/>
    <mergeCell ref="AJ387:AJ390"/>
    <mergeCell ref="AK387:AK390"/>
    <mergeCell ref="AL387:AL390"/>
    <mergeCell ref="AM387:AM390"/>
    <mergeCell ref="AN387:AN390"/>
    <mergeCell ref="AO387:AO390"/>
    <mergeCell ref="AP387:AP390"/>
    <mergeCell ref="AQ387:AQ390"/>
    <mergeCell ref="AR387:AR390"/>
    <mergeCell ref="AS387:AS390"/>
    <mergeCell ref="AT387:AT390"/>
    <mergeCell ref="AU387:AU390"/>
    <mergeCell ref="AV387:AV390"/>
    <mergeCell ref="AW387:AW390"/>
    <mergeCell ref="AX387:AX390"/>
    <mergeCell ref="AY387:AY390"/>
    <mergeCell ref="AZ387:AZ390"/>
    <mergeCell ref="BA387:BA390"/>
    <mergeCell ref="BB387:BB390"/>
    <mergeCell ref="BC387:BC390"/>
    <mergeCell ref="BD387:BD390"/>
    <mergeCell ref="BE387:BE390"/>
    <mergeCell ref="BG387:BH387"/>
    <mergeCell ref="BI387:BJ387"/>
    <mergeCell ref="BK387:BL387"/>
    <mergeCell ref="A392:Z392"/>
    <mergeCell ref="A394:C394"/>
    <mergeCell ref="E394:F394"/>
    <mergeCell ref="A395:C395"/>
    <mergeCell ref="AK395:AN395"/>
    <mergeCell ref="AO395:AS395"/>
    <mergeCell ref="AT395:AZ395"/>
    <mergeCell ref="BA395:BE395"/>
    <mergeCell ref="A396:C396"/>
    <mergeCell ref="AK396:AN396"/>
    <mergeCell ref="AO396:AS396"/>
    <mergeCell ref="AT396:AZ396"/>
    <mergeCell ref="BA396:BE396"/>
    <mergeCell ref="A397:D397"/>
    <mergeCell ref="A398:A400"/>
    <mergeCell ref="B398:G400"/>
    <mergeCell ref="H398:N400"/>
    <mergeCell ref="O398:Q400"/>
    <mergeCell ref="R398:T400"/>
    <mergeCell ref="U398:W400"/>
    <mergeCell ref="X398:Z400"/>
    <mergeCell ref="BG398:BL398"/>
    <mergeCell ref="BG399:BH399"/>
    <mergeCell ref="BI399:BJ399"/>
    <mergeCell ref="BK399:BL399"/>
    <mergeCell ref="B401:G401"/>
    <mergeCell ref="H401:K401"/>
    <mergeCell ref="L401:N401"/>
    <mergeCell ref="O401:Q401"/>
    <mergeCell ref="R401:T401"/>
    <mergeCell ref="U401:W401"/>
    <mergeCell ref="X401:Z425"/>
    <mergeCell ref="BG401:BH401"/>
    <mergeCell ref="BI401:BJ401"/>
    <mergeCell ref="BK401:BL401"/>
    <mergeCell ref="B402:G402"/>
    <mergeCell ref="H402:K402"/>
    <mergeCell ref="L402:N402"/>
    <mergeCell ref="O402:Q402"/>
    <mergeCell ref="R402:T402"/>
    <mergeCell ref="U402:W402"/>
    <mergeCell ref="BG402:BH402"/>
    <mergeCell ref="BI402:BJ402"/>
    <mergeCell ref="BK402:BL402"/>
    <mergeCell ref="B403:G403"/>
    <mergeCell ref="H403:K403"/>
    <mergeCell ref="L403:N403"/>
    <mergeCell ref="O403:Q403"/>
    <mergeCell ref="R403:T403"/>
    <mergeCell ref="U403:W403"/>
    <mergeCell ref="BG403:BH403"/>
    <mergeCell ref="BI403:BJ403"/>
    <mergeCell ref="BK403:BL403"/>
    <mergeCell ref="B404:G404"/>
    <mergeCell ref="H404:K404"/>
    <mergeCell ref="L404:N404"/>
    <mergeCell ref="O404:Q404"/>
    <mergeCell ref="R404:T404"/>
    <mergeCell ref="U404:W404"/>
    <mergeCell ref="BG404:BH404"/>
    <mergeCell ref="BI404:BJ404"/>
    <mergeCell ref="BK404:BL404"/>
    <mergeCell ref="B405:G405"/>
    <mergeCell ref="H405:K405"/>
    <mergeCell ref="L405:N405"/>
    <mergeCell ref="O405:Q405"/>
    <mergeCell ref="R405:T405"/>
    <mergeCell ref="U405:W405"/>
    <mergeCell ref="BG405:BH405"/>
    <mergeCell ref="BI405:BJ405"/>
    <mergeCell ref="BK405:BL405"/>
    <mergeCell ref="B406:G406"/>
    <mergeCell ref="H406:K406"/>
    <mergeCell ref="L406:N406"/>
    <mergeCell ref="O406:Q406"/>
    <mergeCell ref="R406:T406"/>
    <mergeCell ref="U406:W406"/>
    <mergeCell ref="BG406:BH406"/>
    <mergeCell ref="BI406:BJ406"/>
    <mergeCell ref="BK406:BL406"/>
    <mergeCell ref="B407:G407"/>
    <mergeCell ref="H407:K407"/>
    <mergeCell ref="L407:N407"/>
    <mergeCell ref="O407:Q407"/>
    <mergeCell ref="R407:T407"/>
    <mergeCell ref="U407:W407"/>
    <mergeCell ref="BG407:BH407"/>
    <mergeCell ref="BI407:BJ407"/>
    <mergeCell ref="BK407:BL407"/>
    <mergeCell ref="B408:G408"/>
    <mergeCell ref="H408:K408"/>
    <mergeCell ref="L408:N408"/>
    <mergeCell ref="O408:Q408"/>
    <mergeCell ref="R408:T408"/>
    <mergeCell ref="U408:W408"/>
    <mergeCell ref="BG408:BH408"/>
    <mergeCell ref="BI408:BJ408"/>
    <mergeCell ref="BK408:BL408"/>
    <mergeCell ref="B409:G409"/>
    <mergeCell ref="H409:K409"/>
    <mergeCell ref="L409:N409"/>
    <mergeCell ref="O409:Q409"/>
    <mergeCell ref="R409:T409"/>
    <mergeCell ref="U409:W409"/>
    <mergeCell ref="BG409:BH409"/>
    <mergeCell ref="BI409:BJ409"/>
    <mergeCell ref="BK409:BL409"/>
    <mergeCell ref="B410:G410"/>
    <mergeCell ref="H410:K410"/>
    <mergeCell ref="L410:N410"/>
    <mergeCell ref="O410:Q410"/>
    <mergeCell ref="R410:T410"/>
    <mergeCell ref="U410:W410"/>
    <mergeCell ref="BG410:BH410"/>
    <mergeCell ref="BI410:BJ410"/>
    <mergeCell ref="BK410:BL410"/>
    <mergeCell ref="B411:G411"/>
    <mergeCell ref="H411:K411"/>
    <mergeCell ref="L411:N411"/>
    <mergeCell ref="O411:Q411"/>
    <mergeCell ref="R411:T411"/>
    <mergeCell ref="U411:W411"/>
    <mergeCell ref="BG411:BH411"/>
    <mergeCell ref="BI411:BJ411"/>
    <mergeCell ref="BK411:BL411"/>
    <mergeCell ref="B412:G412"/>
    <mergeCell ref="H412:K412"/>
    <mergeCell ref="L412:N412"/>
    <mergeCell ref="O412:Q412"/>
    <mergeCell ref="R412:T412"/>
    <mergeCell ref="U412:W412"/>
    <mergeCell ref="BG412:BH412"/>
    <mergeCell ref="BI412:BJ412"/>
    <mergeCell ref="BK412:BL412"/>
    <mergeCell ref="B413:G413"/>
    <mergeCell ref="H413:K413"/>
    <mergeCell ref="L413:N413"/>
    <mergeCell ref="O413:Q413"/>
    <mergeCell ref="R413:T413"/>
    <mergeCell ref="U413:W413"/>
    <mergeCell ref="BG413:BH413"/>
    <mergeCell ref="BI413:BJ413"/>
    <mergeCell ref="BK413:BL413"/>
    <mergeCell ref="B414:G414"/>
    <mergeCell ref="H414:K414"/>
    <mergeCell ref="L414:N414"/>
    <mergeCell ref="O414:Q414"/>
    <mergeCell ref="R414:T414"/>
    <mergeCell ref="U414:W414"/>
    <mergeCell ref="BG414:BH414"/>
    <mergeCell ref="BI414:BJ414"/>
    <mergeCell ref="BK414:BL414"/>
    <mergeCell ref="B415:G415"/>
    <mergeCell ref="H415:K415"/>
    <mergeCell ref="L415:N415"/>
    <mergeCell ref="O415:Q415"/>
    <mergeCell ref="R415:T415"/>
    <mergeCell ref="U415:W415"/>
    <mergeCell ref="BG415:BH415"/>
    <mergeCell ref="BI415:BJ415"/>
    <mergeCell ref="BK415:BL415"/>
    <mergeCell ref="B416:G416"/>
    <mergeCell ref="H416:K416"/>
    <mergeCell ref="L416:N416"/>
    <mergeCell ref="O416:Q416"/>
    <mergeCell ref="R416:T416"/>
    <mergeCell ref="U416:W416"/>
    <mergeCell ref="BG416:BH416"/>
    <mergeCell ref="BI416:BJ416"/>
    <mergeCell ref="BK416:BL416"/>
    <mergeCell ref="B417:G417"/>
    <mergeCell ref="H417:K417"/>
    <mergeCell ref="L417:N417"/>
    <mergeCell ref="O417:Q417"/>
    <mergeCell ref="R417:T417"/>
    <mergeCell ref="U417:W417"/>
    <mergeCell ref="BG417:BH417"/>
    <mergeCell ref="BI417:BJ417"/>
    <mergeCell ref="BK417:BL417"/>
    <mergeCell ref="B418:G418"/>
    <mergeCell ref="H418:K418"/>
    <mergeCell ref="L418:N418"/>
    <mergeCell ref="O418:Q418"/>
    <mergeCell ref="R418:T418"/>
    <mergeCell ref="U418:W418"/>
    <mergeCell ref="BG418:BH418"/>
    <mergeCell ref="BI418:BJ418"/>
    <mergeCell ref="BK418:BL418"/>
    <mergeCell ref="B419:G419"/>
    <mergeCell ref="H419:K419"/>
    <mergeCell ref="L419:N419"/>
    <mergeCell ref="O419:Q419"/>
    <mergeCell ref="R419:T419"/>
    <mergeCell ref="U419:W419"/>
    <mergeCell ref="BG419:BH419"/>
    <mergeCell ref="BI419:BJ419"/>
    <mergeCell ref="BK419:BL419"/>
    <mergeCell ref="B420:G420"/>
    <mergeCell ref="H420:K420"/>
    <mergeCell ref="L420:N420"/>
    <mergeCell ref="O420:Q420"/>
    <mergeCell ref="R420:T420"/>
    <mergeCell ref="U420:W420"/>
    <mergeCell ref="BG420:BH420"/>
    <mergeCell ref="BI420:BJ420"/>
    <mergeCell ref="BK420:BL420"/>
    <mergeCell ref="B421:G421"/>
    <mergeCell ref="H421:K421"/>
    <mergeCell ref="L421:N421"/>
    <mergeCell ref="O421:Q421"/>
    <mergeCell ref="R421:T421"/>
    <mergeCell ref="U421:W421"/>
    <mergeCell ref="BG421:BH421"/>
    <mergeCell ref="BI421:BJ421"/>
    <mergeCell ref="BK421:BL421"/>
    <mergeCell ref="B422:G422"/>
    <mergeCell ref="H422:K422"/>
    <mergeCell ref="L422:N422"/>
    <mergeCell ref="O422:Q422"/>
    <mergeCell ref="R422:T422"/>
    <mergeCell ref="U422:W422"/>
    <mergeCell ref="BG422:BH422"/>
    <mergeCell ref="BI422:BJ422"/>
    <mergeCell ref="BK422:BL422"/>
    <mergeCell ref="B423:G423"/>
    <mergeCell ref="H423:K423"/>
    <mergeCell ref="L423:N423"/>
    <mergeCell ref="O423:Q423"/>
    <mergeCell ref="R423:T423"/>
    <mergeCell ref="U423:W423"/>
    <mergeCell ref="BG423:BH423"/>
    <mergeCell ref="BI423:BJ423"/>
    <mergeCell ref="BK423:BL423"/>
    <mergeCell ref="B424:G424"/>
    <mergeCell ref="H424:K424"/>
    <mergeCell ref="L424:N424"/>
    <mergeCell ref="O424:Q424"/>
    <mergeCell ref="R424:T424"/>
    <mergeCell ref="U424:W424"/>
    <mergeCell ref="BG424:BH424"/>
    <mergeCell ref="BI424:BJ424"/>
    <mergeCell ref="BK424:BL424"/>
    <mergeCell ref="B425:G425"/>
    <mergeCell ref="H425:K425"/>
    <mergeCell ref="L425:N425"/>
    <mergeCell ref="O425:Q425"/>
    <mergeCell ref="R425:T425"/>
    <mergeCell ref="U425:W425"/>
    <mergeCell ref="BG425:BH425"/>
    <mergeCell ref="BI425:BJ425"/>
    <mergeCell ref="BK425:BL425"/>
    <mergeCell ref="AA426:AA429"/>
    <mergeCell ref="AB426:AB429"/>
    <mergeCell ref="AC426:AC429"/>
    <mergeCell ref="AD426:AD429"/>
    <mergeCell ref="AE426:AE429"/>
    <mergeCell ref="AF426:AF429"/>
    <mergeCell ref="AG426:AG429"/>
    <mergeCell ref="AH426:AH429"/>
    <mergeCell ref="AI426:AI429"/>
    <mergeCell ref="AJ426:AJ429"/>
    <mergeCell ref="AK426:AK429"/>
    <mergeCell ref="AL426:AL429"/>
    <mergeCell ref="AM426:AM429"/>
    <mergeCell ref="AN426:AN429"/>
    <mergeCell ref="AO426:AO429"/>
    <mergeCell ref="AP426:AP429"/>
    <mergeCell ref="AQ426:AQ429"/>
    <mergeCell ref="AR426:AR429"/>
    <mergeCell ref="AS426:AS429"/>
    <mergeCell ref="AT426:AT429"/>
    <mergeCell ref="AU426:AU429"/>
    <mergeCell ref="AV426:AV429"/>
    <mergeCell ref="AW426:AW429"/>
    <mergeCell ref="AX426:AX429"/>
    <mergeCell ref="AY426:AY429"/>
    <mergeCell ref="AZ426:AZ429"/>
    <mergeCell ref="BA426:BA429"/>
    <mergeCell ref="BB426:BB429"/>
    <mergeCell ref="BC426:BC429"/>
    <mergeCell ref="BD426:BD429"/>
    <mergeCell ref="BE426:BE429"/>
    <mergeCell ref="BG426:BH426"/>
    <mergeCell ref="BI426:BJ426"/>
    <mergeCell ref="BK426:BL426"/>
    <mergeCell ref="A431:Z431"/>
    <mergeCell ref="A433:C433"/>
    <mergeCell ref="E433:F433"/>
    <mergeCell ref="A434:C434"/>
    <mergeCell ref="AK434:AN434"/>
    <mergeCell ref="AO434:AS434"/>
    <mergeCell ref="AT434:AZ434"/>
    <mergeCell ref="BA434:BE434"/>
    <mergeCell ref="A435:C435"/>
    <mergeCell ref="AK435:AN435"/>
    <mergeCell ref="AO435:AS435"/>
    <mergeCell ref="AT435:AZ435"/>
    <mergeCell ref="BA435:BE435"/>
    <mergeCell ref="A436:D436"/>
    <mergeCell ref="A437:A439"/>
    <mergeCell ref="B437:G439"/>
    <mergeCell ref="H437:N439"/>
    <mergeCell ref="O437:Q439"/>
    <mergeCell ref="R437:T439"/>
    <mergeCell ref="U437:W439"/>
    <mergeCell ref="X437:Z439"/>
    <mergeCell ref="BG437:BL437"/>
    <mergeCell ref="BG438:BH438"/>
    <mergeCell ref="BI438:BJ438"/>
    <mergeCell ref="BK438:BL438"/>
    <mergeCell ref="B440:G440"/>
    <mergeCell ref="H440:K440"/>
    <mergeCell ref="L440:N440"/>
    <mergeCell ref="O440:Q440"/>
    <mergeCell ref="R440:T440"/>
    <mergeCell ref="U440:W440"/>
    <mergeCell ref="X440:Z464"/>
    <mergeCell ref="BG440:BH440"/>
    <mergeCell ref="BI440:BJ440"/>
    <mergeCell ref="BK440:BL440"/>
    <mergeCell ref="B441:G441"/>
    <mergeCell ref="H441:K441"/>
    <mergeCell ref="L441:N441"/>
    <mergeCell ref="O441:Q441"/>
    <mergeCell ref="R441:T441"/>
    <mergeCell ref="U441:W441"/>
    <mergeCell ref="BG441:BH441"/>
    <mergeCell ref="BI441:BJ441"/>
    <mergeCell ref="BK441:BL441"/>
    <mergeCell ref="B442:G442"/>
    <mergeCell ref="H442:K442"/>
    <mergeCell ref="L442:N442"/>
    <mergeCell ref="O442:Q442"/>
    <mergeCell ref="R442:T442"/>
    <mergeCell ref="U442:W442"/>
    <mergeCell ref="BG442:BH442"/>
    <mergeCell ref="BI442:BJ442"/>
    <mergeCell ref="BK442:BL442"/>
    <mergeCell ref="B443:G443"/>
    <mergeCell ref="H443:K443"/>
    <mergeCell ref="L443:N443"/>
    <mergeCell ref="O443:Q443"/>
    <mergeCell ref="R443:T443"/>
    <mergeCell ref="U443:W443"/>
    <mergeCell ref="BG443:BH443"/>
    <mergeCell ref="BI443:BJ443"/>
    <mergeCell ref="BK443:BL443"/>
    <mergeCell ref="B444:G444"/>
    <mergeCell ref="H444:K444"/>
    <mergeCell ref="L444:N444"/>
    <mergeCell ref="O444:Q444"/>
    <mergeCell ref="R444:T444"/>
    <mergeCell ref="U444:W444"/>
    <mergeCell ref="BG444:BH444"/>
    <mergeCell ref="BI444:BJ444"/>
    <mergeCell ref="BK444:BL444"/>
    <mergeCell ref="B445:G445"/>
    <mergeCell ref="H445:K445"/>
    <mergeCell ref="L445:N445"/>
    <mergeCell ref="O445:Q445"/>
    <mergeCell ref="R445:T445"/>
    <mergeCell ref="U445:W445"/>
    <mergeCell ref="BG445:BH445"/>
    <mergeCell ref="BI445:BJ445"/>
    <mergeCell ref="BK445:BL445"/>
    <mergeCell ref="B446:G446"/>
    <mergeCell ref="H446:K446"/>
    <mergeCell ref="L446:N446"/>
    <mergeCell ref="O446:Q446"/>
    <mergeCell ref="R446:T446"/>
    <mergeCell ref="U446:W446"/>
    <mergeCell ref="BG446:BH446"/>
    <mergeCell ref="BI446:BJ446"/>
    <mergeCell ref="BK446:BL446"/>
    <mergeCell ref="B447:G447"/>
    <mergeCell ref="H447:K447"/>
    <mergeCell ref="L447:N447"/>
    <mergeCell ref="O447:Q447"/>
    <mergeCell ref="R447:T447"/>
    <mergeCell ref="U447:W447"/>
    <mergeCell ref="BG447:BH447"/>
    <mergeCell ref="BI447:BJ447"/>
    <mergeCell ref="BK447:BL447"/>
    <mergeCell ref="B448:G448"/>
    <mergeCell ref="H448:K448"/>
    <mergeCell ref="L448:N448"/>
    <mergeCell ref="O448:Q448"/>
    <mergeCell ref="R448:T448"/>
    <mergeCell ref="U448:W448"/>
    <mergeCell ref="BG448:BH448"/>
    <mergeCell ref="BI448:BJ448"/>
    <mergeCell ref="BK448:BL448"/>
    <mergeCell ref="B449:G449"/>
    <mergeCell ref="H449:K449"/>
    <mergeCell ref="L449:N449"/>
    <mergeCell ref="O449:Q449"/>
    <mergeCell ref="R449:T449"/>
    <mergeCell ref="U449:W449"/>
    <mergeCell ref="BG449:BH449"/>
    <mergeCell ref="BI449:BJ449"/>
    <mergeCell ref="BK449:BL449"/>
    <mergeCell ref="B450:G450"/>
    <mergeCell ref="H450:K450"/>
    <mergeCell ref="L450:N450"/>
    <mergeCell ref="O450:Q450"/>
    <mergeCell ref="R450:T450"/>
    <mergeCell ref="U450:W450"/>
    <mergeCell ref="BG450:BH450"/>
    <mergeCell ref="BI450:BJ450"/>
    <mergeCell ref="BK450:BL450"/>
    <mergeCell ref="B451:G451"/>
    <mergeCell ref="H451:K451"/>
    <mergeCell ref="L451:N451"/>
    <mergeCell ref="O451:Q451"/>
    <mergeCell ref="R451:T451"/>
    <mergeCell ref="U451:W451"/>
    <mergeCell ref="BG451:BH451"/>
    <mergeCell ref="BI451:BJ451"/>
    <mergeCell ref="BK451:BL451"/>
    <mergeCell ref="B452:G452"/>
    <mergeCell ref="H452:K452"/>
    <mergeCell ref="L452:N452"/>
    <mergeCell ref="O452:Q452"/>
    <mergeCell ref="R452:T452"/>
    <mergeCell ref="U452:W452"/>
    <mergeCell ref="BG452:BH452"/>
    <mergeCell ref="BI452:BJ452"/>
    <mergeCell ref="BK452:BL452"/>
    <mergeCell ref="B453:G453"/>
    <mergeCell ref="H453:K453"/>
    <mergeCell ref="L453:N453"/>
    <mergeCell ref="O453:Q453"/>
    <mergeCell ref="R453:T453"/>
    <mergeCell ref="U453:W453"/>
    <mergeCell ref="BG453:BH453"/>
    <mergeCell ref="BI453:BJ453"/>
    <mergeCell ref="BK453:BL453"/>
    <mergeCell ref="B454:G454"/>
    <mergeCell ref="H454:K454"/>
    <mergeCell ref="L454:N454"/>
    <mergeCell ref="O454:Q454"/>
    <mergeCell ref="R454:T454"/>
    <mergeCell ref="U454:W454"/>
    <mergeCell ref="BG454:BH454"/>
    <mergeCell ref="BI454:BJ454"/>
    <mergeCell ref="BK454:BL454"/>
    <mergeCell ref="B455:G455"/>
    <mergeCell ref="H455:K455"/>
    <mergeCell ref="L455:N455"/>
    <mergeCell ref="O455:Q455"/>
    <mergeCell ref="R455:T455"/>
    <mergeCell ref="U455:W455"/>
    <mergeCell ref="BG455:BH455"/>
    <mergeCell ref="BI455:BJ455"/>
    <mergeCell ref="BK455:BL455"/>
    <mergeCell ref="B456:G456"/>
    <mergeCell ref="H456:K456"/>
    <mergeCell ref="L456:N456"/>
    <mergeCell ref="O456:Q456"/>
    <mergeCell ref="R456:T456"/>
    <mergeCell ref="U456:W456"/>
    <mergeCell ref="BG456:BH456"/>
    <mergeCell ref="BI456:BJ456"/>
    <mergeCell ref="BK456:BL456"/>
    <mergeCell ref="B457:G457"/>
    <mergeCell ref="H457:K457"/>
    <mergeCell ref="L457:N457"/>
    <mergeCell ref="O457:Q457"/>
    <mergeCell ref="R457:T457"/>
    <mergeCell ref="U457:W457"/>
    <mergeCell ref="BG457:BH457"/>
    <mergeCell ref="BI457:BJ457"/>
    <mergeCell ref="BK457:BL457"/>
    <mergeCell ref="B458:G458"/>
    <mergeCell ref="H458:K458"/>
    <mergeCell ref="L458:N458"/>
    <mergeCell ref="O458:Q458"/>
    <mergeCell ref="R458:T458"/>
    <mergeCell ref="U458:W458"/>
    <mergeCell ref="BG458:BH458"/>
    <mergeCell ref="BI458:BJ458"/>
    <mergeCell ref="BK458:BL458"/>
    <mergeCell ref="B459:G459"/>
    <mergeCell ref="H459:K459"/>
    <mergeCell ref="L459:N459"/>
    <mergeCell ref="O459:Q459"/>
    <mergeCell ref="R459:T459"/>
    <mergeCell ref="U459:W459"/>
    <mergeCell ref="BG459:BH459"/>
    <mergeCell ref="BI459:BJ459"/>
    <mergeCell ref="BK459:BL459"/>
    <mergeCell ref="B460:G460"/>
    <mergeCell ref="H460:K460"/>
    <mergeCell ref="L460:N460"/>
    <mergeCell ref="O460:Q460"/>
    <mergeCell ref="R460:T460"/>
    <mergeCell ref="U460:W460"/>
    <mergeCell ref="BG460:BH460"/>
    <mergeCell ref="BI460:BJ460"/>
    <mergeCell ref="BK460:BL460"/>
    <mergeCell ref="B461:G461"/>
    <mergeCell ref="H461:K461"/>
    <mergeCell ref="L461:N461"/>
    <mergeCell ref="O461:Q461"/>
    <mergeCell ref="R461:T461"/>
    <mergeCell ref="U461:W461"/>
    <mergeCell ref="BG461:BH461"/>
    <mergeCell ref="BI461:BJ461"/>
    <mergeCell ref="BK461:BL461"/>
    <mergeCell ref="B462:G462"/>
    <mergeCell ref="H462:K462"/>
    <mergeCell ref="L462:N462"/>
    <mergeCell ref="O462:Q462"/>
    <mergeCell ref="R462:T462"/>
    <mergeCell ref="U462:W462"/>
    <mergeCell ref="BG462:BH462"/>
    <mergeCell ref="BI462:BJ462"/>
    <mergeCell ref="BK462:BL462"/>
    <mergeCell ref="AN465:AN468"/>
    <mergeCell ref="AO465:AO468"/>
    <mergeCell ref="AP465:AP468"/>
    <mergeCell ref="AQ465:AQ468"/>
    <mergeCell ref="B463:G463"/>
    <mergeCell ref="H463:K463"/>
    <mergeCell ref="L463:N463"/>
    <mergeCell ref="O463:Q463"/>
    <mergeCell ref="R463:T463"/>
    <mergeCell ref="U463:W463"/>
    <mergeCell ref="BG463:BH463"/>
    <mergeCell ref="BI463:BJ463"/>
    <mergeCell ref="BK463:BL463"/>
    <mergeCell ref="B464:G464"/>
    <mergeCell ref="H464:K464"/>
    <mergeCell ref="L464:N464"/>
    <mergeCell ref="O464:Q464"/>
    <mergeCell ref="R464:T464"/>
    <mergeCell ref="U464:W464"/>
    <mergeCell ref="BG464:BH464"/>
    <mergeCell ref="BI464:BJ464"/>
    <mergeCell ref="BK464:BL464"/>
    <mergeCell ref="BN8:BQ8"/>
    <mergeCell ref="BN9:BO10"/>
    <mergeCell ref="BP9:BQ10"/>
    <mergeCell ref="BN11:BO11"/>
    <mergeCell ref="BN12:BO12"/>
    <mergeCell ref="BN13:BO13"/>
    <mergeCell ref="BN14:BO14"/>
    <mergeCell ref="BN15:BO15"/>
    <mergeCell ref="BN16:BO16"/>
    <mergeCell ref="BN17:BO17"/>
    <mergeCell ref="BN18:BO18"/>
    <mergeCell ref="BN19:BO19"/>
    <mergeCell ref="BN20:BO20"/>
    <mergeCell ref="BN21:BO21"/>
    <mergeCell ref="BN22:BO22"/>
    <mergeCell ref="AR465:AR468"/>
    <mergeCell ref="AS465:AS468"/>
    <mergeCell ref="AT465:AT468"/>
    <mergeCell ref="AU465:AU468"/>
    <mergeCell ref="AV465:AV468"/>
    <mergeCell ref="AW465:AW468"/>
    <mergeCell ref="AX465:AX468"/>
    <mergeCell ref="AY465:AY468"/>
    <mergeCell ref="AZ465:AZ468"/>
    <mergeCell ref="BA465:BA468"/>
    <mergeCell ref="BB465:BB468"/>
    <mergeCell ref="BC465:BC468"/>
    <mergeCell ref="BD465:BD468"/>
    <mergeCell ref="BE465:BE468"/>
    <mergeCell ref="BG465:BH465"/>
    <mergeCell ref="BI465:BJ465"/>
    <mergeCell ref="BK465:BL465"/>
    <mergeCell ref="BN23:BO23"/>
    <mergeCell ref="BN24:BO24"/>
    <mergeCell ref="BN25:BO25"/>
    <mergeCell ref="BN26:BO26"/>
    <mergeCell ref="BN27:BO27"/>
    <mergeCell ref="BN28:BO28"/>
    <mergeCell ref="BN29:BO29"/>
    <mergeCell ref="BN30:BO30"/>
    <mergeCell ref="BN31:BO31"/>
    <mergeCell ref="BN32:BO32"/>
    <mergeCell ref="BN33:BO33"/>
    <mergeCell ref="BN34:BO34"/>
    <mergeCell ref="BN35:BO35"/>
    <mergeCell ref="BP28:BQ28"/>
    <mergeCell ref="BP29:BQ29"/>
    <mergeCell ref="BP11:BQ11"/>
    <mergeCell ref="BP12:BQ12"/>
    <mergeCell ref="BP13:BQ13"/>
    <mergeCell ref="BP14:BQ14"/>
    <mergeCell ref="BP15:BQ15"/>
    <mergeCell ref="BP16:BQ16"/>
    <mergeCell ref="BP17:BQ17"/>
    <mergeCell ref="BP18:BQ18"/>
    <mergeCell ref="BP19:BQ19"/>
    <mergeCell ref="BP20:BQ20"/>
    <mergeCell ref="BP21:BQ21"/>
    <mergeCell ref="BP22:BQ22"/>
    <mergeCell ref="BP23:BQ23"/>
    <mergeCell ref="BP24:BQ24"/>
    <mergeCell ref="BP25:BQ25"/>
    <mergeCell ref="BP26:BQ26"/>
    <mergeCell ref="BP27:BQ27"/>
    <mergeCell ref="A75:Z78"/>
    <mergeCell ref="A114:Z117"/>
    <mergeCell ref="A153:Z156"/>
    <mergeCell ref="A192:Z195"/>
    <mergeCell ref="A231:Z234"/>
    <mergeCell ref="A270:Z273"/>
    <mergeCell ref="A309:Z312"/>
    <mergeCell ref="A348:Z351"/>
    <mergeCell ref="A387:Z390"/>
    <mergeCell ref="A426:Z429"/>
    <mergeCell ref="A465:Z468"/>
    <mergeCell ref="BP30:BQ30"/>
    <mergeCell ref="BP31:BQ31"/>
    <mergeCell ref="BP32:BQ32"/>
    <mergeCell ref="BP33:BQ33"/>
    <mergeCell ref="BP34:BQ34"/>
    <mergeCell ref="BP35:BQ35"/>
    <mergeCell ref="BN36:BO36"/>
    <mergeCell ref="BP36:BQ36"/>
    <mergeCell ref="AA465:AA468"/>
    <mergeCell ref="AB465:AB468"/>
    <mergeCell ref="AC465:AC468"/>
    <mergeCell ref="AD465:AD468"/>
    <mergeCell ref="AE465:AE468"/>
    <mergeCell ref="AF465:AF468"/>
    <mergeCell ref="AG465:AG468"/>
    <mergeCell ref="AH465:AH468"/>
    <mergeCell ref="AI465:AI468"/>
    <mergeCell ref="AJ465:AJ468"/>
    <mergeCell ref="AK465:AK468"/>
    <mergeCell ref="AL465:AL468"/>
    <mergeCell ref="AM465:AM468"/>
  </mergeCells>
  <phoneticPr fontId="9"/>
  <conditionalFormatting sqref="AA11:BE39">
    <cfRule type="expression" dxfId="84" priority="150">
      <formula>AA$11="―"</formula>
    </cfRule>
  </conditionalFormatting>
  <conditionalFormatting sqref="AA50:BE78">
    <cfRule type="expression" dxfId="83" priority="57">
      <formula>AA$50="―"</formula>
    </cfRule>
  </conditionalFormatting>
  <conditionalFormatting sqref="AA128:BE156">
    <cfRule type="expression" dxfId="82" priority="52">
      <formula>AA$128="―"</formula>
    </cfRule>
  </conditionalFormatting>
  <conditionalFormatting sqref="AA8:BE39">
    <cfRule type="expression" dxfId="81" priority="11">
      <formula>$AO$5=""</formula>
    </cfRule>
    <cfRule type="expression" dxfId="80" priority="64">
      <formula>AA$10&lt;&gt;""</formula>
    </cfRule>
    <cfRule type="expression" dxfId="79" priority="65">
      <formula>WEEKDAY(AA$8)=1</formula>
    </cfRule>
    <cfRule type="expression" dxfId="78" priority="66">
      <formula>WEEKDAY(AA$8)=7</formula>
    </cfRule>
  </conditionalFormatting>
  <conditionalFormatting sqref="AA47:BE78">
    <cfRule type="expression" dxfId="77" priority="10">
      <formula>$AO$44=""</formula>
    </cfRule>
    <cfRule type="expression" dxfId="76" priority="54">
      <formula>AA$49&lt;&gt;""</formula>
    </cfRule>
    <cfRule type="expression" dxfId="75" priority="55">
      <formula>WEEKDAY(AA$47)=1</formula>
    </cfRule>
    <cfRule type="expression" dxfId="74" priority="56">
      <formula>WEEKDAY(AA$47)=7</formula>
    </cfRule>
  </conditionalFormatting>
  <conditionalFormatting sqref="AA89:BE117">
    <cfRule type="expression" dxfId="73" priority="48">
      <formula>AA$89="―"</formula>
    </cfRule>
  </conditionalFormatting>
  <conditionalFormatting sqref="AA86:BE117">
    <cfRule type="expression" dxfId="72" priority="1">
      <formula>$AO$83=""</formula>
    </cfRule>
    <cfRule type="expression" dxfId="71" priority="45">
      <formula>AA$88&lt;&gt;""</formula>
    </cfRule>
    <cfRule type="expression" dxfId="70" priority="46">
      <formula>WEEKDAY(AA$86)=1</formula>
    </cfRule>
    <cfRule type="expression" dxfId="69" priority="47">
      <formula>WEEKDAY(AA$86)=7</formula>
    </cfRule>
  </conditionalFormatting>
  <conditionalFormatting sqref="AA125:BE156">
    <cfRule type="expression" dxfId="68" priority="2">
      <formula>$AO$122=""</formula>
    </cfRule>
    <cfRule type="expression" dxfId="67" priority="49">
      <formula>AA$127&lt;&gt;""</formula>
    </cfRule>
    <cfRule type="expression" dxfId="66" priority="50">
      <formula>WEEKDAY(AA$125)=1</formula>
    </cfRule>
    <cfRule type="expression" dxfId="65" priority="51">
      <formula>WEEKDAY(AA$125)=7</formula>
    </cfRule>
  </conditionalFormatting>
  <conditionalFormatting sqref="AA167:BE195">
    <cfRule type="expression" dxfId="64" priority="44">
      <formula>AA$167="―"</formula>
    </cfRule>
  </conditionalFormatting>
  <conditionalFormatting sqref="AA164:BE195">
    <cfRule type="expression" dxfId="63" priority="3">
      <formula>$AO$161=""</formula>
    </cfRule>
    <cfRule type="expression" dxfId="62" priority="41">
      <formula>AA$166&lt;&gt;""</formula>
    </cfRule>
    <cfRule type="expression" dxfId="61" priority="42">
      <formula>WEEKDAY(AA$164)=1</formula>
    </cfRule>
    <cfRule type="expression" dxfId="60" priority="43">
      <formula>WEEKDAY(AA$164)=7</formula>
    </cfRule>
  </conditionalFormatting>
  <conditionalFormatting sqref="AA206:BE234">
    <cfRule type="expression" dxfId="59" priority="40">
      <formula>AA$206="―"</formula>
    </cfRule>
  </conditionalFormatting>
  <conditionalFormatting sqref="AA203:BE234">
    <cfRule type="expression" dxfId="58" priority="4">
      <formula>$AO$200=""</formula>
    </cfRule>
    <cfRule type="expression" dxfId="57" priority="37">
      <formula>AA$205&lt;&gt;""</formula>
    </cfRule>
    <cfRule type="expression" dxfId="56" priority="38">
      <formula>WEEKDAY(AA$203)=1</formula>
    </cfRule>
    <cfRule type="expression" dxfId="55" priority="39">
      <formula>WEEKDAY(AA$203)=7</formula>
    </cfRule>
  </conditionalFormatting>
  <conditionalFormatting sqref="AA245:BE273">
    <cfRule type="expression" dxfId="54" priority="36">
      <formula>AA$245="―"</formula>
    </cfRule>
  </conditionalFormatting>
  <conditionalFormatting sqref="AA242:BE273">
    <cfRule type="expression" dxfId="53" priority="5">
      <formula>$AO$239=""</formula>
    </cfRule>
    <cfRule type="expression" dxfId="52" priority="33">
      <formula>AA$244&lt;&gt;""</formula>
    </cfRule>
    <cfRule type="expression" dxfId="51" priority="34">
      <formula>WEEKDAY(AA$242)=1</formula>
    </cfRule>
    <cfRule type="expression" dxfId="50" priority="35">
      <formula>WEEKDAY(AA$242)=7</formula>
    </cfRule>
  </conditionalFormatting>
  <conditionalFormatting sqref="AA284:BE312">
    <cfRule type="expression" dxfId="49" priority="32">
      <formula>AA$284="―"</formula>
    </cfRule>
  </conditionalFormatting>
  <conditionalFormatting sqref="AA281:BE312">
    <cfRule type="expression" dxfId="48" priority="6">
      <formula>$AO$278=""</formula>
    </cfRule>
    <cfRule type="expression" dxfId="47" priority="29">
      <formula>AA$283&lt;&gt;""</formula>
    </cfRule>
    <cfRule type="expression" dxfId="46" priority="30">
      <formula>WEEKDAY(AA$281)=1</formula>
    </cfRule>
    <cfRule type="expression" dxfId="45" priority="31">
      <formula>WEEKDAY(AA$281)=7</formula>
    </cfRule>
  </conditionalFormatting>
  <conditionalFormatting sqref="AA323:BE351">
    <cfRule type="expression" dxfId="44" priority="28">
      <formula>AA$323="―"</formula>
    </cfRule>
  </conditionalFormatting>
  <conditionalFormatting sqref="AA320:BE351">
    <cfRule type="expression" dxfId="43" priority="7">
      <formula>$AO$317=""</formula>
    </cfRule>
    <cfRule type="expression" dxfId="42" priority="25">
      <formula>AA$322&lt;&gt;""</formula>
    </cfRule>
    <cfRule type="expression" dxfId="41" priority="26">
      <formula>WEEKDAY(AA$320)=1</formula>
    </cfRule>
    <cfRule type="expression" dxfId="40" priority="27">
      <formula>WEEKDAY(AA$320)=7</formula>
    </cfRule>
  </conditionalFormatting>
  <conditionalFormatting sqref="AA362:BE390">
    <cfRule type="expression" dxfId="39" priority="24">
      <formula>AA$362="―"</formula>
    </cfRule>
  </conditionalFormatting>
  <conditionalFormatting sqref="AA359:BE390">
    <cfRule type="expression" dxfId="38" priority="8">
      <formula>$AO$356=""</formula>
    </cfRule>
    <cfRule type="expression" dxfId="37" priority="21">
      <formula>AA$361&lt;&gt;""</formula>
    </cfRule>
    <cfRule type="expression" dxfId="36" priority="22">
      <formula>WEEKDAY(AA$359)=1</formula>
    </cfRule>
    <cfRule type="expression" dxfId="35" priority="23">
      <formula>WEEKDAY(AA$359)=7</formula>
    </cfRule>
  </conditionalFormatting>
  <conditionalFormatting sqref="AA401:BE429">
    <cfRule type="expression" dxfId="34" priority="20">
      <formula>AA$401="―"</formula>
    </cfRule>
  </conditionalFormatting>
  <conditionalFormatting sqref="AA398:BE429">
    <cfRule type="expression" dxfId="33" priority="9">
      <formula>$AO$395=""</formula>
    </cfRule>
    <cfRule type="expression" dxfId="32" priority="17">
      <formula>AA$400&lt;&gt;""</formula>
    </cfRule>
    <cfRule type="expression" dxfId="31" priority="18">
      <formula>WEEKDAY(AA$398)=1</formula>
    </cfRule>
    <cfRule type="expression" dxfId="30" priority="19">
      <formula>WEEKDAY(AA$398)=7</formula>
    </cfRule>
  </conditionalFormatting>
  <conditionalFormatting sqref="AA440:BE468">
    <cfRule type="expression" dxfId="29" priority="16">
      <formula>AA$440="―"</formula>
    </cfRule>
  </conditionalFormatting>
  <conditionalFormatting sqref="AA437:BE468">
    <cfRule type="expression" dxfId="28" priority="12">
      <formula>$AO$434=""</formula>
    </cfRule>
    <cfRule type="expression" dxfId="27" priority="13">
      <formula>AA$439&lt;&gt;""</formula>
    </cfRule>
    <cfRule type="expression" dxfId="26" priority="14">
      <formula>WEEKDAY(AA$437)=1</formula>
    </cfRule>
    <cfRule type="expression" dxfId="25" priority="15">
      <formula>WEEKDAY(AA$437)=7</formula>
    </cfRule>
  </conditionalFormatting>
  <dataValidations count="2">
    <dataValidation type="list" allowBlank="1" showInputMessage="1" showErrorMessage="1" sqref="AA10:BE10 AA88:BE88 AA49:BE49 AA127:BE127 AA166:BE166 AA205:BE205 AA244:BE244 AA283:BE283 AA322:BE322 AA361:BE361 AA400:BE400 AA439:BE439" xr:uid="{C7BE1076-18EC-4A87-B8A3-82F07C16A268}">
      <formula1>$BX$7:$BX$9</formula1>
    </dataValidation>
    <dataValidation type="list" allowBlank="1" showInputMessage="1" showErrorMessage="1" sqref="AA11:BE35 AA50:BE74 AA89:BE113 AA128:BE152 AA167:BE191 AA206:BE230 AA245:BE269 AA284:BE308 AA323:BE347 AA362:BE386 AA401:BE425 AA440:BE464" xr:uid="{445B7F45-E8DB-41A2-A3DF-72D2A7295C69}">
      <formula1>$BW$7:$BW$9</formula1>
    </dataValidation>
  </dataValidations>
  <pageMargins left="0.78740157480314965" right="0.59055118110236227" top="0.78740157480314965" bottom="0.59055118110236227" header="0.31496062992125984" footer="0.31496062992125984"/>
  <pageSetup paperSize="9" scale="65" orientation="landscape" r:id="rId1"/>
  <rowBreaks count="1" manualBreakCount="1">
    <brk id="39" max="56" man="1"/>
  </rowBreaks>
  <ignoredErrors>
    <ignoredError sqref="O206" emptyCellReference="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14A2BB-639F-48E6-B3B4-80DE5453F72B}">
  <dimension ref="A1:AD39"/>
  <sheetViews>
    <sheetView view="pageBreakPreview" zoomScale="90" zoomScaleNormal="100" zoomScaleSheetLayoutView="90" workbookViewId="0">
      <selection activeCell="H13" sqref="H13:K13"/>
    </sheetView>
  </sheetViews>
  <sheetFormatPr defaultColWidth="3" defaultRowHeight="18" customHeight="1"/>
  <cols>
    <col min="1" max="14" width="3.375" style="4" customWidth="1"/>
    <col min="15" max="15" width="9.25" style="4" customWidth="1"/>
    <col min="16" max="16" width="9.125" style="4" customWidth="1"/>
    <col min="17" max="18" width="9" style="4" customWidth="1"/>
    <col min="19" max="19" width="1.625" style="4" customWidth="1"/>
    <col min="20" max="16384" width="3" style="4"/>
  </cols>
  <sheetData>
    <row r="1" spans="1:30" s="60" customFormat="1" ht="21.75" customHeight="1">
      <c r="A1" s="117" t="s">
        <v>128</v>
      </c>
      <c r="B1" s="118"/>
      <c r="C1" s="118"/>
      <c r="D1" s="118"/>
      <c r="E1" s="118"/>
      <c r="F1" s="118"/>
      <c r="G1" s="118"/>
      <c r="H1" s="118"/>
      <c r="I1" s="118"/>
      <c r="J1" s="118"/>
      <c r="K1" s="118"/>
      <c r="L1" s="118"/>
      <c r="M1" s="118"/>
      <c r="N1" s="118"/>
      <c r="O1" s="118"/>
      <c r="P1" s="118"/>
      <c r="Q1" s="118"/>
      <c r="R1" s="118"/>
      <c r="S1" s="118"/>
      <c r="T1" s="69"/>
    </row>
    <row r="2" spans="1:30" s="67" customFormat="1" ht="21.75" customHeight="1">
      <c r="A2" s="301" t="s">
        <v>141</v>
      </c>
      <c r="B2" s="301"/>
      <c r="C2" s="301"/>
      <c r="D2" s="301"/>
      <c r="E2" s="301"/>
      <c r="F2" s="301"/>
      <c r="G2" s="301"/>
      <c r="H2" s="301"/>
      <c r="I2" s="301"/>
      <c r="J2" s="301"/>
      <c r="K2" s="301"/>
      <c r="L2" s="301"/>
      <c r="M2" s="301"/>
      <c r="N2" s="301"/>
      <c r="O2" s="301"/>
      <c r="P2" s="301"/>
      <c r="Q2" s="301"/>
      <c r="R2" s="301"/>
      <c r="S2" s="155"/>
      <c r="T2" s="115"/>
    </row>
    <row r="3" spans="1:30" s="67" customFormat="1" ht="21.75" customHeight="1">
      <c r="A3" s="122"/>
      <c r="B3" s="122"/>
      <c r="C3" s="122"/>
      <c r="D3" s="122"/>
      <c r="E3" s="122"/>
      <c r="F3" s="122"/>
      <c r="G3" s="122"/>
      <c r="H3" s="122"/>
      <c r="I3" s="122"/>
      <c r="J3" s="122"/>
      <c r="K3" s="122"/>
      <c r="L3" s="122"/>
      <c r="M3" s="122"/>
      <c r="N3" s="122"/>
      <c r="O3" s="122"/>
      <c r="P3" s="122"/>
      <c r="Q3" s="122"/>
      <c r="R3" s="122"/>
      <c r="S3" s="155"/>
      <c r="T3" s="77"/>
    </row>
    <row r="4" spans="1:30" s="67" customFormat="1" ht="16.5" customHeight="1">
      <c r="A4" s="302" t="s">
        <v>67</v>
      </c>
      <c r="B4" s="302"/>
      <c r="C4" s="302"/>
      <c r="D4" s="123" t="s">
        <v>65</v>
      </c>
      <c r="E4" s="303">
        <f>IF(基本情報入力!$C$3="","",基本情報入力!$C$3)</f>
        <v>1234</v>
      </c>
      <c r="F4" s="303"/>
      <c r="G4" s="123" t="s">
        <v>66</v>
      </c>
      <c r="H4" s="125"/>
      <c r="I4" s="125"/>
      <c r="J4" s="125"/>
      <c r="K4" s="125"/>
      <c r="L4" s="125"/>
      <c r="M4" s="125"/>
      <c r="N4" s="125"/>
      <c r="O4" s="125"/>
      <c r="P4" s="125"/>
      <c r="Q4" s="125"/>
      <c r="R4" s="125"/>
      <c r="S4" s="125"/>
      <c r="T4" s="83"/>
    </row>
    <row r="5" spans="1:30" s="67" customFormat="1" ht="16.5" customHeight="1">
      <c r="A5" s="304" t="s">
        <v>68</v>
      </c>
      <c r="B5" s="304"/>
      <c r="C5" s="304"/>
      <c r="D5" s="127" t="str">
        <f>IF(基本情報入力!$C$4="","",基本情報入力!$C$4)</f>
        <v>○　○　工事</v>
      </c>
      <c r="E5" s="120"/>
      <c r="F5" s="127"/>
      <c r="G5" s="119"/>
      <c r="H5" s="119"/>
      <c r="I5" s="119"/>
      <c r="J5" s="119"/>
      <c r="K5" s="127"/>
      <c r="L5" s="127"/>
      <c r="M5" s="127"/>
      <c r="N5" s="127"/>
      <c r="O5" s="307" t="s">
        <v>120</v>
      </c>
      <c r="P5" s="378"/>
      <c r="Q5" s="306">
        <f>IF(基本情報入力!$C$13="","",基本情報入力!$C$13)</f>
        <v>45393</v>
      </c>
      <c r="R5" s="382"/>
      <c r="S5" s="157"/>
      <c r="T5" s="66"/>
    </row>
    <row r="6" spans="1:30" s="67" customFormat="1" ht="16.5" customHeight="1">
      <c r="A6" s="309" t="s">
        <v>69</v>
      </c>
      <c r="B6" s="309"/>
      <c r="C6" s="309"/>
      <c r="D6" s="129" t="str">
        <f>IF(基本情報入力!$C$8="","",基本情報入力!$C$8)</f>
        <v>○　○　建設　株式会社</v>
      </c>
      <c r="E6" s="130"/>
      <c r="F6" s="129"/>
      <c r="G6" s="129"/>
      <c r="H6" s="129"/>
      <c r="I6" s="129"/>
      <c r="J6" s="129"/>
      <c r="K6" s="131"/>
      <c r="L6" s="131"/>
      <c r="M6" s="131"/>
      <c r="N6" s="131"/>
      <c r="O6" s="307" t="s">
        <v>121</v>
      </c>
      <c r="P6" s="378"/>
      <c r="Q6" s="383">
        <f>IF(基本情報入力!$C$14="","",基本情報入力!$C$14)</f>
        <v>45661</v>
      </c>
      <c r="R6" s="384"/>
      <c r="S6" s="158"/>
      <c r="T6" s="84"/>
    </row>
    <row r="7" spans="1:30" s="60" customFormat="1" ht="18.75" customHeight="1">
      <c r="A7" s="381"/>
      <c r="B7" s="381"/>
      <c r="C7" s="381"/>
      <c r="D7" s="381"/>
      <c r="E7" s="145"/>
      <c r="F7" s="145"/>
      <c r="G7" s="145"/>
      <c r="H7" s="145"/>
      <c r="I7" s="145"/>
      <c r="J7" s="145"/>
      <c r="K7" s="128"/>
      <c r="L7" s="128"/>
      <c r="M7" s="128"/>
      <c r="N7" s="128"/>
      <c r="O7" s="128"/>
      <c r="P7" s="128"/>
      <c r="Q7" s="128"/>
      <c r="R7" s="128"/>
      <c r="S7" s="128"/>
      <c r="T7" s="62"/>
      <c r="U7" s="70"/>
      <c r="V7" s="70"/>
      <c r="W7" s="95"/>
      <c r="X7" s="95"/>
      <c r="Y7" s="95"/>
      <c r="AC7" s="70"/>
      <c r="AD7" s="70"/>
    </row>
    <row r="8" spans="1:30" ht="18" customHeight="1">
      <c r="A8" s="385" t="s">
        <v>74</v>
      </c>
      <c r="B8" s="389" t="s">
        <v>29</v>
      </c>
      <c r="C8" s="390"/>
      <c r="D8" s="390"/>
      <c r="E8" s="390"/>
      <c r="F8" s="390"/>
      <c r="G8" s="391"/>
      <c r="H8" s="389" t="s">
        <v>30</v>
      </c>
      <c r="I8" s="390"/>
      <c r="J8" s="390"/>
      <c r="K8" s="390"/>
      <c r="L8" s="390"/>
      <c r="M8" s="390"/>
      <c r="N8" s="391"/>
      <c r="O8" s="389" t="s">
        <v>137</v>
      </c>
      <c r="P8" s="389" t="s">
        <v>138</v>
      </c>
      <c r="Q8" s="389" t="s">
        <v>139</v>
      </c>
      <c r="R8" s="379" t="s">
        <v>140</v>
      </c>
      <c r="S8" s="171"/>
    </row>
    <row r="9" spans="1:30" ht="18" customHeight="1">
      <c r="A9" s="386"/>
      <c r="B9" s="392"/>
      <c r="C9" s="393"/>
      <c r="D9" s="393"/>
      <c r="E9" s="393"/>
      <c r="F9" s="393"/>
      <c r="G9" s="394"/>
      <c r="H9" s="392"/>
      <c r="I9" s="393"/>
      <c r="J9" s="393"/>
      <c r="K9" s="393"/>
      <c r="L9" s="393"/>
      <c r="M9" s="393"/>
      <c r="N9" s="394"/>
      <c r="O9" s="392"/>
      <c r="P9" s="392"/>
      <c r="Q9" s="392"/>
      <c r="R9" s="380"/>
      <c r="S9" s="171"/>
    </row>
    <row r="10" spans="1:30" ht="18" customHeight="1" thickBot="1">
      <c r="A10" s="387"/>
      <c r="B10" s="395"/>
      <c r="C10" s="396"/>
      <c r="D10" s="396"/>
      <c r="E10" s="396"/>
      <c r="F10" s="396"/>
      <c r="G10" s="397"/>
      <c r="H10" s="395"/>
      <c r="I10" s="396"/>
      <c r="J10" s="396"/>
      <c r="K10" s="396"/>
      <c r="L10" s="396"/>
      <c r="M10" s="396"/>
      <c r="N10" s="397"/>
      <c r="O10" s="395"/>
      <c r="P10" s="395"/>
      <c r="Q10" s="395"/>
      <c r="R10" s="380"/>
      <c r="S10" s="171"/>
    </row>
    <row r="11" spans="1:30" ht="22.5" customHeight="1">
      <c r="A11" s="146">
        <v>1</v>
      </c>
      <c r="B11" s="369" t="str" cm="1">
        <f t="array" ref="B11">_xlfn.IFS(基本情報入力!$C$13=0,"",EDATE(基本情報入力!$C$13,$BU$51)&gt;基本情報入力!$C$14,"",様式4!B11="","",TRUE,様式4!B11)</f>
        <v/>
      </c>
      <c r="C11" s="369"/>
      <c r="D11" s="369"/>
      <c r="E11" s="369"/>
      <c r="F11" s="369"/>
      <c r="G11" s="369"/>
      <c r="H11" s="370" t="str" cm="1">
        <f t="array" ref="H11">_xlfn.IFS(基本情報入力!$C$13=0,"",EDATE(基本情報入力!$C$13,$BU$51)&gt;基本情報入力!$C$14,"",様式4!H11="","",TRUE,様式4!H11)</f>
        <v/>
      </c>
      <c r="I11" s="371"/>
      <c r="J11" s="371"/>
      <c r="K11" s="371"/>
      <c r="L11" s="372" t="str" cm="1">
        <f t="array" ref="L11">_xlfn.IFS(基本情報入力!$C$13=0,"",EDATE(基本情報入力!$C$13,$BU$51)&gt;基本情報入力!$C$14,"",様式4!L11="","",TRUE,様式4!L11)</f>
        <v/>
      </c>
      <c r="M11" s="371"/>
      <c r="N11" s="373"/>
      <c r="O11" s="147" t="str">
        <f>IF(H11="","",様式4!BN11)</f>
        <v/>
      </c>
      <c r="P11" s="147" t="str">
        <f>IF(H11="","",様式4!BP11)</f>
        <v/>
      </c>
      <c r="Q11" s="148" t="str">
        <f>IF(H11="","",IFERROR(ROUNDDOWN(P11/O11,3),"-"))</f>
        <v/>
      </c>
      <c r="R11" s="374" t="str">
        <f>IFERROR(ROUNDDOWN(AVERAGE(Q11:Q35),3),"")</f>
        <v/>
      </c>
      <c r="S11" s="169"/>
    </row>
    <row r="12" spans="1:30" ht="22.5" customHeight="1">
      <c r="A12" s="146">
        <v>2</v>
      </c>
      <c r="B12" s="369" t="str" cm="1">
        <f t="array" ref="B12">_xlfn.IFS(基本情報入力!$C$13=0,"",EDATE(基本情報入力!$C$13,$BU$51)&gt;基本情報入力!$C$14,"",様式4!B12="","",TRUE,様式4!B12)</f>
        <v/>
      </c>
      <c r="C12" s="369"/>
      <c r="D12" s="369"/>
      <c r="E12" s="369"/>
      <c r="F12" s="369"/>
      <c r="G12" s="369"/>
      <c r="H12" s="370" t="str" cm="1">
        <f t="array" ref="H12">_xlfn.IFS(基本情報入力!$C$13=0,"",EDATE(基本情報入力!$C$13,$BU$51)&gt;基本情報入力!$C$14,"",様式4!H12="","",TRUE,様式4!H12)</f>
        <v/>
      </c>
      <c r="I12" s="371"/>
      <c r="J12" s="371"/>
      <c r="K12" s="371"/>
      <c r="L12" s="372" t="str" cm="1">
        <f t="array" ref="L12">_xlfn.IFS(基本情報入力!$C$13=0,"",EDATE(基本情報入力!$C$13,$BU$51)&gt;基本情報入力!$C$14,"",様式4!L12="","",TRUE,様式4!L12)</f>
        <v/>
      </c>
      <c r="M12" s="371"/>
      <c r="N12" s="373"/>
      <c r="O12" s="147" t="str">
        <f>IF(H12="","",様式4!BN12)</f>
        <v/>
      </c>
      <c r="P12" s="147" t="str">
        <f>IF(H12="","",様式4!BP12)</f>
        <v/>
      </c>
      <c r="Q12" s="148" t="str">
        <f t="shared" ref="Q12:Q35" si="0">IF(H12="","",IFERROR(ROUNDDOWN(P12/O12,3),"-"))</f>
        <v/>
      </c>
      <c r="R12" s="375"/>
      <c r="S12" s="170"/>
    </row>
    <row r="13" spans="1:30" ht="22.5" customHeight="1">
      <c r="A13" s="146">
        <v>3</v>
      </c>
      <c r="B13" s="369" t="str" cm="1">
        <f t="array" ref="B13">_xlfn.IFS(基本情報入力!$C$13=0,"",EDATE(基本情報入力!$C$13,$BU$51)&gt;基本情報入力!$C$14,"",様式4!B13="","",TRUE,様式4!B13)</f>
        <v/>
      </c>
      <c r="C13" s="369"/>
      <c r="D13" s="369"/>
      <c r="E13" s="369"/>
      <c r="F13" s="369"/>
      <c r="G13" s="369"/>
      <c r="H13" s="370" t="str" cm="1">
        <f t="array" ref="H13">_xlfn.IFS(基本情報入力!$C$13=0,"",EDATE(基本情報入力!$C$13,$BU$51)&gt;基本情報入力!$C$14,"",様式4!H13="","",TRUE,様式4!H13)</f>
        <v/>
      </c>
      <c r="I13" s="371"/>
      <c r="J13" s="371"/>
      <c r="K13" s="371"/>
      <c r="L13" s="372" t="str" cm="1">
        <f t="array" ref="L13">_xlfn.IFS(基本情報入力!$C$13=0,"",EDATE(基本情報入力!$C$13,$BU$51)&gt;基本情報入力!$C$14,"",様式4!L13="","",TRUE,様式4!L13)</f>
        <v/>
      </c>
      <c r="M13" s="371"/>
      <c r="N13" s="373"/>
      <c r="O13" s="147" t="str">
        <f>IF(H13="","",様式4!BN13)</f>
        <v/>
      </c>
      <c r="P13" s="147" t="str">
        <f>IF(H13="","",様式4!BP13)</f>
        <v/>
      </c>
      <c r="Q13" s="148" t="str">
        <f t="shared" si="0"/>
        <v/>
      </c>
      <c r="R13" s="375"/>
      <c r="S13" s="170"/>
    </row>
    <row r="14" spans="1:30" ht="22.5" customHeight="1">
      <c r="A14" s="146">
        <v>4</v>
      </c>
      <c r="B14" s="369" t="str" cm="1">
        <f t="array" ref="B14">_xlfn.IFS(基本情報入力!$C$13=0,"",EDATE(基本情報入力!$C$13,$BU$51)&gt;基本情報入力!$C$14,"",様式4!B14="","",TRUE,様式4!B14)</f>
        <v/>
      </c>
      <c r="C14" s="369"/>
      <c r="D14" s="369"/>
      <c r="E14" s="369"/>
      <c r="F14" s="369"/>
      <c r="G14" s="369"/>
      <c r="H14" s="370" t="str" cm="1">
        <f t="array" ref="H14">_xlfn.IFS(基本情報入力!$C$13=0,"",EDATE(基本情報入力!$C$13,$BU$51)&gt;基本情報入力!$C$14,"",様式4!H14="","",TRUE,様式4!H14)</f>
        <v/>
      </c>
      <c r="I14" s="371"/>
      <c r="J14" s="371"/>
      <c r="K14" s="371"/>
      <c r="L14" s="372" t="str" cm="1">
        <f t="array" ref="L14">_xlfn.IFS(基本情報入力!$C$13=0,"",EDATE(基本情報入力!$C$13,$BU$51)&gt;基本情報入力!$C$14,"",様式4!L14="","",TRUE,様式4!L14)</f>
        <v/>
      </c>
      <c r="M14" s="371"/>
      <c r="N14" s="373"/>
      <c r="O14" s="147" t="str">
        <f>IF(H14="","",様式4!BN14)</f>
        <v/>
      </c>
      <c r="P14" s="147" t="str">
        <f>IF(H14="","",様式4!BP14)</f>
        <v/>
      </c>
      <c r="Q14" s="148" t="str">
        <f t="shared" si="0"/>
        <v/>
      </c>
      <c r="R14" s="375"/>
      <c r="S14" s="170"/>
    </row>
    <row r="15" spans="1:30" ht="22.5" customHeight="1">
      <c r="A15" s="146">
        <v>5</v>
      </c>
      <c r="B15" s="369" t="str" cm="1">
        <f t="array" ref="B15">_xlfn.IFS(基本情報入力!$C$13=0,"",EDATE(基本情報入力!$C$13,$BU$51)&gt;基本情報入力!$C$14,"",様式4!B15="","",TRUE,様式4!B15)</f>
        <v/>
      </c>
      <c r="C15" s="369"/>
      <c r="D15" s="369"/>
      <c r="E15" s="369"/>
      <c r="F15" s="369"/>
      <c r="G15" s="369"/>
      <c r="H15" s="370" t="str" cm="1">
        <f t="array" ref="H15">_xlfn.IFS(基本情報入力!$C$13=0,"",EDATE(基本情報入力!$C$13,$BU$51)&gt;基本情報入力!$C$14,"",様式4!H15="","",TRUE,様式4!H15)</f>
        <v/>
      </c>
      <c r="I15" s="371"/>
      <c r="J15" s="371"/>
      <c r="K15" s="371"/>
      <c r="L15" s="372" t="str" cm="1">
        <f t="array" ref="L15">_xlfn.IFS(基本情報入力!$C$13=0,"",EDATE(基本情報入力!$C$13,$BU$51)&gt;基本情報入力!$C$14,"",様式4!L15="","",TRUE,様式4!L15)</f>
        <v/>
      </c>
      <c r="M15" s="371"/>
      <c r="N15" s="373"/>
      <c r="O15" s="147" t="str">
        <f>IF(H15="","",様式4!BN15)</f>
        <v/>
      </c>
      <c r="P15" s="147" t="str">
        <f>IF(H15="","",様式4!BP15)</f>
        <v/>
      </c>
      <c r="Q15" s="148" t="str">
        <f t="shared" si="0"/>
        <v/>
      </c>
      <c r="R15" s="375"/>
      <c r="S15" s="170"/>
    </row>
    <row r="16" spans="1:30" ht="22.5" customHeight="1">
      <c r="A16" s="146">
        <v>6</v>
      </c>
      <c r="B16" s="369" t="str" cm="1">
        <f t="array" ref="B16">_xlfn.IFS(基本情報入力!$C$13=0,"",EDATE(基本情報入力!$C$13,$BU$51)&gt;基本情報入力!$C$14,"",様式4!B16="","",TRUE,様式4!B16)</f>
        <v/>
      </c>
      <c r="C16" s="369"/>
      <c r="D16" s="369"/>
      <c r="E16" s="369"/>
      <c r="F16" s="369"/>
      <c r="G16" s="369"/>
      <c r="H16" s="370" t="str" cm="1">
        <f t="array" ref="H16">_xlfn.IFS(基本情報入力!$C$13=0,"",EDATE(基本情報入力!$C$13,$BU$51)&gt;基本情報入力!$C$14,"",様式4!H16="","",TRUE,様式4!H16)</f>
        <v/>
      </c>
      <c r="I16" s="371"/>
      <c r="J16" s="371"/>
      <c r="K16" s="371"/>
      <c r="L16" s="372" t="str" cm="1">
        <f t="array" ref="L16">_xlfn.IFS(基本情報入力!$C$13=0,"",EDATE(基本情報入力!$C$13,$BU$51)&gt;基本情報入力!$C$14,"",様式4!L16="","",TRUE,様式4!L16)</f>
        <v/>
      </c>
      <c r="M16" s="371"/>
      <c r="N16" s="373"/>
      <c r="O16" s="147" t="str">
        <f>IF(H16="","",様式4!BN16)</f>
        <v/>
      </c>
      <c r="P16" s="147" t="str">
        <f>IF(H16="","",様式4!BP16)</f>
        <v/>
      </c>
      <c r="Q16" s="148" t="str">
        <f t="shared" si="0"/>
        <v/>
      </c>
      <c r="R16" s="375"/>
      <c r="S16" s="170"/>
    </row>
    <row r="17" spans="1:19" ht="22.5" customHeight="1">
      <c r="A17" s="146">
        <v>7</v>
      </c>
      <c r="B17" s="369" t="str" cm="1">
        <f t="array" ref="B17">_xlfn.IFS(基本情報入力!$C$13=0,"",EDATE(基本情報入力!$C$13,$BU$51)&gt;基本情報入力!$C$14,"",様式4!B17="","",TRUE,様式4!B17)</f>
        <v/>
      </c>
      <c r="C17" s="369"/>
      <c r="D17" s="369"/>
      <c r="E17" s="369"/>
      <c r="F17" s="369"/>
      <c r="G17" s="369"/>
      <c r="H17" s="370" t="str" cm="1">
        <f t="array" ref="H17">_xlfn.IFS(基本情報入力!$C$13=0,"",EDATE(基本情報入力!$C$13,$BU$51)&gt;基本情報入力!$C$14,"",様式4!H17="","",TRUE,様式4!H17)</f>
        <v/>
      </c>
      <c r="I17" s="371"/>
      <c r="J17" s="371"/>
      <c r="K17" s="371"/>
      <c r="L17" s="372" t="str" cm="1">
        <f t="array" ref="L17">_xlfn.IFS(基本情報入力!$C$13=0,"",EDATE(基本情報入力!$C$13,$BU$51)&gt;基本情報入力!$C$14,"",様式4!L17="","",TRUE,様式4!L17)</f>
        <v/>
      </c>
      <c r="M17" s="371"/>
      <c r="N17" s="373"/>
      <c r="O17" s="147" t="str">
        <f>IF(H17="","",様式4!BN17)</f>
        <v/>
      </c>
      <c r="P17" s="147" t="str">
        <f>IF(H17="","",様式4!BP17)</f>
        <v/>
      </c>
      <c r="Q17" s="148" t="str">
        <f t="shared" si="0"/>
        <v/>
      </c>
      <c r="R17" s="375"/>
      <c r="S17" s="170"/>
    </row>
    <row r="18" spans="1:19" ht="22.5" customHeight="1">
      <c r="A18" s="146">
        <v>8</v>
      </c>
      <c r="B18" s="369" t="str" cm="1">
        <f t="array" ref="B18">_xlfn.IFS(基本情報入力!$C$13=0,"",EDATE(基本情報入力!$C$13,$BU$51)&gt;基本情報入力!$C$14,"",様式4!B18="","",TRUE,様式4!B18)</f>
        <v/>
      </c>
      <c r="C18" s="369"/>
      <c r="D18" s="369"/>
      <c r="E18" s="369"/>
      <c r="F18" s="369"/>
      <c r="G18" s="369"/>
      <c r="H18" s="370" t="str" cm="1">
        <f t="array" ref="H18">_xlfn.IFS(基本情報入力!$C$13=0,"",EDATE(基本情報入力!$C$13,$BU$51)&gt;基本情報入力!$C$14,"",様式4!H18="","",TRUE,様式4!H18)</f>
        <v/>
      </c>
      <c r="I18" s="371"/>
      <c r="J18" s="371"/>
      <c r="K18" s="371"/>
      <c r="L18" s="372" t="str" cm="1">
        <f t="array" ref="L18">_xlfn.IFS(基本情報入力!$C$13=0,"",EDATE(基本情報入力!$C$13,$BU$51)&gt;基本情報入力!$C$14,"",様式4!L18="","",TRUE,様式4!L18)</f>
        <v/>
      </c>
      <c r="M18" s="371"/>
      <c r="N18" s="373"/>
      <c r="O18" s="147" t="str">
        <f>IF(H18="","",様式4!BN18)</f>
        <v/>
      </c>
      <c r="P18" s="147" t="str">
        <f>IF(H18="","",様式4!BP18)</f>
        <v/>
      </c>
      <c r="Q18" s="148" t="str">
        <f t="shared" si="0"/>
        <v/>
      </c>
      <c r="R18" s="375"/>
      <c r="S18" s="170"/>
    </row>
    <row r="19" spans="1:19" ht="22.5" customHeight="1">
      <c r="A19" s="146">
        <v>9</v>
      </c>
      <c r="B19" s="369" t="str" cm="1">
        <f t="array" ref="B19">_xlfn.IFS(基本情報入力!$C$13=0,"",EDATE(基本情報入力!$C$13,$BU$51)&gt;基本情報入力!$C$14,"",様式4!B19="","",TRUE,様式4!B19)</f>
        <v/>
      </c>
      <c r="C19" s="369"/>
      <c r="D19" s="369"/>
      <c r="E19" s="369"/>
      <c r="F19" s="369"/>
      <c r="G19" s="369"/>
      <c r="H19" s="370" t="str" cm="1">
        <f t="array" ref="H19">_xlfn.IFS(基本情報入力!$C$13=0,"",EDATE(基本情報入力!$C$13,$BU$51)&gt;基本情報入力!$C$14,"",様式4!H19="","",TRUE,様式4!H19)</f>
        <v/>
      </c>
      <c r="I19" s="371"/>
      <c r="J19" s="371"/>
      <c r="K19" s="371"/>
      <c r="L19" s="372" t="str" cm="1">
        <f t="array" ref="L19">_xlfn.IFS(基本情報入力!$C$13=0,"",EDATE(基本情報入力!$C$13,$BU$51)&gt;基本情報入力!$C$14,"",様式4!L19="","",TRUE,様式4!L19)</f>
        <v/>
      </c>
      <c r="M19" s="371"/>
      <c r="N19" s="373"/>
      <c r="O19" s="147" t="str">
        <f>IF(H19="","",様式4!BN19)</f>
        <v/>
      </c>
      <c r="P19" s="147" t="str">
        <f>IF(H19="","",様式4!BP19)</f>
        <v/>
      </c>
      <c r="Q19" s="148" t="str">
        <f t="shared" si="0"/>
        <v/>
      </c>
      <c r="R19" s="375"/>
      <c r="S19" s="170"/>
    </row>
    <row r="20" spans="1:19" ht="22.5" customHeight="1">
      <c r="A20" s="146">
        <v>10</v>
      </c>
      <c r="B20" s="369" t="str" cm="1">
        <f t="array" ref="B20">_xlfn.IFS(基本情報入力!$C$13=0,"",EDATE(基本情報入力!$C$13,$BU$51)&gt;基本情報入力!$C$14,"",様式4!B20="","",TRUE,様式4!B20)</f>
        <v/>
      </c>
      <c r="C20" s="369"/>
      <c r="D20" s="369"/>
      <c r="E20" s="369"/>
      <c r="F20" s="369"/>
      <c r="G20" s="369"/>
      <c r="H20" s="370" t="str" cm="1">
        <f t="array" ref="H20">_xlfn.IFS(基本情報入力!$C$13=0,"",EDATE(基本情報入力!$C$13,$BU$51)&gt;基本情報入力!$C$14,"",様式4!H20="","",TRUE,様式4!H20)</f>
        <v/>
      </c>
      <c r="I20" s="371"/>
      <c r="J20" s="371"/>
      <c r="K20" s="371"/>
      <c r="L20" s="372" t="str" cm="1">
        <f t="array" ref="L20">_xlfn.IFS(基本情報入力!$C$13=0,"",EDATE(基本情報入力!$C$13,$BU$51)&gt;基本情報入力!$C$14,"",様式4!L20="","",TRUE,様式4!L20)</f>
        <v/>
      </c>
      <c r="M20" s="371"/>
      <c r="N20" s="373"/>
      <c r="O20" s="147" t="str">
        <f>IF(H20="","",様式4!BN20)</f>
        <v/>
      </c>
      <c r="P20" s="147" t="str">
        <f>IF(H20="","",様式4!BP20)</f>
        <v/>
      </c>
      <c r="Q20" s="148" t="str">
        <f t="shared" si="0"/>
        <v/>
      </c>
      <c r="R20" s="375"/>
      <c r="S20" s="170"/>
    </row>
    <row r="21" spans="1:19" ht="22.5" customHeight="1">
      <c r="A21" s="146">
        <v>11</v>
      </c>
      <c r="B21" s="369" t="str" cm="1">
        <f t="array" ref="B21">_xlfn.IFS(基本情報入力!$C$13=0,"",EDATE(基本情報入力!$C$13,$BU$51)&gt;基本情報入力!$C$14,"",様式4!B21="","",TRUE,様式4!B21)</f>
        <v/>
      </c>
      <c r="C21" s="369"/>
      <c r="D21" s="369"/>
      <c r="E21" s="369"/>
      <c r="F21" s="369"/>
      <c r="G21" s="369"/>
      <c r="H21" s="370" t="str" cm="1">
        <f t="array" ref="H21">_xlfn.IFS(基本情報入力!$C$13=0,"",EDATE(基本情報入力!$C$13,$BU$51)&gt;基本情報入力!$C$14,"",様式4!H21="","",TRUE,様式4!H21)</f>
        <v/>
      </c>
      <c r="I21" s="371"/>
      <c r="J21" s="371"/>
      <c r="K21" s="371"/>
      <c r="L21" s="372" t="str" cm="1">
        <f t="array" ref="L21">_xlfn.IFS(基本情報入力!$C$13=0,"",EDATE(基本情報入力!$C$13,$BU$51)&gt;基本情報入力!$C$14,"",様式4!L21="","",TRUE,様式4!L21)</f>
        <v/>
      </c>
      <c r="M21" s="371"/>
      <c r="N21" s="373"/>
      <c r="O21" s="147" t="str">
        <f>IF(H21="","",様式4!BN21)</f>
        <v/>
      </c>
      <c r="P21" s="147" t="str">
        <f>IF(H21="","",様式4!BP21)</f>
        <v/>
      </c>
      <c r="Q21" s="148" t="str">
        <f t="shared" si="0"/>
        <v/>
      </c>
      <c r="R21" s="375"/>
      <c r="S21" s="170"/>
    </row>
    <row r="22" spans="1:19" ht="22.5" customHeight="1">
      <c r="A22" s="146">
        <v>12</v>
      </c>
      <c r="B22" s="369" t="str" cm="1">
        <f t="array" ref="B22">_xlfn.IFS(基本情報入力!$C$13=0,"",EDATE(基本情報入力!$C$13,$BU$51)&gt;基本情報入力!$C$14,"",様式4!B22="","",TRUE,様式4!B22)</f>
        <v/>
      </c>
      <c r="C22" s="369"/>
      <c r="D22" s="369"/>
      <c r="E22" s="369"/>
      <c r="F22" s="369"/>
      <c r="G22" s="369"/>
      <c r="H22" s="370" t="str" cm="1">
        <f t="array" ref="H22">_xlfn.IFS(基本情報入力!$C$13=0,"",EDATE(基本情報入力!$C$13,$BU$51)&gt;基本情報入力!$C$14,"",様式4!H22="","",TRUE,様式4!H22)</f>
        <v/>
      </c>
      <c r="I22" s="371"/>
      <c r="J22" s="371"/>
      <c r="K22" s="371"/>
      <c r="L22" s="372" t="str" cm="1">
        <f t="array" ref="L22">_xlfn.IFS(基本情報入力!$C$13=0,"",EDATE(基本情報入力!$C$13,$BU$51)&gt;基本情報入力!$C$14,"",様式4!L22="","",TRUE,様式4!L22)</f>
        <v/>
      </c>
      <c r="M22" s="371"/>
      <c r="N22" s="373"/>
      <c r="O22" s="147" t="str">
        <f>IF(H22="","",様式4!BN22)</f>
        <v/>
      </c>
      <c r="P22" s="147" t="str">
        <f>IF(H22="","",様式4!BP22)</f>
        <v/>
      </c>
      <c r="Q22" s="148" t="str">
        <f t="shared" si="0"/>
        <v/>
      </c>
      <c r="R22" s="375"/>
      <c r="S22" s="170"/>
    </row>
    <row r="23" spans="1:19" ht="22.5" customHeight="1">
      <c r="A23" s="146">
        <v>13</v>
      </c>
      <c r="B23" s="369" t="str" cm="1">
        <f t="array" ref="B23">_xlfn.IFS(基本情報入力!$C$13=0,"",EDATE(基本情報入力!$C$13,$BU$51)&gt;基本情報入力!$C$14,"",様式4!B23="","",TRUE,様式4!B23)</f>
        <v/>
      </c>
      <c r="C23" s="369"/>
      <c r="D23" s="369"/>
      <c r="E23" s="369"/>
      <c r="F23" s="369"/>
      <c r="G23" s="369"/>
      <c r="H23" s="370" t="str" cm="1">
        <f t="array" ref="H23">_xlfn.IFS(基本情報入力!$C$13=0,"",EDATE(基本情報入力!$C$13,$BU$51)&gt;基本情報入力!$C$14,"",様式4!H23="","",TRUE,様式4!H23)</f>
        <v/>
      </c>
      <c r="I23" s="371"/>
      <c r="J23" s="371"/>
      <c r="K23" s="371"/>
      <c r="L23" s="372" t="str" cm="1">
        <f t="array" ref="L23">_xlfn.IFS(基本情報入力!$C$13=0,"",EDATE(基本情報入力!$C$13,$BU$51)&gt;基本情報入力!$C$14,"",様式4!L23="","",TRUE,様式4!L23)</f>
        <v/>
      </c>
      <c r="M23" s="371"/>
      <c r="N23" s="373"/>
      <c r="O23" s="147" t="str">
        <f>IF(H23="","",様式4!BN23)</f>
        <v/>
      </c>
      <c r="P23" s="147" t="str">
        <f>IF(H23="","",様式4!BP23)</f>
        <v/>
      </c>
      <c r="Q23" s="148" t="str">
        <f t="shared" si="0"/>
        <v/>
      </c>
      <c r="R23" s="375"/>
      <c r="S23" s="170"/>
    </row>
    <row r="24" spans="1:19" ht="22.5" customHeight="1">
      <c r="A24" s="146">
        <v>14</v>
      </c>
      <c r="B24" s="369" t="str" cm="1">
        <f t="array" ref="B24">_xlfn.IFS(基本情報入力!$C$13=0,"",EDATE(基本情報入力!$C$13,$BU$51)&gt;基本情報入力!$C$14,"",様式4!B24="","",TRUE,様式4!B24)</f>
        <v/>
      </c>
      <c r="C24" s="369"/>
      <c r="D24" s="369"/>
      <c r="E24" s="369"/>
      <c r="F24" s="369"/>
      <c r="G24" s="369"/>
      <c r="H24" s="370" t="str" cm="1">
        <f t="array" ref="H24">_xlfn.IFS(基本情報入力!$C$13=0,"",EDATE(基本情報入力!$C$13,$BU$51)&gt;基本情報入力!$C$14,"",様式4!H24="","",TRUE,様式4!H24)</f>
        <v/>
      </c>
      <c r="I24" s="371"/>
      <c r="J24" s="371"/>
      <c r="K24" s="371"/>
      <c r="L24" s="372" t="str" cm="1">
        <f t="array" ref="L24">_xlfn.IFS(基本情報入力!$C$13=0,"",EDATE(基本情報入力!$C$13,$BU$51)&gt;基本情報入力!$C$14,"",様式4!L24="","",TRUE,様式4!L24)</f>
        <v/>
      </c>
      <c r="M24" s="371"/>
      <c r="N24" s="373"/>
      <c r="O24" s="147" t="str">
        <f>IF(H24="","",様式4!BN24)</f>
        <v/>
      </c>
      <c r="P24" s="147" t="str">
        <f>IF(H24="","",様式4!BP24)</f>
        <v/>
      </c>
      <c r="Q24" s="148" t="str">
        <f t="shared" si="0"/>
        <v/>
      </c>
      <c r="R24" s="375"/>
      <c r="S24" s="170"/>
    </row>
    <row r="25" spans="1:19" ht="22.5" customHeight="1">
      <c r="A25" s="146">
        <v>15</v>
      </c>
      <c r="B25" s="369" t="str" cm="1">
        <f t="array" ref="B25">_xlfn.IFS(基本情報入力!$C$13=0,"",EDATE(基本情報入力!$C$13,$BU$51)&gt;基本情報入力!$C$14,"",様式4!B25="","",TRUE,様式4!B25)</f>
        <v/>
      </c>
      <c r="C25" s="369"/>
      <c r="D25" s="369"/>
      <c r="E25" s="369"/>
      <c r="F25" s="369"/>
      <c r="G25" s="369"/>
      <c r="H25" s="370" t="str" cm="1">
        <f t="array" ref="H25">_xlfn.IFS(基本情報入力!$C$13=0,"",EDATE(基本情報入力!$C$13,$BU$51)&gt;基本情報入力!$C$14,"",様式4!H25="","",TRUE,様式4!H25)</f>
        <v/>
      </c>
      <c r="I25" s="371"/>
      <c r="J25" s="371"/>
      <c r="K25" s="371"/>
      <c r="L25" s="372" t="str" cm="1">
        <f t="array" ref="L25">_xlfn.IFS(基本情報入力!$C$13=0,"",EDATE(基本情報入力!$C$13,$BU$51)&gt;基本情報入力!$C$14,"",様式4!L25="","",TRUE,様式4!L25)</f>
        <v/>
      </c>
      <c r="M25" s="371"/>
      <c r="N25" s="373"/>
      <c r="O25" s="147" t="str">
        <f>IF(H25="","",様式4!BN25)</f>
        <v/>
      </c>
      <c r="P25" s="147" t="str">
        <f>IF(H25="","",様式4!BP25)</f>
        <v/>
      </c>
      <c r="Q25" s="148" t="str">
        <f t="shared" si="0"/>
        <v/>
      </c>
      <c r="R25" s="375"/>
      <c r="S25" s="170"/>
    </row>
    <row r="26" spans="1:19" ht="22.5" customHeight="1">
      <c r="A26" s="146">
        <v>16</v>
      </c>
      <c r="B26" s="369" t="str" cm="1">
        <f t="array" ref="B26">_xlfn.IFS(基本情報入力!$C$13=0,"",EDATE(基本情報入力!$C$13,$BU$51)&gt;基本情報入力!$C$14,"",様式4!B26="","",TRUE,様式4!B26)</f>
        <v/>
      </c>
      <c r="C26" s="369"/>
      <c r="D26" s="369"/>
      <c r="E26" s="369"/>
      <c r="F26" s="369"/>
      <c r="G26" s="369"/>
      <c r="H26" s="370" t="str" cm="1">
        <f t="array" ref="H26">_xlfn.IFS(基本情報入力!$C$13=0,"",EDATE(基本情報入力!$C$13,$BU$51)&gt;基本情報入力!$C$14,"",様式4!H26="","",TRUE,様式4!H26)</f>
        <v/>
      </c>
      <c r="I26" s="371"/>
      <c r="J26" s="371"/>
      <c r="K26" s="371"/>
      <c r="L26" s="372" t="str" cm="1">
        <f t="array" ref="L26">_xlfn.IFS(基本情報入力!$C$13=0,"",EDATE(基本情報入力!$C$13,$BU$51)&gt;基本情報入力!$C$14,"",様式4!L26="","",TRUE,様式4!L26)</f>
        <v/>
      </c>
      <c r="M26" s="371"/>
      <c r="N26" s="373"/>
      <c r="O26" s="147" t="str">
        <f>IF(H26="","",様式4!BN26)</f>
        <v/>
      </c>
      <c r="P26" s="147" t="str">
        <f>IF(H26="","",様式4!BP26)</f>
        <v/>
      </c>
      <c r="Q26" s="148" t="str">
        <f t="shared" si="0"/>
        <v/>
      </c>
      <c r="R26" s="375"/>
      <c r="S26" s="170"/>
    </row>
    <row r="27" spans="1:19" ht="22.5" customHeight="1">
      <c r="A27" s="146">
        <v>17</v>
      </c>
      <c r="B27" s="369" t="str" cm="1">
        <f t="array" ref="B27">_xlfn.IFS(基本情報入力!$C$13=0,"",EDATE(基本情報入力!$C$13,$BU$51)&gt;基本情報入力!$C$14,"",様式4!B27="","",TRUE,様式4!B27)</f>
        <v/>
      </c>
      <c r="C27" s="369"/>
      <c r="D27" s="369"/>
      <c r="E27" s="369"/>
      <c r="F27" s="369"/>
      <c r="G27" s="369"/>
      <c r="H27" s="370" t="str" cm="1">
        <f t="array" ref="H27">_xlfn.IFS(基本情報入力!$C$13=0,"",EDATE(基本情報入力!$C$13,$BU$51)&gt;基本情報入力!$C$14,"",様式4!H27="","",TRUE,様式4!H27)</f>
        <v/>
      </c>
      <c r="I27" s="371"/>
      <c r="J27" s="371"/>
      <c r="K27" s="371"/>
      <c r="L27" s="372" t="str" cm="1">
        <f t="array" ref="L27">_xlfn.IFS(基本情報入力!$C$13=0,"",EDATE(基本情報入力!$C$13,$BU$51)&gt;基本情報入力!$C$14,"",様式4!L27="","",TRUE,様式4!L27)</f>
        <v/>
      </c>
      <c r="M27" s="371"/>
      <c r="N27" s="373"/>
      <c r="O27" s="147" t="str">
        <f>IF(H27="","",様式4!BN27)</f>
        <v/>
      </c>
      <c r="P27" s="147" t="str">
        <f>IF(H27="","",様式4!BP27)</f>
        <v/>
      </c>
      <c r="Q27" s="148" t="str">
        <f t="shared" si="0"/>
        <v/>
      </c>
      <c r="R27" s="375"/>
      <c r="S27" s="170"/>
    </row>
    <row r="28" spans="1:19" ht="22.5" customHeight="1">
      <c r="A28" s="146">
        <v>18</v>
      </c>
      <c r="B28" s="369" t="str" cm="1">
        <f t="array" ref="B28">_xlfn.IFS(基本情報入力!$C$13=0,"",EDATE(基本情報入力!$C$13,$BU$51)&gt;基本情報入力!$C$14,"",様式4!B28="","",TRUE,様式4!B28)</f>
        <v/>
      </c>
      <c r="C28" s="369"/>
      <c r="D28" s="369"/>
      <c r="E28" s="369"/>
      <c r="F28" s="369"/>
      <c r="G28" s="369"/>
      <c r="H28" s="370" t="str" cm="1">
        <f t="array" ref="H28">_xlfn.IFS(基本情報入力!$C$13=0,"",EDATE(基本情報入力!$C$13,$BU$51)&gt;基本情報入力!$C$14,"",様式4!H28="","",TRUE,様式4!H28)</f>
        <v/>
      </c>
      <c r="I28" s="371"/>
      <c r="J28" s="371"/>
      <c r="K28" s="371"/>
      <c r="L28" s="372" t="str" cm="1">
        <f t="array" ref="L28">_xlfn.IFS(基本情報入力!$C$13=0,"",EDATE(基本情報入力!$C$13,$BU$51)&gt;基本情報入力!$C$14,"",様式4!L28="","",TRUE,様式4!L28)</f>
        <v/>
      </c>
      <c r="M28" s="371"/>
      <c r="N28" s="373"/>
      <c r="O28" s="147" t="str">
        <f>IF(H28="","",様式4!BN28)</f>
        <v/>
      </c>
      <c r="P28" s="147" t="str">
        <f>IF(H28="","",様式4!BP28)</f>
        <v/>
      </c>
      <c r="Q28" s="148" t="str">
        <f t="shared" si="0"/>
        <v/>
      </c>
      <c r="R28" s="375"/>
      <c r="S28" s="170"/>
    </row>
    <row r="29" spans="1:19" ht="22.5" customHeight="1">
      <c r="A29" s="146">
        <v>19</v>
      </c>
      <c r="B29" s="369" t="str" cm="1">
        <f t="array" ref="B29">_xlfn.IFS(基本情報入力!$C$13=0,"",EDATE(基本情報入力!$C$13,$BU$51)&gt;基本情報入力!$C$14,"",様式4!B29="","",TRUE,様式4!B29)</f>
        <v/>
      </c>
      <c r="C29" s="369"/>
      <c r="D29" s="369"/>
      <c r="E29" s="369"/>
      <c r="F29" s="369"/>
      <c r="G29" s="369"/>
      <c r="H29" s="370" t="str" cm="1">
        <f t="array" ref="H29">_xlfn.IFS(基本情報入力!$C$13=0,"",EDATE(基本情報入力!$C$13,$BU$51)&gt;基本情報入力!$C$14,"",様式4!H29="","",TRUE,様式4!H29)</f>
        <v/>
      </c>
      <c r="I29" s="371"/>
      <c r="J29" s="371"/>
      <c r="K29" s="371"/>
      <c r="L29" s="372" t="str" cm="1">
        <f t="array" ref="L29">_xlfn.IFS(基本情報入力!$C$13=0,"",EDATE(基本情報入力!$C$13,$BU$51)&gt;基本情報入力!$C$14,"",様式4!L29="","",TRUE,様式4!L29)</f>
        <v/>
      </c>
      <c r="M29" s="371"/>
      <c r="N29" s="373"/>
      <c r="O29" s="147" t="str">
        <f>IF(H29="","",様式4!BN29)</f>
        <v/>
      </c>
      <c r="P29" s="147" t="str">
        <f>IF(H29="","",様式4!BP29)</f>
        <v/>
      </c>
      <c r="Q29" s="148" t="str">
        <f t="shared" si="0"/>
        <v/>
      </c>
      <c r="R29" s="375"/>
      <c r="S29" s="170"/>
    </row>
    <row r="30" spans="1:19" ht="22.5" customHeight="1">
      <c r="A30" s="146">
        <v>20</v>
      </c>
      <c r="B30" s="369" t="str" cm="1">
        <f t="array" ref="B30">_xlfn.IFS(基本情報入力!$C$13=0,"",EDATE(基本情報入力!$C$13,$BU$51)&gt;基本情報入力!$C$14,"",様式4!B30="","",TRUE,様式4!B30)</f>
        <v/>
      </c>
      <c r="C30" s="369"/>
      <c r="D30" s="369"/>
      <c r="E30" s="369"/>
      <c r="F30" s="369"/>
      <c r="G30" s="369"/>
      <c r="H30" s="370" t="str" cm="1">
        <f t="array" ref="H30">_xlfn.IFS(基本情報入力!$C$13=0,"",EDATE(基本情報入力!$C$13,$BU$51)&gt;基本情報入力!$C$14,"",様式4!H30="","",TRUE,様式4!H30)</f>
        <v/>
      </c>
      <c r="I30" s="371"/>
      <c r="J30" s="371"/>
      <c r="K30" s="371"/>
      <c r="L30" s="372" t="str" cm="1">
        <f t="array" ref="L30">_xlfn.IFS(基本情報入力!$C$13=0,"",EDATE(基本情報入力!$C$13,$BU$51)&gt;基本情報入力!$C$14,"",様式4!L30="","",TRUE,様式4!L30)</f>
        <v/>
      </c>
      <c r="M30" s="371"/>
      <c r="N30" s="373"/>
      <c r="O30" s="147" t="str">
        <f>IF(H30="","",様式4!BN30)</f>
        <v/>
      </c>
      <c r="P30" s="147" t="str">
        <f>IF(H30="","",様式4!BP30)</f>
        <v/>
      </c>
      <c r="Q30" s="148" t="str">
        <f t="shared" si="0"/>
        <v/>
      </c>
      <c r="R30" s="375"/>
      <c r="S30" s="170"/>
    </row>
    <row r="31" spans="1:19" ht="22.5" customHeight="1">
      <c r="A31" s="146">
        <v>21</v>
      </c>
      <c r="B31" s="369" t="str" cm="1">
        <f t="array" ref="B31">_xlfn.IFS(基本情報入力!$C$13=0,"",EDATE(基本情報入力!$C$13,$BU$51)&gt;基本情報入力!$C$14,"",様式4!B31="","",TRUE,様式4!B31)</f>
        <v/>
      </c>
      <c r="C31" s="369"/>
      <c r="D31" s="369"/>
      <c r="E31" s="369"/>
      <c r="F31" s="369"/>
      <c r="G31" s="369"/>
      <c r="H31" s="370" t="str" cm="1">
        <f t="array" ref="H31">_xlfn.IFS(基本情報入力!$C$13=0,"",EDATE(基本情報入力!$C$13,$BU$51)&gt;基本情報入力!$C$14,"",様式4!H31="","",TRUE,様式4!H31)</f>
        <v/>
      </c>
      <c r="I31" s="371"/>
      <c r="J31" s="371"/>
      <c r="K31" s="371"/>
      <c r="L31" s="372" t="str" cm="1">
        <f t="array" ref="L31">_xlfn.IFS(基本情報入力!$C$13=0,"",EDATE(基本情報入力!$C$13,$BU$51)&gt;基本情報入力!$C$14,"",様式4!L31="","",TRUE,様式4!L31)</f>
        <v/>
      </c>
      <c r="M31" s="371"/>
      <c r="N31" s="373"/>
      <c r="O31" s="147" t="str">
        <f>IF(H31="","",様式4!BN31)</f>
        <v/>
      </c>
      <c r="P31" s="147" t="str">
        <f>IF(H31="","",様式4!BP31)</f>
        <v/>
      </c>
      <c r="Q31" s="148" t="str">
        <f t="shared" si="0"/>
        <v/>
      </c>
      <c r="R31" s="376"/>
      <c r="S31" s="154"/>
    </row>
    <row r="32" spans="1:19" ht="22.5" customHeight="1">
      <c r="A32" s="146">
        <v>22</v>
      </c>
      <c r="B32" s="369" t="str" cm="1">
        <f t="array" ref="B32">_xlfn.IFS(基本情報入力!$C$13=0,"",EDATE(基本情報入力!$C$13,$BU$51)&gt;基本情報入力!$C$14,"",様式4!B32="","",TRUE,様式4!B32)</f>
        <v/>
      </c>
      <c r="C32" s="369"/>
      <c r="D32" s="369"/>
      <c r="E32" s="369"/>
      <c r="F32" s="369"/>
      <c r="G32" s="369"/>
      <c r="H32" s="370" t="str" cm="1">
        <f t="array" ref="H32">_xlfn.IFS(基本情報入力!$C$13=0,"",EDATE(基本情報入力!$C$13,$BU$51)&gt;基本情報入力!$C$14,"",様式4!H32="","",TRUE,様式4!H32)</f>
        <v/>
      </c>
      <c r="I32" s="371"/>
      <c r="J32" s="371"/>
      <c r="K32" s="371"/>
      <c r="L32" s="372" t="str" cm="1">
        <f t="array" ref="L32">_xlfn.IFS(基本情報入力!$C$13=0,"",EDATE(基本情報入力!$C$13,$BU$51)&gt;基本情報入力!$C$14,"",様式4!L32="","",TRUE,様式4!L32)</f>
        <v/>
      </c>
      <c r="M32" s="371"/>
      <c r="N32" s="373"/>
      <c r="O32" s="147" t="str">
        <f>IF(H32="","",様式4!BN32)</f>
        <v/>
      </c>
      <c r="P32" s="147" t="str">
        <f>IF(H32="","",様式4!BP32)</f>
        <v/>
      </c>
      <c r="Q32" s="148" t="str">
        <f t="shared" si="0"/>
        <v/>
      </c>
      <c r="R32" s="376"/>
      <c r="S32" s="154"/>
    </row>
    <row r="33" spans="1:19" ht="22.5" customHeight="1">
      <c r="A33" s="146">
        <v>23</v>
      </c>
      <c r="B33" s="369" t="str" cm="1">
        <f t="array" ref="B33">_xlfn.IFS(基本情報入力!$C$13=0,"",EDATE(基本情報入力!$C$13,$BU$51)&gt;基本情報入力!$C$14,"",様式4!B33="","",TRUE,様式4!B33)</f>
        <v/>
      </c>
      <c r="C33" s="369"/>
      <c r="D33" s="369"/>
      <c r="E33" s="369"/>
      <c r="F33" s="369"/>
      <c r="G33" s="369"/>
      <c r="H33" s="370" t="str" cm="1">
        <f t="array" ref="H33">_xlfn.IFS(基本情報入力!$C$13=0,"",EDATE(基本情報入力!$C$13,$BU$51)&gt;基本情報入力!$C$14,"",様式4!H33="","",TRUE,様式4!H33)</f>
        <v/>
      </c>
      <c r="I33" s="371"/>
      <c r="J33" s="371"/>
      <c r="K33" s="371"/>
      <c r="L33" s="372" t="str" cm="1">
        <f t="array" ref="L33">_xlfn.IFS(基本情報入力!$C$13=0,"",EDATE(基本情報入力!$C$13,$BU$51)&gt;基本情報入力!$C$14,"",様式4!L33="","",TRUE,様式4!L33)</f>
        <v/>
      </c>
      <c r="M33" s="371"/>
      <c r="N33" s="373"/>
      <c r="O33" s="147" t="str">
        <f>IF(H33="","",様式4!BN33)</f>
        <v/>
      </c>
      <c r="P33" s="147" t="str">
        <f>IF(H33="","",様式4!BP33)</f>
        <v/>
      </c>
      <c r="Q33" s="148" t="str">
        <f t="shared" si="0"/>
        <v/>
      </c>
      <c r="R33" s="376"/>
      <c r="S33" s="154"/>
    </row>
    <row r="34" spans="1:19" ht="22.5" customHeight="1">
      <c r="A34" s="146">
        <v>24</v>
      </c>
      <c r="B34" s="369" t="str" cm="1">
        <f t="array" ref="B34">_xlfn.IFS(基本情報入力!$C$13=0,"",EDATE(基本情報入力!$C$13,$BU$51)&gt;基本情報入力!$C$14,"",様式4!B34="","",TRUE,様式4!B34)</f>
        <v/>
      </c>
      <c r="C34" s="369"/>
      <c r="D34" s="369"/>
      <c r="E34" s="369"/>
      <c r="F34" s="369"/>
      <c r="G34" s="369"/>
      <c r="H34" s="370" t="str" cm="1">
        <f t="array" ref="H34">_xlfn.IFS(基本情報入力!$C$13=0,"",EDATE(基本情報入力!$C$13,$BU$51)&gt;基本情報入力!$C$14,"",様式4!H34="","",TRUE,様式4!H34)</f>
        <v/>
      </c>
      <c r="I34" s="371"/>
      <c r="J34" s="371"/>
      <c r="K34" s="371"/>
      <c r="L34" s="372" t="str" cm="1">
        <f t="array" ref="L34">_xlfn.IFS(基本情報入力!$C$13=0,"",EDATE(基本情報入力!$C$13,$BU$51)&gt;基本情報入力!$C$14,"",様式4!L34="","",TRUE,様式4!L34)</f>
        <v/>
      </c>
      <c r="M34" s="371"/>
      <c r="N34" s="373"/>
      <c r="O34" s="147" t="str">
        <f>IF(H34="","",様式4!BN34)</f>
        <v/>
      </c>
      <c r="P34" s="147" t="str">
        <f>IF(H34="","",様式4!BP34)</f>
        <v/>
      </c>
      <c r="Q34" s="148" t="str">
        <f t="shared" si="0"/>
        <v/>
      </c>
      <c r="R34" s="376"/>
      <c r="S34" s="154"/>
    </row>
    <row r="35" spans="1:19" ht="22.5" customHeight="1" thickBot="1">
      <c r="A35" s="146">
        <v>25</v>
      </c>
      <c r="B35" s="369" t="str" cm="1">
        <f t="array" ref="B35">_xlfn.IFS(基本情報入力!$C$13=0,"",EDATE(基本情報入力!$C$13,$BU$51)&gt;基本情報入力!$C$14,"",様式4!B35="","",TRUE,様式4!B35)</f>
        <v/>
      </c>
      <c r="C35" s="369"/>
      <c r="D35" s="369"/>
      <c r="E35" s="369"/>
      <c r="F35" s="369"/>
      <c r="G35" s="369"/>
      <c r="H35" s="370" t="str" cm="1">
        <f t="array" ref="H35">_xlfn.IFS(基本情報入力!$C$13=0,"",EDATE(基本情報入力!$C$13,$BU$51)&gt;基本情報入力!$C$14,"",様式4!H35="","",TRUE,様式4!H35)</f>
        <v/>
      </c>
      <c r="I35" s="371"/>
      <c r="J35" s="371"/>
      <c r="K35" s="371"/>
      <c r="L35" s="372" t="str" cm="1">
        <f t="array" ref="L35">_xlfn.IFS(基本情報入力!$C$13=0,"",EDATE(基本情報入力!$C$13,$BU$51)&gt;基本情報入力!$C$14,"",様式4!L35="","",TRUE,様式4!L35)</f>
        <v/>
      </c>
      <c r="M35" s="371"/>
      <c r="N35" s="373"/>
      <c r="O35" s="147" t="str">
        <f>IF(H35="","",様式4!BN35)</f>
        <v/>
      </c>
      <c r="P35" s="147" t="str">
        <f>IF(H35="","",様式4!BP35)</f>
        <v/>
      </c>
      <c r="Q35" s="148" t="str">
        <f t="shared" si="0"/>
        <v/>
      </c>
      <c r="R35" s="377"/>
      <c r="S35" s="154"/>
    </row>
    <row r="36" spans="1:19" ht="18" customHeight="1">
      <c r="A36" s="149"/>
      <c r="B36" s="149"/>
      <c r="C36" s="149"/>
      <c r="D36" s="149"/>
      <c r="E36" s="149"/>
      <c r="F36" s="149"/>
      <c r="G36" s="149"/>
      <c r="H36" s="149"/>
      <c r="I36" s="149"/>
      <c r="J36" s="149"/>
      <c r="K36" s="149"/>
      <c r="L36" s="149"/>
      <c r="M36" s="149"/>
      <c r="N36" s="149"/>
      <c r="O36" s="149"/>
      <c r="P36" s="149"/>
      <c r="Q36" s="149"/>
      <c r="R36" s="149"/>
      <c r="S36" s="149"/>
    </row>
    <row r="37" spans="1:19" ht="18" customHeight="1">
      <c r="A37" s="149"/>
      <c r="B37" s="149"/>
      <c r="C37" s="149"/>
      <c r="D37" s="149"/>
      <c r="E37" s="149"/>
      <c r="F37" s="149"/>
      <c r="G37" s="149"/>
      <c r="H37" s="149"/>
      <c r="I37" s="149"/>
      <c r="J37" s="149"/>
      <c r="K37" s="149"/>
      <c r="L37" s="149"/>
      <c r="M37" s="149"/>
      <c r="N37" s="149"/>
      <c r="O37" s="149"/>
      <c r="P37" s="149"/>
      <c r="Q37" s="149"/>
      <c r="R37" s="149"/>
      <c r="S37" s="149"/>
    </row>
    <row r="38" spans="1:19" ht="18" customHeight="1" thickBot="1">
      <c r="A38" s="149"/>
      <c r="B38" s="149"/>
      <c r="C38" s="149"/>
      <c r="D38" s="149"/>
      <c r="E38" s="149"/>
      <c r="F38" s="149"/>
      <c r="G38" s="149"/>
      <c r="H38" s="149"/>
      <c r="I38" s="149"/>
      <c r="J38" s="149"/>
      <c r="K38" s="149"/>
      <c r="L38" s="149"/>
      <c r="M38" s="149"/>
      <c r="N38" s="149"/>
      <c r="O38" s="149"/>
      <c r="P38" s="388" t="str" cm="1">
        <f t="array" ref="P38">_xlfn.IFS(R11="","",R11&gt;=28.5%,"4週8休以上",R11&gt;=25%,"4週７休以上8休未満",R11&gt;=21.4%,"4週6休以上7休未満",TRUE,"4週6休未満")</f>
        <v/>
      </c>
      <c r="Q38" s="388"/>
      <c r="R38" s="388"/>
      <c r="S38" s="150"/>
    </row>
    <row r="39" spans="1:19" ht="18" customHeight="1" thickTop="1">
      <c r="A39" s="149"/>
      <c r="B39" s="149"/>
      <c r="C39" s="149"/>
      <c r="D39" s="149"/>
      <c r="E39" s="149"/>
      <c r="F39" s="149"/>
      <c r="G39" s="149"/>
      <c r="H39" s="149"/>
      <c r="I39" s="149"/>
      <c r="J39" s="149"/>
      <c r="K39" s="149"/>
      <c r="L39" s="149"/>
      <c r="M39" s="149"/>
      <c r="N39" s="149"/>
      <c r="O39" s="149"/>
      <c r="P39" s="150"/>
      <c r="Q39" s="150"/>
      <c r="R39" s="149"/>
      <c r="S39" s="149"/>
    </row>
  </sheetData>
  <sheetProtection sheet="1" scenarios="1"/>
  <mergeCells count="94">
    <mergeCell ref="H11:K11"/>
    <mergeCell ref="A8:A10"/>
    <mergeCell ref="P38:R38"/>
    <mergeCell ref="B8:G10"/>
    <mergeCell ref="H8:N10"/>
    <mergeCell ref="O8:O10"/>
    <mergeCell ref="P8:P10"/>
    <mergeCell ref="Q8:Q10"/>
    <mergeCell ref="B11:G11"/>
    <mergeCell ref="B12:G12"/>
    <mergeCell ref="B13:G13"/>
    <mergeCell ref="B14:G14"/>
    <mergeCell ref="B15:G15"/>
    <mergeCell ref="B16:G16"/>
    <mergeCell ref="B29:G29"/>
    <mergeCell ref="B30:G30"/>
    <mergeCell ref="B25:G25"/>
    <mergeCell ref="B26:G26"/>
    <mergeCell ref="B27:G27"/>
    <mergeCell ref="A4:C4"/>
    <mergeCell ref="E4:F4"/>
    <mergeCell ref="A5:C5"/>
    <mergeCell ref="A2:R2"/>
    <mergeCell ref="B28:G28"/>
    <mergeCell ref="B23:G23"/>
    <mergeCell ref="B24:G24"/>
    <mergeCell ref="B19:G19"/>
    <mergeCell ref="B20:G20"/>
    <mergeCell ref="B21:G21"/>
    <mergeCell ref="B17:G17"/>
    <mergeCell ref="B18:G18"/>
    <mergeCell ref="H19:K19"/>
    <mergeCell ref="H20:K20"/>
    <mergeCell ref="B22:G22"/>
    <mergeCell ref="R8:R10"/>
    <mergeCell ref="A7:D7"/>
    <mergeCell ref="Q5:R5"/>
    <mergeCell ref="Q6:R6"/>
    <mergeCell ref="O5:P5"/>
    <mergeCell ref="O6:P6"/>
    <mergeCell ref="A6:C6"/>
    <mergeCell ref="H27:K27"/>
    <mergeCell ref="H12:K12"/>
    <mergeCell ref="H13:K13"/>
    <mergeCell ref="H15:K15"/>
    <mergeCell ref="H16:K16"/>
    <mergeCell ref="H17:K17"/>
    <mergeCell ref="H18:K18"/>
    <mergeCell ref="H21:K21"/>
    <mergeCell ref="H14:K14"/>
    <mergeCell ref="L23:N23"/>
    <mergeCell ref="L19:N19"/>
    <mergeCell ref="L20:N20"/>
    <mergeCell ref="L21:N21"/>
    <mergeCell ref="H28:K28"/>
    <mergeCell ref="H29:K29"/>
    <mergeCell ref="H30:K30"/>
    <mergeCell ref="L11:N11"/>
    <mergeCell ref="L12:N12"/>
    <mergeCell ref="L13:N13"/>
    <mergeCell ref="L14:N14"/>
    <mergeCell ref="L15:N15"/>
    <mergeCell ref="L16:N16"/>
    <mergeCell ref="L17:N17"/>
    <mergeCell ref="H22:K22"/>
    <mergeCell ref="H23:K23"/>
    <mergeCell ref="H24:K24"/>
    <mergeCell ref="H25:K25"/>
    <mergeCell ref="H26:K26"/>
    <mergeCell ref="L18:N18"/>
    <mergeCell ref="L22:N22"/>
    <mergeCell ref="L32:N32"/>
    <mergeCell ref="L24:N24"/>
    <mergeCell ref="L25:N25"/>
    <mergeCell ref="L26:N26"/>
    <mergeCell ref="L27:N27"/>
    <mergeCell ref="L28:N28"/>
    <mergeCell ref="L29:N29"/>
    <mergeCell ref="B35:G35"/>
    <mergeCell ref="H35:K35"/>
    <mergeCell ref="L35:N35"/>
    <mergeCell ref="R11:R35"/>
    <mergeCell ref="B33:G33"/>
    <mergeCell ref="H33:K33"/>
    <mergeCell ref="L33:N33"/>
    <mergeCell ref="B34:G34"/>
    <mergeCell ref="H34:K34"/>
    <mergeCell ref="L34:N34"/>
    <mergeCell ref="L30:N30"/>
    <mergeCell ref="B31:G31"/>
    <mergeCell ref="H31:K31"/>
    <mergeCell ref="L31:N31"/>
    <mergeCell ref="B32:G32"/>
    <mergeCell ref="H32:K32"/>
  </mergeCells>
  <phoneticPr fontId="9"/>
  <dataValidations count="1">
    <dataValidation type="whole" operator="greaterThanOrEqual" allowBlank="1" showInputMessage="1" showErrorMessage="1" sqref="O11:P35" xr:uid="{721CADDF-4817-4916-83FE-6F3E18336971}">
      <formula1>1</formula1>
    </dataValidation>
  </dataValidations>
  <pageMargins left="0.9055118110236221" right="0.70866141732283472" top="0.74803149606299213" bottom="0.55118110236220474" header="0.31496062992125984" footer="0.31496062992125984"/>
  <pageSetup paperSize="9" orientation="portrait" horizontalDpi="4294967293"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0DB599-ACEA-4916-A304-96112B503CCC}">
  <dimension ref="A1:BF195"/>
  <sheetViews>
    <sheetView view="pageBreakPreview" zoomScale="80" zoomScaleNormal="100" zoomScaleSheetLayoutView="80" workbookViewId="0">
      <selection activeCell="B11" sqref="B11:N28"/>
    </sheetView>
  </sheetViews>
  <sheetFormatPr defaultColWidth="3" defaultRowHeight="21.75" customHeight="1"/>
  <cols>
    <col min="1" max="1" width="3.625" style="58" customWidth="1"/>
    <col min="2" max="14" width="3.5" style="60" customWidth="1"/>
    <col min="15" max="26" width="3.5" style="59" customWidth="1"/>
    <col min="27" max="53" width="3.5" style="60" customWidth="1"/>
    <col min="54" max="57" width="3.5" style="58" customWidth="1"/>
    <col min="58" max="58" width="3.5" style="59" customWidth="1"/>
    <col min="59" max="16384" width="3" style="60"/>
  </cols>
  <sheetData>
    <row r="1" spans="1:58" ht="21.75" customHeight="1">
      <c r="A1" s="117" t="s">
        <v>64</v>
      </c>
      <c r="B1" s="118"/>
      <c r="C1" s="118"/>
      <c r="D1" s="118"/>
      <c r="E1" s="118"/>
      <c r="F1" s="118"/>
      <c r="G1" s="118"/>
      <c r="H1" s="118"/>
      <c r="I1" s="118"/>
      <c r="J1" s="118"/>
      <c r="K1" s="118"/>
      <c r="L1" s="118"/>
      <c r="M1" s="118"/>
      <c r="N1" s="118"/>
      <c r="O1" s="118"/>
      <c r="P1" s="118"/>
      <c r="Q1" s="118"/>
      <c r="R1" s="118"/>
      <c r="S1" s="118"/>
      <c r="T1" s="118"/>
      <c r="U1" s="118"/>
      <c r="V1" s="118"/>
      <c r="W1" s="118"/>
      <c r="X1" s="118"/>
      <c r="Y1" s="118"/>
      <c r="Z1" s="118"/>
      <c r="AA1" s="118"/>
      <c r="AB1" s="118"/>
      <c r="AC1" s="118"/>
      <c r="AD1" s="118"/>
      <c r="AE1" s="118"/>
      <c r="AF1" s="118"/>
      <c r="AG1" s="118"/>
      <c r="AH1" s="118"/>
      <c r="AI1" s="118"/>
      <c r="AJ1" s="118"/>
      <c r="AK1" s="118"/>
      <c r="AL1" s="118"/>
      <c r="AM1" s="118"/>
      <c r="AN1" s="118"/>
      <c r="AO1" s="118"/>
      <c r="AP1" s="118"/>
      <c r="AQ1" s="118"/>
      <c r="AR1" s="118"/>
      <c r="AS1" s="118"/>
      <c r="AT1" s="118"/>
      <c r="AU1" s="118"/>
      <c r="AV1" s="118"/>
      <c r="AW1" s="118"/>
      <c r="AX1" s="118"/>
      <c r="AY1" s="118"/>
      <c r="AZ1" s="118"/>
      <c r="BA1" s="118"/>
      <c r="BB1" s="118"/>
      <c r="BC1" s="118"/>
      <c r="BD1" s="118"/>
      <c r="BE1" s="118"/>
      <c r="BF1" s="69"/>
    </row>
    <row r="2" spans="1:58" s="67" customFormat="1" ht="21.75" customHeight="1">
      <c r="A2" s="301" t="s">
        <v>142</v>
      </c>
      <c r="B2" s="301"/>
      <c r="C2" s="301"/>
      <c r="D2" s="301"/>
      <c r="E2" s="301"/>
      <c r="F2" s="301"/>
      <c r="G2" s="301"/>
      <c r="H2" s="301"/>
      <c r="I2" s="301"/>
      <c r="J2" s="301"/>
      <c r="K2" s="301"/>
      <c r="L2" s="301"/>
      <c r="M2" s="301"/>
      <c r="N2" s="301"/>
      <c r="O2" s="301"/>
      <c r="P2" s="301"/>
      <c r="Q2" s="301"/>
      <c r="R2" s="301"/>
      <c r="S2" s="301"/>
      <c r="T2" s="301"/>
      <c r="U2" s="301"/>
      <c r="V2" s="301"/>
      <c r="W2" s="301"/>
      <c r="X2" s="301"/>
      <c r="Y2" s="301"/>
      <c r="Z2" s="301"/>
      <c r="AA2" s="119"/>
      <c r="AB2" s="120"/>
      <c r="AC2" s="120"/>
      <c r="AD2" s="120"/>
      <c r="AE2" s="120"/>
      <c r="AF2" s="120"/>
      <c r="AG2" s="120"/>
      <c r="AH2" s="120"/>
      <c r="AI2" s="119"/>
      <c r="AJ2" s="119"/>
      <c r="AK2" s="119"/>
      <c r="AL2" s="119"/>
      <c r="AM2" s="119"/>
      <c r="AN2" s="119"/>
      <c r="AO2" s="119"/>
      <c r="AP2" s="119"/>
      <c r="AQ2" s="119"/>
      <c r="AR2" s="119"/>
      <c r="AS2" s="119"/>
      <c r="AT2" s="119"/>
      <c r="AU2" s="119"/>
      <c r="AV2" s="119"/>
      <c r="AW2" s="119"/>
      <c r="AX2" s="119"/>
      <c r="AY2" s="121"/>
      <c r="AZ2" s="120"/>
      <c r="BA2" s="120"/>
      <c r="BB2" s="120"/>
      <c r="BC2" s="120"/>
      <c r="BD2" s="120"/>
      <c r="BE2" s="120"/>
      <c r="BF2" s="61"/>
    </row>
    <row r="3" spans="1:58" s="67" customFormat="1" ht="21.75" customHeight="1">
      <c r="A3" s="155"/>
      <c r="B3" s="155"/>
      <c r="C3" s="155"/>
      <c r="D3" s="155"/>
      <c r="E3" s="155"/>
      <c r="F3" s="155"/>
      <c r="G3" s="155"/>
      <c r="H3" s="155"/>
      <c r="I3" s="155"/>
      <c r="J3" s="155"/>
      <c r="K3" s="155"/>
      <c r="L3" s="155"/>
      <c r="M3" s="155"/>
      <c r="N3" s="155"/>
      <c r="O3" s="155"/>
      <c r="P3" s="155"/>
      <c r="Q3" s="155"/>
      <c r="R3" s="155"/>
      <c r="S3" s="155"/>
      <c r="T3" s="155"/>
      <c r="U3" s="155"/>
      <c r="V3" s="155"/>
      <c r="W3" s="155"/>
      <c r="X3" s="155"/>
      <c r="Y3" s="155"/>
      <c r="Z3" s="155"/>
      <c r="AA3" s="119"/>
      <c r="AB3" s="120"/>
      <c r="AC3" s="120"/>
      <c r="AD3" s="120"/>
      <c r="AE3" s="120"/>
      <c r="AF3" s="120"/>
      <c r="AG3" s="120"/>
      <c r="AH3" s="120"/>
      <c r="AI3" s="119"/>
      <c r="AJ3" s="119"/>
      <c r="AK3" s="119"/>
      <c r="AL3" s="119"/>
      <c r="AM3" s="119"/>
      <c r="AN3" s="119"/>
      <c r="AO3" s="119"/>
      <c r="AP3" s="119"/>
      <c r="AQ3" s="119"/>
      <c r="AR3" s="119"/>
      <c r="AS3" s="119"/>
      <c r="AT3" s="119"/>
      <c r="AU3" s="119"/>
      <c r="AV3" s="119"/>
      <c r="AW3" s="119"/>
      <c r="AX3" s="119"/>
      <c r="AY3" s="121"/>
      <c r="AZ3" s="120"/>
      <c r="BA3" s="120"/>
      <c r="BB3" s="120"/>
      <c r="BC3" s="120"/>
      <c r="BD3" s="120"/>
      <c r="BE3" s="120"/>
      <c r="BF3" s="61"/>
    </row>
    <row r="4" spans="1:58" s="67" customFormat="1" ht="16.5" customHeight="1">
      <c r="A4" s="302" t="s">
        <v>67</v>
      </c>
      <c r="B4" s="302"/>
      <c r="C4" s="302"/>
      <c r="D4" s="123" t="s">
        <v>65</v>
      </c>
      <c r="E4" s="303" t="s">
        <v>148</v>
      </c>
      <c r="F4" s="303"/>
      <c r="G4" s="124" t="s">
        <v>66</v>
      </c>
      <c r="H4" s="125"/>
      <c r="I4" s="125"/>
      <c r="J4" s="125"/>
      <c r="K4" s="125"/>
      <c r="L4" s="125"/>
      <c r="M4" s="125"/>
      <c r="N4" s="125"/>
      <c r="O4" s="125"/>
      <c r="P4" s="125"/>
      <c r="Q4" s="125"/>
      <c r="R4" s="125"/>
      <c r="S4" s="125"/>
      <c r="T4" s="125"/>
      <c r="U4" s="125"/>
      <c r="V4" s="125"/>
      <c r="W4" s="125"/>
      <c r="X4" s="125"/>
      <c r="Y4" s="125"/>
      <c r="Z4" s="125"/>
      <c r="AA4" s="119"/>
      <c r="AB4" s="153"/>
      <c r="AC4" s="153"/>
      <c r="AD4" s="153"/>
      <c r="AE4" s="127"/>
      <c r="AF4" s="128"/>
      <c r="AG4" s="128"/>
      <c r="AH4" s="119"/>
      <c r="AI4" s="119"/>
      <c r="AJ4" s="119"/>
      <c r="AK4" s="119"/>
      <c r="AL4" s="119"/>
      <c r="AM4" s="119"/>
      <c r="AN4" s="119"/>
      <c r="AO4" s="119"/>
      <c r="AP4" s="119"/>
      <c r="AQ4" s="119"/>
      <c r="AR4" s="119"/>
      <c r="AS4" s="119"/>
      <c r="AT4" s="119"/>
      <c r="AU4" s="119"/>
      <c r="AV4" s="119"/>
      <c r="AW4" s="119"/>
      <c r="AX4" s="119"/>
      <c r="AY4" s="121"/>
      <c r="AZ4" s="120"/>
      <c r="BA4" s="120"/>
      <c r="BB4" s="120"/>
      <c r="BC4" s="120"/>
      <c r="BD4" s="120"/>
      <c r="BE4" s="120"/>
      <c r="BF4" s="61"/>
    </row>
    <row r="5" spans="1:58" s="67" customFormat="1" ht="16.5" customHeight="1">
      <c r="A5" s="304" t="s">
        <v>68</v>
      </c>
      <c r="B5" s="304"/>
      <c r="C5" s="304"/>
      <c r="D5" s="127" t="s">
        <v>149</v>
      </c>
      <c r="E5" s="120"/>
      <c r="F5" s="127"/>
      <c r="G5" s="127"/>
      <c r="H5" s="119"/>
      <c r="I5" s="119"/>
      <c r="J5" s="119"/>
      <c r="K5" s="119"/>
      <c r="L5" s="119"/>
      <c r="M5" s="119"/>
      <c r="N5" s="119"/>
      <c r="O5" s="127"/>
      <c r="P5" s="127"/>
      <c r="Q5" s="119"/>
      <c r="R5" s="119"/>
      <c r="S5" s="119"/>
      <c r="T5" s="119"/>
      <c r="U5" s="127"/>
      <c r="V5" s="127"/>
      <c r="W5" s="127"/>
      <c r="X5" s="127"/>
      <c r="Y5" s="127"/>
      <c r="Z5" s="127"/>
      <c r="AA5" s="119"/>
      <c r="AB5" s="120"/>
      <c r="AC5" s="120"/>
      <c r="AD5" s="120"/>
      <c r="AE5" s="120"/>
      <c r="AF5" s="120"/>
      <c r="AG5" s="120"/>
      <c r="AH5" s="120"/>
      <c r="AI5" s="120"/>
      <c r="AJ5" s="120"/>
      <c r="AK5" s="305" t="s">
        <v>72</v>
      </c>
      <c r="AL5" s="305"/>
      <c r="AM5" s="305"/>
      <c r="AN5" s="305"/>
      <c r="AO5" s="306">
        <v>45231</v>
      </c>
      <c r="AP5" s="306"/>
      <c r="AQ5" s="306"/>
      <c r="AR5" s="306"/>
      <c r="AS5" s="306"/>
      <c r="AT5" s="307" t="s">
        <v>70</v>
      </c>
      <c r="AU5" s="307"/>
      <c r="AV5" s="307"/>
      <c r="AW5" s="307"/>
      <c r="AX5" s="307"/>
      <c r="AY5" s="307"/>
      <c r="AZ5" s="307"/>
      <c r="BA5" s="308">
        <v>45243</v>
      </c>
      <c r="BB5" s="308"/>
      <c r="BC5" s="308"/>
      <c r="BD5" s="308"/>
      <c r="BE5" s="308"/>
      <c r="BF5" s="61"/>
    </row>
    <row r="6" spans="1:58" s="67" customFormat="1" ht="16.5" customHeight="1">
      <c r="A6" s="309" t="s">
        <v>69</v>
      </c>
      <c r="B6" s="309"/>
      <c r="C6" s="309"/>
      <c r="D6" s="129" t="s">
        <v>150</v>
      </c>
      <c r="E6" s="130"/>
      <c r="F6" s="129"/>
      <c r="G6" s="129"/>
      <c r="H6" s="129"/>
      <c r="I6" s="129"/>
      <c r="J6" s="129"/>
      <c r="K6" s="129"/>
      <c r="L6" s="129"/>
      <c r="M6" s="129"/>
      <c r="N6" s="129"/>
      <c r="O6" s="131"/>
      <c r="P6" s="131"/>
      <c r="Q6" s="131"/>
      <c r="R6" s="131"/>
      <c r="S6" s="131"/>
      <c r="T6" s="129"/>
      <c r="U6" s="129"/>
      <c r="V6" s="129"/>
      <c r="W6" s="131"/>
      <c r="X6" s="129"/>
      <c r="Y6" s="129"/>
      <c r="Z6" s="131"/>
      <c r="AA6" s="127"/>
      <c r="AB6" s="120"/>
      <c r="AC6" s="120"/>
      <c r="AD6" s="120"/>
      <c r="AE6" s="120"/>
      <c r="AF6" s="120"/>
      <c r="AG6" s="120"/>
      <c r="AH6" s="120"/>
      <c r="AI6" s="120"/>
      <c r="AJ6" s="120"/>
      <c r="AK6" s="307" t="s">
        <v>73</v>
      </c>
      <c r="AL6" s="307"/>
      <c r="AM6" s="307"/>
      <c r="AN6" s="307"/>
      <c r="AO6" s="306">
        <v>45366</v>
      </c>
      <c r="AP6" s="306"/>
      <c r="AQ6" s="306"/>
      <c r="AR6" s="306"/>
      <c r="AS6" s="306"/>
      <c r="AT6" s="307" t="s">
        <v>38</v>
      </c>
      <c r="AU6" s="307"/>
      <c r="AV6" s="307"/>
      <c r="AW6" s="307"/>
      <c r="AX6" s="307"/>
      <c r="AY6" s="307"/>
      <c r="AZ6" s="307"/>
      <c r="BA6" s="308">
        <v>45366</v>
      </c>
      <c r="BB6" s="308"/>
      <c r="BC6" s="308"/>
      <c r="BD6" s="308"/>
      <c r="BE6" s="308"/>
      <c r="BF6" s="66"/>
    </row>
    <row r="7" spans="1:58" ht="18.75" customHeight="1">
      <c r="A7" s="310">
        <v>45231</v>
      </c>
      <c r="B7" s="310"/>
      <c r="C7" s="310"/>
      <c r="D7" s="310"/>
      <c r="E7" s="132"/>
      <c r="F7" s="132"/>
      <c r="G7" s="132"/>
      <c r="H7" s="133"/>
      <c r="I7" s="133"/>
      <c r="J7" s="133"/>
      <c r="K7" s="133"/>
      <c r="L7" s="133"/>
      <c r="M7" s="133"/>
      <c r="N7" s="133"/>
      <c r="O7" s="134"/>
      <c r="P7" s="134"/>
      <c r="Q7" s="134"/>
      <c r="R7" s="134"/>
      <c r="S7" s="134"/>
      <c r="T7" s="134"/>
      <c r="U7" s="135"/>
      <c r="V7" s="135"/>
      <c r="W7" s="135"/>
      <c r="X7" s="135"/>
      <c r="Y7" s="135" t="s">
        <v>74</v>
      </c>
      <c r="Z7" s="135"/>
      <c r="AA7" s="135"/>
      <c r="AB7" s="135"/>
      <c r="AC7" s="135"/>
      <c r="AD7" s="135"/>
      <c r="AE7" s="135"/>
      <c r="AF7" s="135"/>
      <c r="AG7" s="135"/>
      <c r="AH7" s="135"/>
      <c r="AI7" s="133"/>
      <c r="AJ7" s="133"/>
      <c r="AK7" s="133"/>
      <c r="AL7" s="133"/>
      <c r="AM7" s="133"/>
      <c r="AN7" s="133"/>
      <c r="AO7" s="133"/>
      <c r="AP7" s="133"/>
      <c r="AQ7" s="133"/>
      <c r="AR7" s="133"/>
      <c r="AS7" s="133"/>
      <c r="AT7" s="133"/>
      <c r="AU7" s="133"/>
      <c r="AV7" s="133"/>
      <c r="AW7" s="133"/>
      <c r="AX7" s="133"/>
      <c r="AY7" s="133"/>
      <c r="AZ7" s="133"/>
      <c r="BA7" s="133"/>
      <c r="BB7" s="136"/>
      <c r="BC7" s="136"/>
      <c r="BD7" s="136"/>
      <c r="BE7" s="136"/>
      <c r="BF7" s="76"/>
    </row>
    <row r="8" spans="1:58" ht="21.75" customHeight="1">
      <c r="A8" s="311" t="s">
        <v>74</v>
      </c>
      <c r="B8" s="314" t="s">
        <v>87</v>
      </c>
      <c r="C8" s="315"/>
      <c r="D8" s="315"/>
      <c r="E8" s="315"/>
      <c r="F8" s="315"/>
      <c r="G8" s="316"/>
      <c r="H8" s="314" t="s">
        <v>88</v>
      </c>
      <c r="I8" s="315"/>
      <c r="J8" s="315"/>
      <c r="K8" s="315"/>
      <c r="L8" s="315"/>
      <c r="M8" s="315"/>
      <c r="N8" s="316"/>
      <c r="O8" s="334" t="s">
        <v>133</v>
      </c>
      <c r="P8" s="357"/>
      <c r="Q8" s="335"/>
      <c r="R8" s="334" t="s">
        <v>134</v>
      </c>
      <c r="S8" s="335"/>
      <c r="T8" s="336"/>
      <c r="U8" s="334" t="s">
        <v>135</v>
      </c>
      <c r="V8" s="335"/>
      <c r="W8" s="336"/>
      <c r="X8" s="334" t="s">
        <v>140</v>
      </c>
      <c r="Y8" s="335"/>
      <c r="Z8" s="336"/>
      <c r="AA8" s="138">
        <v>45231</v>
      </c>
      <c r="AB8" s="139">
        <v>45232</v>
      </c>
      <c r="AC8" s="139">
        <v>45233</v>
      </c>
      <c r="AD8" s="139">
        <v>45234</v>
      </c>
      <c r="AE8" s="139">
        <v>45235</v>
      </c>
      <c r="AF8" s="139">
        <v>45236</v>
      </c>
      <c r="AG8" s="139">
        <v>45237</v>
      </c>
      <c r="AH8" s="139">
        <v>45238</v>
      </c>
      <c r="AI8" s="139">
        <v>45239</v>
      </c>
      <c r="AJ8" s="139">
        <v>45240</v>
      </c>
      <c r="AK8" s="139">
        <v>45241</v>
      </c>
      <c r="AL8" s="139">
        <v>45242</v>
      </c>
      <c r="AM8" s="139">
        <v>45243</v>
      </c>
      <c r="AN8" s="139">
        <v>45244</v>
      </c>
      <c r="AO8" s="139">
        <v>45245</v>
      </c>
      <c r="AP8" s="139">
        <v>45246</v>
      </c>
      <c r="AQ8" s="139">
        <v>45247</v>
      </c>
      <c r="AR8" s="139">
        <v>45248</v>
      </c>
      <c r="AS8" s="139">
        <v>45249</v>
      </c>
      <c r="AT8" s="139">
        <v>45250</v>
      </c>
      <c r="AU8" s="139">
        <v>45251</v>
      </c>
      <c r="AV8" s="139">
        <v>45252</v>
      </c>
      <c r="AW8" s="139">
        <v>45253</v>
      </c>
      <c r="AX8" s="139">
        <v>45254</v>
      </c>
      <c r="AY8" s="139">
        <v>45255</v>
      </c>
      <c r="AZ8" s="139">
        <v>45256</v>
      </c>
      <c r="BA8" s="139">
        <v>45257</v>
      </c>
      <c r="BB8" s="139">
        <v>45258</v>
      </c>
      <c r="BC8" s="139">
        <v>45259</v>
      </c>
      <c r="BD8" s="139">
        <v>45260</v>
      </c>
      <c r="BE8" s="140" t="s">
        <v>91</v>
      </c>
      <c r="BF8" s="156"/>
    </row>
    <row r="9" spans="1:58" ht="21" customHeight="1">
      <c r="A9" s="312"/>
      <c r="B9" s="317"/>
      <c r="C9" s="318"/>
      <c r="D9" s="318"/>
      <c r="E9" s="318"/>
      <c r="F9" s="318"/>
      <c r="G9" s="319"/>
      <c r="H9" s="317"/>
      <c r="I9" s="318"/>
      <c r="J9" s="318"/>
      <c r="K9" s="318"/>
      <c r="L9" s="318"/>
      <c r="M9" s="318"/>
      <c r="N9" s="319"/>
      <c r="O9" s="337"/>
      <c r="P9" s="338"/>
      <c r="Q9" s="338"/>
      <c r="R9" s="337"/>
      <c r="S9" s="338"/>
      <c r="T9" s="339"/>
      <c r="U9" s="337"/>
      <c r="V9" s="338"/>
      <c r="W9" s="339"/>
      <c r="X9" s="337"/>
      <c r="Y9" s="338"/>
      <c r="Z9" s="339"/>
      <c r="AA9" s="141" t="s">
        <v>151</v>
      </c>
      <c r="AB9" s="142" t="s">
        <v>152</v>
      </c>
      <c r="AC9" s="142" t="s">
        <v>153</v>
      </c>
      <c r="AD9" s="142" t="s">
        <v>154</v>
      </c>
      <c r="AE9" s="142" t="s">
        <v>155</v>
      </c>
      <c r="AF9" s="142" t="s">
        <v>156</v>
      </c>
      <c r="AG9" s="142" t="s">
        <v>157</v>
      </c>
      <c r="AH9" s="142" t="s">
        <v>151</v>
      </c>
      <c r="AI9" s="142" t="s">
        <v>152</v>
      </c>
      <c r="AJ9" s="142" t="s">
        <v>153</v>
      </c>
      <c r="AK9" s="142" t="s">
        <v>154</v>
      </c>
      <c r="AL9" s="142" t="s">
        <v>155</v>
      </c>
      <c r="AM9" s="142" t="s">
        <v>156</v>
      </c>
      <c r="AN9" s="142" t="s">
        <v>157</v>
      </c>
      <c r="AO9" s="142" t="s">
        <v>151</v>
      </c>
      <c r="AP9" s="142" t="s">
        <v>152</v>
      </c>
      <c r="AQ9" s="142" t="s">
        <v>153</v>
      </c>
      <c r="AR9" s="142" t="s">
        <v>154</v>
      </c>
      <c r="AS9" s="142" t="s">
        <v>155</v>
      </c>
      <c r="AT9" s="142" t="s">
        <v>156</v>
      </c>
      <c r="AU9" s="142" t="s">
        <v>157</v>
      </c>
      <c r="AV9" s="142" t="s">
        <v>151</v>
      </c>
      <c r="AW9" s="142" t="s">
        <v>152</v>
      </c>
      <c r="AX9" s="142" t="s">
        <v>153</v>
      </c>
      <c r="AY9" s="142" t="s">
        <v>154</v>
      </c>
      <c r="AZ9" s="142" t="s">
        <v>155</v>
      </c>
      <c r="BA9" s="142" t="s">
        <v>156</v>
      </c>
      <c r="BB9" s="142" t="s">
        <v>157</v>
      </c>
      <c r="BC9" s="142" t="s">
        <v>151</v>
      </c>
      <c r="BD9" s="142" t="s">
        <v>152</v>
      </c>
      <c r="BE9" s="143" t="s">
        <v>91</v>
      </c>
      <c r="BF9" s="116"/>
    </row>
    <row r="10" spans="1:58" ht="21" customHeight="1">
      <c r="A10" s="313"/>
      <c r="B10" s="320"/>
      <c r="C10" s="321"/>
      <c r="D10" s="321"/>
      <c r="E10" s="321"/>
      <c r="F10" s="321"/>
      <c r="G10" s="322"/>
      <c r="H10" s="320"/>
      <c r="I10" s="321"/>
      <c r="J10" s="321"/>
      <c r="K10" s="321"/>
      <c r="L10" s="321"/>
      <c r="M10" s="321"/>
      <c r="N10" s="322"/>
      <c r="O10" s="340"/>
      <c r="P10" s="341"/>
      <c r="Q10" s="341"/>
      <c r="R10" s="340"/>
      <c r="S10" s="341"/>
      <c r="T10" s="342"/>
      <c r="U10" s="340"/>
      <c r="V10" s="341"/>
      <c r="W10" s="342"/>
      <c r="X10" s="340"/>
      <c r="Y10" s="341"/>
      <c r="Z10" s="342"/>
      <c r="AA10" s="78"/>
      <c r="AB10" s="79"/>
      <c r="AC10" s="79" t="s">
        <v>80</v>
      </c>
      <c r="AD10" s="79"/>
      <c r="AE10" s="79"/>
      <c r="AF10" s="79"/>
      <c r="AG10" s="79"/>
      <c r="AH10" s="79"/>
      <c r="AI10" s="79"/>
      <c r="AJ10" s="79"/>
      <c r="AK10" s="79"/>
      <c r="AL10" s="79"/>
      <c r="AM10" s="79"/>
      <c r="AN10" s="79"/>
      <c r="AO10" s="79"/>
      <c r="AP10" s="79"/>
      <c r="AQ10" s="79"/>
      <c r="AR10" s="79"/>
      <c r="AS10" s="79"/>
      <c r="AT10" s="79"/>
      <c r="AU10" s="79"/>
      <c r="AV10" s="79" t="s">
        <v>80</v>
      </c>
      <c r="AW10" s="79"/>
      <c r="AX10" s="79"/>
      <c r="AY10" s="79"/>
      <c r="AZ10" s="79"/>
      <c r="BA10" s="79"/>
      <c r="BB10" s="79"/>
      <c r="BC10" s="79"/>
      <c r="BD10" s="79"/>
      <c r="BE10" s="80"/>
      <c r="BF10" s="116"/>
    </row>
    <row r="11" spans="1:58" ht="21.75" customHeight="1">
      <c r="A11" s="91">
        <v>1</v>
      </c>
      <c r="B11" s="349" t="s">
        <v>90</v>
      </c>
      <c r="C11" s="350"/>
      <c r="D11" s="350"/>
      <c r="E11" s="350"/>
      <c r="F11" s="350"/>
      <c r="G11" s="351"/>
      <c r="H11" s="349" t="s">
        <v>92</v>
      </c>
      <c r="I11" s="371"/>
      <c r="J11" s="371"/>
      <c r="K11" s="371"/>
      <c r="L11" s="354" t="s">
        <v>116</v>
      </c>
      <c r="M11" s="354"/>
      <c r="N11" s="355"/>
      <c r="O11" s="277">
        <v>16</v>
      </c>
      <c r="P11" s="278"/>
      <c r="Q11" s="278"/>
      <c r="R11" s="279">
        <v>5</v>
      </c>
      <c r="S11" s="278"/>
      <c r="T11" s="280"/>
      <c r="U11" s="281">
        <v>0.312</v>
      </c>
      <c r="V11" s="282"/>
      <c r="W11" s="283"/>
      <c r="X11" s="292">
        <v>0.223</v>
      </c>
      <c r="Y11" s="293"/>
      <c r="Z11" s="294"/>
      <c r="AA11" s="78" t="s">
        <v>78</v>
      </c>
      <c r="AB11" s="79" t="s">
        <v>78</v>
      </c>
      <c r="AC11" s="79" t="s">
        <v>78</v>
      </c>
      <c r="AD11" s="79" t="s">
        <v>78</v>
      </c>
      <c r="AE11" s="79" t="s">
        <v>78</v>
      </c>
      <c r="AF11" s="79" t="s">
        <v>78</v>
      </c>
      <c r="AG11" s="79" t="s">
        <v>78</v>
      </c>
      <c r="AH11" s="79" t="s">
        <v>78</v>
      </c>
      <c r="AI11" s="79" t="s">
        <v>78</v>
      </c>
      <c r="AJ11" s="79" t="s">
        <v>78</v>
      </c>
      <c r="AK11" s="79" t="s">
        <v>78</v>
      </c>
      <c r="AL11" s="79" t="s">
        <v>78</v>
      </c>
      <c r="AM11" s="79" t="s">
        <v>78</v>
      </c>
      <c r="AN11" s="79" t="s">
        <v>78</v>
      </c>
      <c r="AO11" s="79"/>
      <c r="AP11" s="79"/>
      <c r="AQ11" s="79"/>
      <c r="AR11" s="79" t="s">
        <v>82</v>
      </c>
      <c r="AS11" s="79" t="s">
        <v>82</v>
      </c>
      <c r="AT11" s="79"/>
      <c r="AU11" s="79"/>
      <c r="AV11" s="79" t="s">
        <v>82</v>
      </c>
      <c r="AW11" s="79"/>
      <c r="AX11" s="79"/>
      <c r="AY11" s="79" t="s">
        <v>82</v>
      </c>
      <c r="AZ11" s="79"/>
      <c r="BA11" s="79"/>
      <c r="BB11" s="79" t="s">
        <v>82</v>
      </c>
      <c r="BC11" s="79"/>
      <c r="BD11" s="79"/>
      <c r="BE11" s="80"/>
      <c r="BF11" s="107"/>
    </row>
    <row r="12" spans="1:58" ht="21.75" customHeight="1">
      <c r="A12" s="91">
        <v>2</v>
      </c>
      <c r="B12" s="349" t="s">
        <v>91</v>
      </c>
      <c r="C12" s="350"/>
      <c r="D12" s="350"/>
      <c r="E12" s="350"/>
      <c r="F12" s="350"/>
      <c r="G12" s="351"/>
      <c r="H12" s="349" t="s">
        <v>93</v>
      </c>
      <c r="I12" s="371"/>
      <c r="J12" s="371"/>
      <c r="K12" s="371"/>
      <c r="L12" s="354" t="s">
        <v>109</v>
      </c>
      <c r="M12" s="354"/>
      <c r="N12" s="355"/>
      <c r="O12" s="277">
        <v>16</v>
      </c>
      <c r="P12" s="278"/>
      <c r="Q12" s="278"/>
      <c r="R12" s="279">
        <v>5</v>
      </c>
      <c r="S12" s="278"/>
      <c r="T12" s="343"/>
      <c r="U12" s="281">
        <v>0.312</v>
      </c>
      <c r="V12" s="282"/>
      <c r="W12" s="283"/>
      <c r="X12" s="295"/>
      <c r="Y12" s="296"/>
      <c r="Z12" s="297"/>
      <c r="AA12" s="78" t="s">
        <v>78</v>
      </c>
      <c r="AB12" s="79" t="s">
        <v>78</v>
      </c>
      <c r="AC12" s="79" t="s">
        <v>78</v>
      </c>
      <c r="AD12" s="79" t="s">
        <v>78</v>
      </c>
      <c r="AE12" s="79" t="s">
        <v>78</v>
      </c>
      <c r="AF12" s="79" t="s">
        <v>78</v>
      </c>
      <c r="AG12" s="79" t="s">
        <v>78</v>
      </c>
      <c r="AH12" s="79" t="s">
        <v>78</v>
      </c>
      <c r="AI12" s="79" t="s">
        <v>78</v>
      </c>
      <c r="AJ12" s="79" t="s">
        <v>78</v>
      </c>
      <c r="AK12" s="79" t="s">
        <v>78</v>
      </c>
      <c r="AL12" s="79" t="s">
        <v>78</v>
      </c>
      <c r="AM12" s="79" t="s">
        <v>78</v>
      </c>
      <c r="AN12" s="79" t="s">
        <v>78</v>
      </c>
      <c r="AO12" s="79"/>
      <c r="AP12" s="79"/>
      <c r="AQ12" s="79"/>
      <c r="AR12" s="79" t="s">
        <v>82</v>
      </c>
      <c r="AS12" s="79" t="s">
        <v>82</v>
      </c>
      <c r="AT12" s="79"/>
      <c r="AU12" s="79"/>
      <c r="AV12" s="79" t="s">
        <v>82</v>
      </c>
      <c r="AW12" s="79"/>
      <c r="AX12" s="79"/>
      <c r="AY12" s="79"/>
      <c r="AZ12" s="79" t="s">
        <v>82</v>
      </c>
      <c r="BA12" s="79" t="s">
        <v>82</v>
      </c>
      <c r="BB12" s="79"/>
      <c r="BC12" s="79"/>
      <c r="BD12" s="79"/>
      <c r="BE12" s="80"/>
      <c r="BF12" s="107"/>
    </row>
    <row r="13" spans="1:58" ht="21.75" customHeight="1">
      <c r="A13" s="91">
        <v>3</v>
      </c>
      <c r="B13" s="349" t="s">
        <v>91</v>
      </c>
      <c r="C13" s="350"/>
      <c r="D13" s="350"/>
      <c r="E13" s="350"/>
      <c r="F13" s="350"/>
      <c r="G13" s="351"/>
      <c r="H13" s="349" t="s">
        <v>94</v>
      </c>
      <c r="I13" s="371"/>
      <c r="J13" s="371"/>
      <c r="K13" s="371"/>
      <c r="L13" s="354"/>
      <c r="M13" s="354"/>
      <c r="N13" s="355"/>
      <c r="O13" s="277">
        <v>16</v>
      </c>
      <c r="P13" s="278"/>
      <c r="Q13" s="356"/>
      <c r="R13" s="279">
        <v>5</v>
      </c>
      <c r="S13" s="278"/>
      <c r="T13" s="343"/>
      <c r="U13" s="281">
        <v>0.312</v>
      </c>
      <c r="V13" s="282"/>
      <c r="W13" s="283"/>
      <c r="X13" s="295"/>
      <c r="Y13" s="296"/>
      <c r="Z13" s="297"/>
      <c r="AA13" s="78" t="s">
        <v>78</v>
      </c>
      <c r="AB13" s="79" t="s">
        <v>78</v>
      </c>
      <c r="AC13" s="79" t="s">
        <v>78</v>
      </c>
      <c r="AD13" s="79" t="s">
        <v>78</v>
      </c>
      <c r="AE13" s="79" t="s">
        <v>78</v>
      </c>
      <c r="AF13" s="79" t="s">
        <v>78</v>
      </c>
      <c r="AG13" s="79" t="s">
        <v>78</v>
      </c>
      <c r="AH13" s="79" t="s">
        <v>78</v>
      </c>
      <c r="AI13" s="79" t="s">
        <v>78</v>
      </c>
      <c r="AJ13" s="79" t="s">
        <v>78</v>
      </c>
      <c r="AK13" s="79" t="s">
        <v>78</v>
      </c>
      <c r="AL13" s="79" t="s">
        <v>78</v>
      </c>
      <c r="AM13" s="79" t="s">
        <v>78</v>
      </c>
      <c r="AN13" s="79" t="s">
        <v>78</v>
      </c>
      <c r="AO13" s="79"/>
      <c r="AP13" s="79"/>
      <c r="AQ13" s="79"/>
      <c r="AR13" s="79" t="s">
        <v>82</v>
      </c>
      <c r="AS13" s="79" t="s">
        <v>82</v>
      </c>
      <c r="AT13" s="79"/>
      <c r="AU13" s="79"/>
      <c r="AV13" s="79" t="s">
        <v>82</v>
      </c>
      <c r="AW13" s="79"/>
      <c r="AX13" s="79"/>
      <c r="AY13" s="79"/>
      <c r="AZ13" s="79"/>
      <c r="BA13" s="79"/>
      <c r="BB13" s="79" t="s">
        <v>82</v>
      </c>
      <c r="BC13" s="79" t="s">
        <v>82</v>
      </c>
      <c r="BD13" s="79"/>
      <c r="BE13" s="80"/>
      <c r="BF13" s="107"/>
    </row>
    <row r="14" spans="1:58" ht="21.75" customHeight="1">
      <c r="A14" s="91">
        <v>4</v>
      </c>
      <c r="B14" s="349" t="s">
        <v>91</v>
      </c>
      <c r="C14" s="350"/>
      <c r="D14" s="350"/>
      <c r="E14" s="350"/>
      <c r="F14" s="350"/>
      <c r="G14" s="351"/>
      <c r="H14" s="349" t="s">
        <v>93</v>
      </c>
      <c r="I14" s="371"/>
      <c r="J14" s="371"/>
      <c r="K14" s="371"/>
      <c r="L14" s="354"/>
      <c r="M14" s="354"/>
      <c r="N14" s="355"/>
      <c r="O14" s="277">
        <v>16</v>
      </c>
      <c r="P14" s="278"/>
      <c r="Q14" s="356"/>
      <c r="R14" s="279">
        <v>5</v>
      </c>
      <c r="S14" s="278"/>
      <c r="T14" s="343"/>
      <c r="U14" s="281">
        <v>0.312</v>
      </c>
      <c r="V14" s="282"/>
      <c r="W14" s="283"/>
      <c r="X14" s="295"/>
      <c r="Y14" s="296"/>
      <c r="Z14" s="297"/>
      <c r="AA14" s="78" t="s">
        <v>78</v>
      </c>
      <c r="AB14" s="79" t="s">
        <v>78</v>
      </c>
      <c r="AC14" s="79" t="s">
        <v>78</v>
      </c>
      <c r="AD14" s="79" t="s">
        <v>78</v>
      </c>
      <c r="AE14" s="79" t="s">
        <v>78</v>
      </c>
      <c r="AF14" s="79" t="s">
        <v>78</v>
      </c>
      <c r="AG14" s="79" t="s">
        <v>78</v>
      </c>
      <c r="AH14" s="79" t="s">
        <v>78</v>
      </c>
      <c r="AI14" s="79" t="s">
        <v>78</v>
      </c>
      <c r="AJ14" s="79" t="s">
        <v>78</v>
      </c>
      <c r="AK14" s="79" t="s">
        <v>78</v>
      </c>
      <c r="AL14" s="79" t="s">
        <v>78</v>
      </c>
      <c r="AM14" s="79" t="s">
        <v>78</v>
      </c>
      <c r="AN14" s="79" t="s">
        <v>78</v>
      </c>
      <c r="AO14" s="79"/>
      <c r="AP14" s="79"/>
      <c r="AQ14" s="79"/>
      <c r="AR14" s="79" t="s">
        <v>82</v>
      </c>
      <c r="AS14" s="79" t="s">
        <v>82</v>
      </c>
      <c r="AT14" s="79"/>
      <c r="AU14" s="79"/>
      <c r="AV14" s="79" t="s">
        <v>82</v>
      </c>
      <c r="AW14" s="79"/>
      <c r="AX14" s="79"/>
      <c r="AY14" s="79"/>
      <c r="AZ14" s="79"/>
      <c r="BA14" s="79"/>
      <c r="BB14" s="79"/>
      <c r="BC14" s="79" t="s">
        <v>82</v>
      </c>
      <c r="BD14" s="79" t="s">
        <v>82</v>
      </c>
      <c r="BE14" s="80"/>
      <c r="BF14" s="107"/>
    </row>
    <row r="15" spans="1:58" ht="21.75" customHeight="1">
      <c r="A15" s="91">
        <v>5</v>
      </c>
      <c r="B15" s="349" t="s">
        <v>91</v>
      </c>
      <c r="C15" s="350"/>
      <c r="D15" s="350"/>
      <c r="E15" s="350"/>
      <c r="F15" s="350"/>
      <c r="G15" s="351"/>
      <c r="H15" s="349" t="s">
        <v>95</v>
      </c>
      <c r="I15" s="371"/>
      <c r="J15" s="371"/>
      <c r="K15" s="371"/>
      <c r="L15" s="354"/>
      <c r="M15" s="354"/>
      <c r="N15" s="355"/>
      <c r="O15" s="277">
        <v>16</v>
      </c>
      <c r="P15" s="278"/>
      <c r="Q15" s="356"/>
      <c r="R15" s="279">
        <v>4</v>
      </c>
      <c r="S15" s="278"/>
      <c r="T15" s="343"/>
      <c r="U15" s="281">
        <v>0.25</v>
      </c>
      <c r="V15" s="282"/>
      <c r="W15" s="283"/>
      <c r="X15" s="295"/>
      <c r="Y15" s="296"/>
      <c r="Z15" s="297"/>
      <c r="AA15" s="78" t="s">
        <v>78</v>
      </c>
      <c r="AB15" s="79" t="s">
        <v>78</v>
      </c>
      <c r="AC15" s="79" t="s">
        <v>78</v>
      </c>
      <c r="AD15" s="79" t="s">
        <v>78</v>
      </c>
      <c r="AE15" s="79" t="s">
        <v>78</v>
      </c>
      <c r="AF15" s="79" t="s">
        <v>78</v>
      </c>
      <c r="AG15" s="79" t="s">
        <v>78</v>
      </c>
      <c r="AH15" s="79" t="s">
        <v>78</v>
      </c>
      <c r="AI15" s="79" t="s">
        <v>78</v>
      </c>
      <c r="AJ15" s="79" t="s">
        <v>78</v>
      </c>
      <c r="AK15" s="79" t="s">
        <v>78</v>
      </c>
      <c r="AL15" s="79" t="s">
        <v>78</v>
      </c>
      <c r="AM15" s="79" t="s">
        <v>78</v>
      </c>
      <c r="AN15" s="79" t="s">
        <v>78</v>
      </c>
      <c r="AO15" s="79"/>
      <c r="AP15" s="79"/>
      <c r="AQ15" s="79"/>
      <c r="AR15" s="79" t="s">
        <v>82</v>
      </c>
      <c r="AS15" s="79" t="s">
        <v>82</v>
      </c>
      <c r="AT15" s="79"/>
      <c r="AU15" s="79"/>
      <c r="AV15" s="79" t="s">
        <v>82</v>
      </c>
      <c r="AW15" s="79"/>
      <c r="AX15" s="79"/>
      <c r="AY15" s="79"/>
      <c r="AZ15" s="79"/>
      <c r="BA15" s="79"/>
      <c r="BB15" s="79"/>
      <c r="BC15" s="79"/>
      <c r="BD15" s="79" t="s">
        <v>82</v>
      </c>
      <c r="BE15" s="80"/>
      <c r="BF15" s="107"/>
    </row>
    <row r="16" spans="1:58" ht="21.75" customHeight="1">
      <c r="A16" s="91">
        <v>6</v>
      </c>
      <c r="B16" s="349" t="s">
        <v>110</v>
      </c>
      <c r="C16" s="350"/>
      <c r="D16" s="350"/>
      <c r="E16" s="350"/>
      <c r="F16" s="350"/>
      <c r="G16" s="351"/>
      <c r="H16" s="349" t="s">
        <v>96</v>
      </c>
      <c r="I16" s="371"/>
      <c r="J16" s="371"/>
      <c r="K16" s="371"/>
      <c r="L16" s="354" t="s">
        <v>108</v>
      </c>
      <c r="M16" s="354"/>
      <c r="N16" s="355"/>
      <c r="O16" s="277">
        <v>7</v>
      </c>
      <c r="P16" s="278"/>
      <c r="Q16" s="356"/>
      <c r="R16" s="279">
        <v>2</v>
      </c>
      <c r="S16" s="278"/>
      <c r="T16" s="343"/>
      <c r="U16" s="281">
        <v>0.28499999999999998</v>
      </c>
      <c r="V16" s="282"/>
      <c r="W16" s="283"/>
      <c r="X16" s="295"/>
      <c r="Y16" s="296"/>
      <c r="Z16" s="297"/>
      <c r="AA16" s="78" t="s">
        <v>78</v>
      </c>
      <c r="AB16" s="79" t="s">
        <v>78</v>
      </c>
      <c r="AC16" s="79" t="s">
        <v>78</v>
      </c>
      <c r="AD16" s="79" t="s">
        <v>78</v>
      </c>
      <c r="AE16" s="79" t="s">
        <v>78</v>
      </c>
      <c r="AF16" s="79" t="s">
        <v>78</v>
      </c>
      <c r="AG16" s="79" t="s">
        <v>78</v>
      </c>
      <c r="AH16" s="79" t="s">
        <v>78</v>
      </c>
      <c r="AI16" s="79" t="s">
        <v>78</v>
      </c>
      <c r="AJ16" s="79" t="s">
        <v>78</v>
      </c>
      <c r="AK16" s="79" t="s">
        <v>78</v>
      </c>
      <c r="AL16" s="79" t="s">
        <v>78</v>
      </c>
      <c r="AM16" s="79" t="s">
        <v>78</v>
      </c>
      <c r="AN16" s="79" t="s">
        <v>78</v>
      </c>
      <c r="AO16" s="79" t="s">
        <v>78</v>
      </c>
      <c r="AP16" s="79" t="s">
        <v>78</v>
      </c>
      <c r="AQ16" s="79" t="s">
        <v>78</v>
      </c>
      <c r="AR16" s="79" t="s">
        <v>78</v>
      </c>
      <c r="AS16" s="79" t="s">
        <v>78</v>
      </c>
      <c r="AT16" s="79" t="s">
        <v>78</v>
      </c>
      <c r="AU16" s="79" t="s">
        <v>78</v>
      </c>
      <c r="AV16" s="79" t="s">
        <v>78</v>
      </c>
      <c r="AW16" s="79" t="s">
        <v>78</v>
      </c>
      <c r="AX16" s="79"/>
      <c r="AY16" s="79"/>
      <c r="AZ16" s="79" t="s">
        <v>82</v>
      </c>
      <c r="BA16" s="79" t="s">
        <v>82</v>
      </c>
      <c r="BB16" s="79"/>
      <c r="BC16" s="79"/>
      <c r="BD16" s="79"/>
      <c r="BE16" s="80"/>
      <c r="BF16" s="107"/>
    </row>
    <row r="17" spans="1:58" ht="21.75" customHeight="1">
      <c r="A17" s="91">
        <v>7</v>
      </c>
      <c r="B17" s="349" t="s">
        <v>91</v>
      </c>
      <c r="C17" s="350"/>
      <c r="D17" s="350"/>
      <c r="E17" s="350"/>
      <c r="F17" s="350"/>
      <c r="G17" s="351"/>
      <c r="H17" s="349" t="s">
        <v>97</v>
      </c>
      <c r="I17" s="371"/>
      <c r="J17" s="371"/>
      <c r="K17" s="371"/>
      <c r="L17" s="354" t="s">
        <v>91</v>
      </c>
      <c r="M17" s="354"/>
      <c r="N17" s="355"/>
      <c r="O17" s="277">
        <v>7</v>
      </c>
      <c r="P17" s="278"/>
      <c r="Q17" s="356"/>
      <c r="R17" s="279">
        <v>2</v>
      </c>
      <c r="S17" s="278"/>
      <c r="T17" s="343"/>
      <c r="U17" s="281">
        <v>0.28499999999999998</v>
      </c>
      <c r="V17" s="282"/>
      <c r="W17" s="283"/>
      <c r="X17" s="295"/>
      <c r="Y17" s="296"/>
      <c r="Z17" s="297"/>
      <c r="AA17" s="78" t="s">
        <v>78</v>
      </c>
      <c r="AB17" s="79" t="s">
        <v>78</v>
      </c>
      <c r="AC17" s="79" t="s">
        <v>78</v>
      </c>
      <c r="AD17" s="79" t="s">
        <v>78</v>
      </c>
      <c r="AE17" s="79" t="s">
        <v>78</v>
      </c>
      <c r="AF17" s="79" t="s">
        <v>78</v>
      </c>
      <c r="AG17" s="79" t="s">
        <v>78</v>
      </c>
      <c r="AH17" s="79" t="s">
        <v>78</v>
      </c>
      <c r="AI17" s="79" t="s">
        <v>78</v>
      </c>
      <c r="AJ17" s="79" t="s">
        <v>78</v>
      </c>
      <c r="AK17" s="79" t="s">
        <v>78</v>
      </c>
      <c r="AL17" s="79" t="s">
        <v>78</v>
      </c>
      <c r="AM17" s="79" t="s">
        <v>78</v>
      </c>
      <c r="AN17" s="79" t="s">
        <v>78</v>
      </c>
      <c r="AO17" s="79" t="s">
        <v>78</v>
      </c>
      <c r="AP17" s="79" t="s">
        <v>78</v>
      </c>
      <c r="AQ17" s="79" t="s">
        <v>78</v>
      </c>
      <c r="AR17" s="79" t="s">
        <v>78</v>
      </c>
      <c r="AS17" s="79" t="s">
        <v>78</v>
      </c>
      <c r="AT17" s="79" t="s">
        <v>78</v>
      </c>
      <c r="AU17" s="79" t="s">
        <v>78</v>
      </c>
      <c r="AV17" s="79" t="s">
        <v>78</v>
      </c>
      <c r="AW17" s="79" t="s">
        <v>78</v>
      </c>
      <c r="AX17" s="79"/>
      <c r="AY17" s="79" t="s">
        <v>82</v>
      </c>
      <c r="AZ17" s="79"/>
      <c r="BA17" s="79"/>
      <c r="BB17" s="79" t="s">
        <v>82</v>
      </c>
      <c r="BC17" s="79"/>
      <c r="BD17" s="79"/>
      <c r="BE17" s="80"/>
      <c r="BF17" s="107"/>
    </row>
    <row r="18" spans="1:58" ht="21.75" customHeight="1">
      <c r="A18" s="91">
        <v>8</v>
      </c>
      <c r="B18" s="349" t="s">
        <v>91</v>
      </c>
      <c r="C18" s="350"/>
      <c r="D18" s="350"/>
      <c r="E18" s="350"/>
      <c r="F18" s="350"/>
      <c r="G18" s="351"/>
      <c r="H18" s="349" t="s">
        <v>98</v>
      </c>
      <c r="I18" s="371"/>
      <c r="J18" s="371"/>
      <c r="K18" s="371"/>
      <c r="L18" s="354" t="s">
        <v>91</v>
      </c>
      <c r="M18" s="354"/>
      <c r="N18" s="355"/>
      <c r="O18" s="277">
        <v>7</v>
      </c>
      <c r="P18" s="278"/>
      <c r="Q18" s="356"/>
      <c r="R18" s="279">
        <v>2</v>
      </c>
      <c r="S18" s="278"/>
      <c r="T18" s="343"/>
      <c r="U18" s="281">
        <v>0.28499999999999998</v>
      </c>
      <c r="V18" s="282"/>
      <c r="W18" s="283"/>
      <c r="X18" s="295"/>
      <c r="Y18" s="296"/>
      <c r="Z18" s="297"/>
      <c r="AA18" s="78" t="s">
        <v>78</v>
      </c>
      <c r="AB18" s="79" t="s">
        <v>78</v>
      </c>
      <c r="AC18" s="79" t="s">
        <v>78</v>
      </c>
      <c r="AD18" s="79" t="s">
        <v>78</v>
      </c>
      <c r="AE18" s="79" t="s">
        <v>78</v>
      </c>
      <c r="AF18" s="79" t="s">
        <v>78</v>
      </c>
      <c r="AG18" s="79" t="s">
        <v>78</v>
      </c>
      <c r="AH18" s="79" t="s">
        <v>78</v>
      </c>
      <c r="AI18" s="79" t="s">
        <v>78</v>
      </c>
      <c r="AJ18" s="79" t="s">
        <v>78</v>
      </c>
      <c r="AK18" s="79" t="s">
        <v>78</v>
      </c>
      <c r="AL18" s="79" t="s">
        <v>78</v>
      </c>
      <c r="AM18" s="79" t="s">
        <v>78</v>
      </c>
      <c r="AN18" s="79" t="s">
        <v>78</v>
      </c>
      <c r="AO18" s="79" t="s">
        <v>78</v>
      </c>
      <c r="AP18" s="79" t="s">
        <v>78</v>
      </c>
      <c r="AQ18" s="79" t="s">
        <v>78</v>
      </c>
      <c r="AR18" s="79" t="s">
        <v>78</v>
      </c>
      <c r="AS18" s="79" t="s">
        <v>78</v>
      </c>
      <c r="AT18" s="79" t="s">
        <v>78</v>
      </c>
      <c r="AU18" s="79" t="s">
        <v>78</v>
      </c>
      <c r="AV18" s="79" t="s">
        <v>78</v>
      </c>
      <c r="AW18" s="79" t="s">
        <v>78</v>
      </c>
      <c r="AX18" s="79"/>
      <c r="AY18" s="79"/>
      <c r="AZ18" s="79" t="s">
        <v>82</v>
      </c>
      <c r="BA18" s="79" t="s">
        <v>82</v>
      </c>
      <c r="BB18" s="79"/>
      <c r="BC18" s="79"/>
      <c r="BD18" s="79"/>
      <c r="BE18" s="80"/>
      <c r="BF18" s="107"/>
    </row>
    <row r="19" spans="1:58" ht="21.75" customHeight="1">
      <c r="A19" s="91">
        <v>9</v>
      </c>
      <c r="B19" s="349" t="s">
        <v>91</v>
      </c>
      <c r="C19" s="350"/>
      <c r="D19" s="350"/>
      <c r="E19" s="350"/>
      <c r="F19" s="350"/>
      <c r="G19" s="351"/>
      <c r="H19" s="349" t="s">
        <v>99</v>
      </c>
      <c r="I19" s="371"/>
      <c r="J19" s="371"/>
      <c r="K19" s="371"/>
      <c r="L19" s="354" t="s">
        <v>91</v>
      </c>
      <c r="M19" s="354"/>
      <c r="N19" s="355"/>
      <c r="O19" s="277">
        <v>7</v>
      </c>
      <c r="P19" s="278"/>
      <c r="Q19" s="356"/>
      <c r="R19" s="279">
        <v>2</v>
      </c>
      <c r="S19" s="278"/>
      <c r="T19" s="343"/>
      <c r="U19" s="281">
        <v>0.28499999999999998</v>
      </c>
      <c r="V19" s="282"/>
      <c r="W19" s="283"/>
      <c r="X19" s="295"/>
      <c r="Y19" s="296"/>
      <c r="Z19" s="297"/>
      <c r="AA19" s="78" t="s">
        <v>78</v>
      </c>
      <c r="AB19" s="79" t="s">
        <v>78</v>
      </c>
      <c r="AC19" s="79" t="s">
        <v>78</v>
      </c>
      <c r="AD19" s="79" t="s">
        <v>78</v>
      </c>
      <c r="AE19" s="79" t="s">
        <v>78</v>
      </c>
      <c r="AF19" s="79" t="s">
        <v>78</v>
      </c>
      <c r="AG19" s="79" t="s">
        <v>78</v>
      </c>
      <c r="AH19" s="79" t="s">
        <v>78</v>
      </c>
      <c r="AI19" s="79" t="s">
        <v>78</v>
      </c>
      <c r="AJ19" s="79" t="s">
        <v>78</v>
      </c>
      <c r="AK19" s="79" t="s">
        <v>78</v>
      </c>
      <c r="AL19" s="79" t="s">
        <v>78</v>
      </c>
      <c r="AM19" s="79" t="s">
        <v>78</v>
      </c>
      <c r="AN19" s="79" t="s">
        <v>78</v>
      </c>
      <c r="AO19" s="79" t="s">
        <v>78</v>
      </c>
      <c r="AP19" s="79" t="s">
        <v>78</v>
      </c>
      <c r="AQ19" s="79" t="s">
        <v>78</v>
      </c>
      <c r="AR19" s="79" t="s">
        <v>78</v>
      </c>
      <c r="AS19" s="79" t="s">
        <v>78</v>
      </c>
      <c r="AT19" s="79" t="s">
        <v>78</v>
      </c>
      <c r="AU19" s="79" t="s">
        <v>78</v>
      </c>
      <c r="AV19" s="79" t="s">
        <v>78</v>
      </c>
      <c r="AW19" s="79" t="s">
        <v>78</v>
      </c>
      <c r="AX19" s="79"/>
      <c r="AY19" s="79"/>
      <c r="AZ19" s="79"/>
      <c r="BA19" s="79" t="s">
        <v>82</v>
      </c>
      <c r="BB19" s="79" t="s">
        <v>82</v>
      </c>
      <c r="BC19" s="79"/>
      <c r="BD19" s="79"/>
      <c r="BE19" s="80"/>
      <c r="BF19" s="107"/>
    </row>
    <row r="20" spans="1:58" ht="21.75" customHeight="1">
      <c r="A20" s="91">
        <v>10</v>
      </c>
      <c r="B20" s="349" t="s">
        <v>91</v>
      </c>
      <c r="C20" s="350"/>
      <c r="D20" s="350"/>
      <c r="E20" s="350"/>
      <c r="F20" s="350"/>
      <c r="G20" s="351"/>
      <c r="H20" s="349" t="s">
        <v>100</v>
      </c>
      <c r="I20" s="371"/>
      <c r="J20" s="371"/>
      <c r="K20" s="371"/>
      <c r="L20" s="354" t="s">
        <v>91</v>
      </c>
      <c r="M20" s="354"/>
      <c r="N20" s="355"/>
      <c r="O20" s="277">
        <v>7</v>
      </c>
      <c r="P20" s="278"/>
      <c r="Q20" s="356"/>
      <c r="R20" s="279">
        <v>2</v>
      </c>
      <c r="S20" s="278"/>
      <c r="T20" s="343"/>
      <c r="U20" s="281">
        <v>0.28499999999999998</v>
      </c>
      <c r="V20" s="282"/>
      <c r="W20" s="283"/>
      <c r="X20" s="295"/>
      <c r="Y20" s="296"/>
      <c r="Z20" s="297"/>
      <c r="AA20" s="78" t="s">
        <v>78</v>
      </c>
      <c r="AB20" s="79" t="s">
        <v>78</v>
      </c>
      <c r="AC20" s="79" t="s">
        <v>78</v>
      </c>
      <c r="AD20" s="79" t="s">
        <v>78</v>
      </c>
      <c r="AE20" s="79" t="s">
        <v>78</v>
      </c>
      <c r="AF20" s="79" t="s">
        <v>78</v>
      </c>
      <c r="AG20" s="79" t="s">
        <v>78</v>
      </c>
      <c r="AH20" s="79" t="s">
        <v>78</v>
      </c>
      <c r="AI20" s="79" t="s">
        <v>78</v>
      </c>
      <c r="AJ20" s="79" t="s">
        <v>78</v>
      </c>
      <c r="AK20" s="79" t="s">
        <v>78</v>
      </c>
      <c r="AL20" s="79" t="s">
        <v>78</v>
      </c>
      <c r="AM20" s="79" t="s">
        <v>78</v>
      </c>
      <c r="AN20" s="79" t="s">
        <v>78</v>
      </c>
      <c r="AO20" s="79" t="s">
        <v>78</v>
      </c>
      <c r="AP20" s="79" t="s">
        <v>78</v>
      </c>
      <c r="AQ20" s="79" t="s">
        <v>78</v>
      </c>
      <c r="AR20" s="79" t="s">
        <v>78</v>
      </c>
      <c r="AS20" s="79" t="s">
        <v>78</v>
      </c>
      <c r="AT20" s="79" t="s">
        <v>78</v>
      </c>
      <c r="AU20" s="79" t="s">
        <v>78</v>
      </c>
      <c r="AV20" s="79" t="s">
        <v>78</v>
      </c>
      <c r="AW20" s="79" t="s">
        <v>78</v>
      </c>
      <c r="AX20" s="79"/>
      <c r="AY20" s="79"/>
      <c r="AZ20" s="79"/>
      <c r="BA20" s="79"/>
      <c r="BB20" s="79" t="s">
        <v>82</v>
      </c>
      <c r="BC20" s="79" t="s">
        <v>82</v>
      </c>
      <c r="BD20" s="79"/>
      <c r="BE20" s="80"/>
      <c r="BF20" s="107"/>
    </row>
    <row r="21" spans="1:58" ht="21.75" customHeight="1">
      <c r="A21" s="91">
        <v>11</v>
      </c>
      <c r="B21" s="349" t="s">
        <v>91</v>
      </c>
      <c r="C21" s="350"/>
      <c r="D21" s="350"/>
      <c r="E21" s="350"/>
      <c r="F21" s="350"/>
      <c r="G21" s="351"/>
      <c r="H21" s="349" t="s">
        <v>101</v>
      </c>
      <c r="I21" s="371"/>
      <c r="J21" s="371"/>
      <c r="K21" s="371"/>
      <c r="L21" s="354" t="s">
        <v>91</v>
      </c>
      <c r="M21" s="354"/>
      <c r="N21" s="355"/>
      <c r="O21" s="277">
        <v>7</v>
      </c>
      <c r="P21" s="278"/>
      <c r="Q21" s="356"/>
      <c r="R21" s="279">
        <v>2</v>
      </c>
      <c r="S21" s="278"/>
      <c r="T21" s="343"/>
      <c r="U21" s="281">
        <v>0.28499999999999998</v>
      </c>
      <c r="V21" s="282"/>
      <c r="W21" s="283"/>
      <c r="X21" s="295"/>
      <c r="Y21" s="296"/>
      <c r="Z21" s="297"/>
      <c r="AA21" s="78" t="s">
        <v>78</v>
      </c>
      <c r="AB21" s="79" t="s">
        <v>78</v>
      </c>
      <c r="AC21" s="79" t="s">
        <v>78</v>
      </c>
      <c r="AD21" s="79" t="s">
        <v>78</v>
      </c>
      <c r="AE21" s="79" t="s">
        <v>78</v>
      </c>
      <c r="AF21" s="79" t="s">
        <v>78</v>
      </c>
      <c r="AG21" s="79" t="s">
        <v>78</v>
      </c>
      <c r="AH21" s="79" t="s">
        <v>78</v>
      </c>
      <c r="AI21" s="79" t="s">
        <v>78</v>
      </c>
      <c r="AJ21" s="79" t="s">
        <v>78</v>
      </c>
      <c r="AK21" s="79" t="s">
        <v>78</v>
      </c>
      <c r="AL21" s="79" t="s">
        <v>78</v>
      </c>
      <c r="AM21" s="79" t="s">
        <v>78</v>
      </c>
      <c r="AN21" s="79" t="s">
        <v>78</v>
      </c>
      <c r="AO21" s="79" t="s">
        <v>78</v>
      </c>
      <c r="AP21" s="79" t="s">
        <v>78</v>
      </c>
      <c r="AQ21" s="79" t="s">
        <v>78</v>
      </c>
      <c r="AR21" s="79" t="s">
        <v>78</v>
      </c>
      <c r="AS21" s="79" t="s">
        <v>78</v>
      </c>
      <c r="AT21" s="79" t="s">
        <v>78</v>
      </c>
      <c r="AU21" s="79" t="s">
        <v>78</v>
      </c>
      <c r="AV21" s="79" t="s">
        <v>78</v>
      </c>
      <c r="AW21" s="79" t="s">
        <v>78</v>
      </c>
      <c r="AX21" s="79"/>
      <c r="AY21" s="79"/>
      <c r="AZ21" s="79"/>
      <c r="BA21" s="79"/>
      <c r="BB21" s="79"/>
      <c r="BC21" s="79" t="s">
        <v>82</v>
      </c>
      <c r="BD21" s="79" t="s">
        <v>82</v>
      </c>
      <c r="BE21" s="80"/>
      <c r="BF21" s="107"/>
    </row>
    <row r="22" spans="1:58" ht="21.75" customHeight="1">
      <c r="A22" s="91">
        <v>12</v>
      </c>
      <c r="B22" s="349" t="s">
        <v>91</v>
      </c>
      <c r="C22" s="350"/>
      <c r="D22" s="350"/>
      <c r="E22" s="350"/>
      <c r="F22" s="350"/>
      <c r="G22" s="351"/>
      <c r="H22" s="349" t="s">
        <v>102</v>
      </c>
      <c r="I22" s="371"/>
      <c r="J22" s="371"/>
      <c r="K22" s="371"/>
      <c r="L22" s="354" t="s">
        <v>91</v>
      </c>
      <c r="M22" s="354"/>
      <c r="N22" s="355"/>
      <c r="O22" s="277">
        <v>7</v>
      </c>
      <c r="P22" s="278"/>
      <c r="Q22" s="356"/>
      <c r="R22" s="279">
        <v>1</v>
      </c>
      <c r="S22" s="278"/>
      <c r="T22" s="343"/>
      <c r="U22" s="281">
        <v>0.14199999999999999</v>
      </c>
      <c r="V22" s="282"/>
      <c r="W22" s="283"/>
      <c r="X22" s="295"/>
      <c r="Y22" s="296"/>
      <c r="Z22" s="297"/>
      <c r="AA22" s="78" t="s">
        <v>78</v>
      </c>
      <c r="AB22" s="79" t="s">
        <v>78</v>
      </c>
      <c r="AC22" s="79" t="s">
        <v>78</v>
      </c>
      <c r="AD22" s="79" t="s">
        <v>78</v>
      </c>
      <c r="AE22" s="79" t="s">
        <v>78</v>
      </c>
      <c r="AF22" s="79" t="s">
        <v>78</v>
      </c>
      <c r="AG22" s="79" t="s">
        <v>78</v>
      </c>
      <c r="AH22" s="79" t="s">
        <v>78</v>
      </c>
      <c r="AI22" s="79" t="s">
        <v>78</v>
      </c>
      <c r="AJ22" s="79" t="s">
        <v>78</v>
      </c>
      <c r="AK22" s="79" t="s">
        <v>78</v>
      </c>
      <c r="AL22" s="79" t="s">
        <v>78</v>
      </c>
      <c r="AM22" s="79" t="s">
        <v>78</v>
      </c>
      <c r="AN22" s="79" t="s">
        <v>78</v>
      </c>
      <c r="AO22" s="79" t="s">
        <v>78</v>
      </c>
      <c r="AP22" s="79" t="s">
        <v>78</v>
      </c>
      <c r="AQ22" s="79" t="s">
        <v>78</v>
      </c>
      <c r="AR22" s="79" t="s">
        <v>78</v>
      </c>
      <c r="AS22" s="79" t="s">
        <v>78</v>
      </c>
      <c r="AT22" s="79" t="s">
        <v>78</v>
      </c>
      <c r="AU22" s="79" t="s">
        <v>78</v>
      </c>
      <c r="AV22" s="79" t="s">
        <v>78</v>
      </c>
      <c r="AW22" s="79" t="s">
        <v>78</v>
      </c>
      <c r="AX22" s="79"/>
      <c r="AY22" s="79"/>
      <c r="AZ22" s="79"/>
      <c r="BA22" s="79"/>
      <c r="BB22" s="79"/>
      <c r="BC22" s="79"/>
      <c r="BD22" s="79" t="s">
        <v>82</v>
      </c>
      <c r="BE22" s="80"/>
      <c r="BF22" s="107"/>
    </row>
    <row r="23" spans="1:58" ht="21.75" customHeight="1">
      <c r="A23" s="91">
        <v>13</v>
      </c>
      <c r="B23" s="349" t="s">
        <v>112</v>
      </c>
      <c r="C23" s="350"/>
      <c r="D23" s="350"/>
      <c r="E23" s="350"/>
      <c r="F23" s="350"/>
      <c r="G23" s="351"/>
      <c r="H23" s="349" t="s">
        <v>103</v>
      </c>
      <c r="I23" s="371"/>
      <c r="J23" s="371"/>
      <c r="K23" s="371"/>
      <c r="L23" s="354" t="s">
        <v>91</v>
      </c>
      <c r="M23" s="354"/>
      <c r="N23" s="355"/>
      <c r="O23" s="277">
        <v>4</v>
      </c>
      <c r="P23" s="278"/>
      <c r="Q23" s="356"/>
      <c r="R23" s="279">
        <v>0</v>
      </c>
      <c r="S23" s="278"/>
      <c r="T23" s="343"/>
      <c r="U23" s="281">
        <v>0</v>
      </c>
      <c r="V23" s="282"/>
      <c r="W23" s="283"/>
      <c r="X23" s="295"/>
      <c r="Y23" s="296"/>
      <c r="Z23" s="297"/>
      <c r="AA23" s="78" t="s">
        <v>78</v>
      </c>
      <c r="AB23" s="79" t="s">
        <v>78</v>
      </c>
      <c r="AC23" s="79" t="s">
        <v>78</v>
      </c>
      <c r="AD23" s="79" t="s">
        <v>78</v>
      </c>
      <c r="AE23" s="79" t="s">
        <v>78</v>
      </c>
      <c r="AF23" s="79" t="s">
        <v>78</v>
      </c>
      <c r="AG23" s="79" t="s">
        <v>78</v>
      </c>
      <c r="AH23" s="79" t="s">
        <v>78</v>
      </c>
      <c r="AI23" s="79" t="s">
        <v>78</v>
      </c>
      <c r="AJ23" s="79" t="s">
        <v>78</v>
      </c>
      <c r="AK23" s="79" t="s">
        <v>78</v>
      </c>
      <c r="AL23" s="79" t="s">
        <v>78</v>
      </c>
      <c r="AM23" s="79" t="s">
        <v>78</v>
      </c>
      <c r="AN23" s="79" t="s">
        <v>78</v>
      </c>
      <c r="AO23" s="79" t="s">
        <v>78</v>
      </c>
      <c r="AP23" s="79" t="s">
        <v>78</v>
      </c>
      <c r="AQ23" s="79" t="s">
        <v>78</v>
      </c>
      <c r="AR23" s="79" t="s">
        <v>78</v>
      </c>
      <c r="AS23" s="79" t="s">
        <v>78</v>
      </c>
      <c r="AT23" s="79" t="s">
        <v>78</v>
      </c>
      <c r="AU23" s="79" t="s">
        <v>78</v>
      </c>
      <c r="AV23" s="79" t="s">
        <v>78</v>
      </c>
      <c r="AW23" s="79" t="s">
        <v>78</v>
      </c>
      <c r="AX23" s="79" t="s">
        <v>78</v>
      </c>
      <c r="AY23" s="79" t="s">
        <v>78</v>
      </c>
      <c r="AZ23" s="79" t="s">
        <v>78</v>
      </c>
      <c r="BA23" s="79"/>
      <c r="BB23" s="79"/>
      <c r="BC23" s="79"/>
      <c r="BD23" s="79"/>
      <c r="BE23" s="80"/>
      <c r="BF23" s="107"/>
    </row>
    <row r="24" spans="1:58" ht="21.75" customHeight="1">
      <c r="A24" s="91">
        <v>14</v>
      </c>
      <c r="B24" s="349" t="s">
        <v>91</v>
      </c>
      <c r="C24" s="350"/>
      <c r="D24" s="350"/>
      <c r="E24" s="350"/>
      <c r="F24" s="350"/>
      <c r="G24" s="351"/>
      <c r="H24" s="349" t="s">
        <v>104</v>
      </c>
      <c r="I24" s="371"/>
      <c r="J24" s="371"/>
      <c r="K24" s="371"/>
      <c r="L24" s="354" t="s">
        <v>91</v>
      </c>
      <c r="M24" s="354"/>
      <c r="N24" s="355"/>
      <c r="O24" s="277">
        <v>4</v>
      </c>
      <c r="P24" s="278"/>
      <c r="Q24" s="356"/>
      <c r="R24" s="279">
        <v>0</v>
      </c>
      <c r="S24" s="278"/>
      <c r="T24" s="343"/>
      <c r="U24" s="281">
        <v>0</v>
      </c>
      <c r="V24" s="282"/>
      <c r="W24" s="283"/>
      <c r="X24" s="295"/>
      <c r="Y24" s="296"/>
      <c r="Z24" s="297"/>
      <c r="AA24" s="78" t="s">
        <v>78</v>
      </c>
      <c r="AB24" s="79" t="s">
        <v>78</v>
      </c>
      <c r="AC24" s="79" t="s">
        <v>78</v>
      </c>
      <c r="AD24" s="79" t="s">
        <v>78</v>
      </c>
      <c r="AE24" s="79" t="s">
        <v>78</v>
      </c>
      <c r="AF24" s="79" t="s">
        <v>78</v>
      </c>
      <c r="AG24" s="79" t="s">
        <v>78</v>
      </c>
      <c r="AH24" s="79" t="s">
        <v>78</v>
      </c>
      <c r="AI24" s="79" t="s">
        <v>78</v>
      </c>
      <c r="AJ24" s="79" t="s">
        <v>78</v>
      </c>
      <c r="AK24" s="79" t="s">
        <v>78</v>
      </c>
      <c r="AL24" s="79" t="s">
        <v>78</v>
      </c>
      <c r="AM24" s="79" t="s">
        <v>78</v>
      </c>
      <c r="AN24" s="79" t="s">
        <v>78</v>
      </c>
      <c r="AO24" s="79" t="s">
        <v>78</v>
      </c>
      <c r="AP24" s="79" t="s">
        <v>78</v>
      </c>
      <c r="AQ24" s="79" t="s">
        <v>78</v>
      </c>
      <c r="AR24" s="79" t="s">
        <v>78</v>
      </c>
      <c r="AS24" s="79" t="s">
        <v>78</v>
      </c>
      <c r="AT24" s="79" t="s">
        <v>78</v>
      </c>
      <c r="AU24" s="79" t="s">
        <v>78</v>
      </c>
      <c r="AV24" s="79" t="s">
        <v>78</v>
      </c>
      <c r="AW24" s="79" t="s">
        <v>78</v>
      </c>
      <c r="AX24" s="79" t="s">
        <v>78</v>
      </c>
      <c r="AY24" s="79" t="s">
        <v>78</v>
      </c>
      <c r="AZ24" s="79" t="s">
        <v>78</v>
      </c>
      <c r="BA24" s="79"/>
      <c r="BB24" s="79"/>
      <c r="BC24" s="79"/>
      <c r="BD24" s="79"/>
      <c r="BE24" s="80"/>
      <c r="BF24" s="107"/>
    </row>
    <row r="25" spans="1:58" ht="21.75" customHeight="1">
      <c r="A25" s="91">
        <v>15</v>
      </c>
      <c r="B25" s="349" t="s">
        <v>91</v>
      </c>
      <c r="C25" s="350"/>
      <c r="D25" s="350"/>
      <c r="E25" s="350"/>
      <c r="F25" s="350"/>
      <c r="G25" s="351"/>
      <c r="H25" s="349" t="s">
        <v>105</v>
      </c>
      <c r="I25" s="371"/>
      <c r="J25" s="371"/>
      <c r="K25" s="371"/>
      <c r="L25" s="354" t="s">
        <v>91</v>
      </c>
      <c r="M25" s="354"/>
      <c r="N25" s="355"/>
      <c r="O25" s="277">
        <v>4</v>
      </c>
      <c r="P25" s="278"/>
      <c r="Q25" s="356"/>
      <c r="R25" s="279">
        <v>0</v>
      </c>
      <c r="S25" s="278"/>
      <c r="T25" s="343"/>
      <c r="U25" s="281">
        <v>0</v>
      </c>
      <c r="V25" s="282"/>
      <c r="W25" s="283"/>
      <c r="X25" s="295"/>
      <c r="Y25" s="296"/>
      <c r="Z25" s="297"/>
      <c r="AA25" s="78" t="s">
        <v>78</v>
      </c>
      <c r="AB25" s="79" t="s">
        <v>78</v>
      </c>
      <c r="AC25" s="79" t="s">
        <v>78</v>
      </c>
      <c r="AD25" s="79" t="s">
        <v>78</v>
      </c>
      <c r="AE25" s="79" t="s">
        <v>78</v>
      </c>
      <c r="AF25" s="79" t="s">
        <v>78</v>
      </c>
      <c r="AG25" s="79" t="s">
        <v>78</v>
      </c>
      <c r="AH25" s="79" t="s">
        <v>78</v>
      </c>
      <c r="AI25" s="79" t="s">
        <v>78</v>
      </c>
      <c r="AJ25" s="79" t="s">
        <v>78</v>
      </c>
      <c r="AK25" s="79" t="s">
        <v>78</v>
      </c>
      <c r="AL25" s="79" t="s">
        <v>78</v>
      </c>
      <c r="AM25" s="79" t="s">
        <v>78</v>
      </c>
      <c r="AN25" s="79" t="s">
        <v>78</v>
      </c>
      <c r="AO25" s="79" t="s">
        <v>78</v>
      </c>
      <c r="AP25" s="79" t="s">
        <v>78</v>
      </c>
      <c r="AQ25" s="79" t="s">
        <v>78</v>
      </c>
      <c r="AR25" s="79" t="s">
        <v>78</v>
      </c>
      <c r="AS25" s="79" t="s">
        <v>78</v>
      </c>
      <c r="AT25" s="79" t="s">
        <v>78</v>
      </c>
      <c r="AU25" s="79" t="s">
        <v>78</v>
      </c>
      <c r="AV25" s="79" t="s">
        <v>78</v>
      </c>
      <c r="AW25" s="79" t="s">
        <v>78</v>
      </c>
      <c r="AX25" s="79" t="s">
        <v>78</v>
      </c>
      <c r="AY25" s="79" t="s">
        <v>78</v>
      </c>
      <c r="AZ25" s="79" t="s">
        <v>78</v>
      </c>
      <c r="BA25" s="79"/>
      <c r="BB25" s="79"/>
      <c r="BC25" s="79"/>
      <c r="BD25" s="79"/>
      <c r="BE25" s="80"/>
      <c r="BF25" s="107"/>
    </row>
    <row r="26" spans="1:58" ht="21.75" customHeight="1">
      <c r="A26" s="91">
        <v>16</v>
      </c>
      <c r="B26" s="349" t="s">
        <v>111</v>
      </c>
      <c r="C26" s="350"/>
      <c r="D26" s="350"/>
      <c r="E26" s="350"/>
      <c r="F26" s="350"/>
      <c r="G26" s="351"/>
      <c r="H26" s="349" t="s">
        <v>106</v>
      </c>
      <c r="I26" s="371"/>
      <c r="J26" s="371"/>
      <c r="K26" s="371"/>
      <c r="L26" s="354" t="s">
        <v>91</v>
      </c>
      <c r="M26" s="354"/>
      <c r="N26" s="355"/>
      <c r="O26" s="277">
        <v>0</v>
      </c>
      <c r="P26" s="278"/>
      <c r="Q26" s="356"/>
      <c r="R26" s="279">
        <v>0</v>
      </c>
      <c r="S26" s="278"/>
      <c r="T26" s="343"/>
      <c r="U26" s="281" t="s">
        <v>158</v>
      </c>
      <c r="V26" s="282"/>
      <c r="W26" s="283"/>
      <c r="X26" s="295"/>
      <c r="Y26" s="296"/>
      <c r="Z26" s="297"/>
      <c r="AA26" s="78" t="s">
        <v>78</v>
      </c>
      <c r="AB26" s="79" t="s">
        <v>78</v>
      </c>
      <c r="AC26" s="79" t="s">
        <v>78</v>
      </c>
      <c r="AD26" s="79" t="s">
        <v>78</v>
      </c>
      <c r="AE26" s="79" t="s">
        <v>78</v>
      </c>
      <c r="AF26" s="79" t="s">
        <v>78</v>
      </c>
      <c r="AG26" s="79" t="s">
        <v>78</v>
      </c>
      <c r="AH26" s="79" t="s">
        <v>78</v>
      </c>
      <c r="AI26" s="79" t="s">
        <v>78</v>
      </c>
      <c r="AJ26" s="79" t="s">
        <v>78</v>
      </c>
      <c r="AK26" s="79" t="s">
        <v>78</v>
      </c>
      <c r="AL26" s="79" t="s">
        <v>78</v>
      </c>
      <c r="AM26" s="79" t="s">
        <v>78</v>
      </c>
      <c r="AN26" s="79" t="s">
        <v>78</v>
      </c>
      <c r="AO26" s="79" t="s">
        <v>78</v>
      </c>
      <c r="AP26" s="79" t="s">
        <v>78</v>
      </c>
      <c r="AQ26" s="79" t="s">
        <v>78</v>
      </c>
      <c r="AR26" s="79" t="s">
        <v>78</v>
      </c>
      <c r="AS26" s="79" t="s">
        <v>78</v>
      </c>
      <c r="AT26" s="79" t="s">
        <v>78</v>
      </c>
      <c r="AU26" s="79" t="s">
        <v>78</v>
      </c>
      <c r="AV26" s="79" t="s">
        <v>78</v>
      </c>
      <c r="AW26" s="79" t="s">
        <v>78</v>
      </c>
      <c r="AX26" s="79" t="s">
        <v>78</v>
      </c>
      <c r="AY26" s="79" t="s">
        <v>78</v>
      </c>
      <c r="AZ26" s="79" t="s">
        <v>78</v>
      </c>
      <c r="BA26" s="79" t="s">
        <v>78</v>
      </c>
      <c r="BB26" s="79" t="s">
        <v>78</v>
      </c>
      <c r="BC26" s="79" t="s">
        <v>78</v>
      </c>
      <c r="BD26" s="79" t="s">
        <v>78</v>
      </c>
      <c r="BE26" s="80"/>
      <c r="BF26" s="107"/>
    </row>
    <row r="27" spans="1:58" ht="21.75" customHeight="1">
      <c r="A27" s="91">
        <v>17</v>
      </c>
      <c r="B27" s="349" t="s">
        <v>91</v>
      </c>
      <c r="C27" s="350"/>
      <c r="D27" s="350"/>
      <c r="E27" s="350"/>
      <c r="F27" s="350"/>
      <c r="G27" s="351"/>
      <c r="H27" s="349" t="s">
        <v>107</v>
      </c>
      <c r="I27" s="371"/>
      <c r="J27" s="371"/>
      <c r="K27" s="371"/>
      <c r="L27" s="354" t="s">
        <v>91</v>
      </c>
      <c r="M27" s="354"/>
      <c r="N27" s="355"/>
      <c r="O27" s="277">
        <v>0</v>
      </c>
      <c r="P27" s="278"/>
      <c r="Q27" s="356"/>
      <c r="R27" s="279">
        <v>0</v>
      </c>
      <c r="S27" s="278"/>
      <c r="T27" s="343"/>
      <c r="U27" s="281" t="s">
        <v>158</v>
      </c>
      <c r="V27" s="282"/>
      <c r="W27" s="283"/>
      <c r="X27" s="295"/>
      <c r="Y27" s="296"/>
      <c r="Z27" s="297"/>
      <c r="AA27" s="78" t="s">
        <v>78</v>
      </c>
      <c r="AB27" s="79" t="s">
        <v>78</v>
      </c>
      <c r="AC27" s="79" t="s">
        <v>78</v>
      </c>
      <c r="AD27" s="79" t="s">
        <v>78</v>
      </c>
      <c r="AE27" s="79" t="s">
        <v>78</v>
      </c>
      <c r="AF27" s="79" t="s">
        <v>78</v>
      </c>
      <c r="AG27" s="79" t="s">
        <v>78</v>
      </c>
      <c r="AH27" s="79" t="s">
        <v>78</v>
      </c>
      <c r="AI27" s="79" t="s">
        <v>78</v>
      </c>
      <c r="AJ27" s="79" t="s">
        <v>78</v>
      </c>
      <c r="AK27" s="79" t="s">
        <v>78</v>
      </c>
      <c r="AL27" s="79" t="s">
        <v>78</v>
      </c>
      <c r="AM27" s="79" t="s">
        <v>78</v>
      </c>
      <c r="AN27" s="79" t="s">
        <v>78</v>
      </c>
      <c r="AO27" s="79" t="s">
        <v>78</v>
      </c>
      <c r="AP27" s="79" t="s">
        <v>78</v>
      </c>
      <c r="AQ27" s="79" t="s">
        <v>78</v>
      </c>
      <c r="AR27" s="79" t="s">
        <v>78</v>
      </c>
      <c r="AS27" s="79" t="s">
        <v>78</v>
      </c>
      <c r="AT27" s="79" t="s">
        <v>78</v>
      </c>
      <c r="AU27" s="79" t="s">
        <v>78</v>
      </c>
      <c r="AV27" s="79" t="s">
        <v>78</v>
      </c>
      <c r="AW27" s="79" t="s">
        <v>78</v>
      </c>
      <c r="AX27" s="79" t="s">
        <v>78</v>
      </c>
      <c r="AY27" s="79" t="s">
        <v>78</v>
      </c>
      <c r="AZ27" s="79" t="s">
        <v>78</v>
      </c>
      <c r="BA27" s="79" t="s">
        <v>78</v>
      </c>
      <c r="BB27" s="79" t="s">
        <v>78</v>
      </c>
      <c r="BC27" s="79" t="s">
        <v>78</v>
      </c>
      <c r="BD27" s="79" t="s">
        <v>78</v>
      </c>
      <c r="BE27" s="80"/>
      <c r="BF27" s="107"/>
    </row>
    <row r="28" spans="1:58" ht="21.75" customHeight="1">
      <c r="A28" s="91">
        <v>18</v>
      </c>
      <c r="B28" s="349" t="s">
        <v>113</v>
      </c>
      <c r="C28" s="350"/>
      <c r="D28" s="350"/>
      <c r="E28" s="350"/>
      <c r="F28" s="350"/>
      <c r="G28" s="351"/>
      <c r="H28" s="349" t="s">
        <v>114</v>
      </c>
      <c r="I28" s="371"/>
      <c r="J28" s="371"/>
      <c r="K28" s="371"/>
      <c r="L28" s="354" t="s">
        <v>91</v>
      </c>
      <c r="M28" s="354"/>
      <c r="N28" s="355"/>
      <c r="O28" s="279">
        <v>0</v>
      </c>
      <c r="P28" s="278"/>
      <c r="Q28" s="280"/>
      <c r="R28" s="279">
        <v>0</v>
      </c>
      <c r="S28" s="278"/>
      <c r="T28" s="343"/>
      <c r="U28" s="281" t="s">
        <v>158</v>
      </c>
      <c r="V28" s="282"/>
      <c r="W28" s="283"/>
      <c r="X28" s="295"/>
      <c r="Y28" s="296"/>
      <c r="Z28" s="297"/>
      <c r="AA28" s="78" t="s">
        <v>78</v>
      </c>
      <c r="AB28" s="79" t="s">
        <v>78</v>
      </c>
      <c r="AC28" s="79" t="s">
        <v>78</v>
      </c>
      <c r="AD28" s="79" t="s">
        <v>78</v>
      </c>
      <c r="AE28" s="79" t="s">
        <v>78</v>
      </c>
      <c r="AF28" s="79" t="s">
        <v>78</v>
      </c>
      <c r="AG28" s="79" t="s">
        <v>78</v>
      </c>
      <c r="AH28" s="79" t="s">
        <v>78</v>
      </c>
      <c r="AI28" s="79" t="s">
        <v>78</v>
      </c>
      <c r="AJ28" s="79" t="s">
        <v>78</v>
      </c>
      <c r="AK28" s="79" t="s">
        <v>78</v>
      </c>
      <c r="AL28" s="79" t="s">
        <v>78</v>
      </c>
      <c r="AM28" s="79" t="s">
        <v>78</v>
      </c>
      <c r="AN28" s="79" t="s">
        <v>78</v>
      </c>
      <c r="AO28" s="79" t="s">
        <v>78</v>
      </c>
      <c r="AP28" s="79" t="s">
        <v>78</v>
      </c>
      <c r="AQ28" s="79" t="s">
        <v>78</v>
      </c>
      <c r="AR28" s="79" t="s">
        <v>78</v>
      </c>
      <c r="AS28" s="79" t="s">
        <v>78</v>
      </c>
      <c r="AT28" s="79" t="s">
        <v>78</v>
      </c>
      <c r="AU28" s="79" t="s">
        <v>78</v>
      </c>
      <c r="AV28" s="79" t="s">
        <v>78</v>
      </c>
      <c r="AW28" s="79" t="s">
        <v>78</v>
      </c>
      <c r="AX28" s="79" t="s">
        <v>78</v>
      </c>
      <c r="AY28" s="79" t="s">
        <v>78</v>
      </c>
      <c r="AZ28" s="79" t="s">
        <v>78</v>
      </c>
      <c r="BA28" s="79" t="s">
        <v>78</v>
      </c>
      <c r="BB28" s="79" t="s">
        <v>78</v>
      </c>
      <c r="BC28" s="79" t="s">
        <v>78</v>
      </c>
      <c r="BD28" s="79" t="s">
        <v>78</v>
      </c>
      <c r="BE28" s="80"/>
      <c r="BF28" s="107"/>
    </row>
    <row r="29" spans="1:58" ht="21.75" customHeight="1">
      <c r="A29" s="91">
        <v>19</v>
      </c>
      <c r="B29" s="349" t="s">
        <v>91</v>
      </c>
      <c r="C29" s="350"/>
      <c r="D29" s="350"/>
      <c r="E29" s="350"/>
      <c r="F29" s="350"/>
      <c r="G29" s="351"/>
      <c r="H29" s="349" t="s">
        <v>91</v>
      </c>
      <c r="I29" s="371"/>
      <c r="J29" s="371"/>
      <c r="K29" s="371"/>
      <c r="L29" s="354" t="s">
        <v>91</v>
      </c>
      <c r="M29" s="371"/>
      <c r="N29" s="373"/>
      <c r="O29" s="277" t="s">
        <v>91</v>
      </c>
      <c r="P29" s="278"/>
      <c r="Q29" s="356"/>
      <c r="R29" s="279" t="s">
        <v>91</v>
      </c>
      <c r="S29" s="278"/>
      <c r="T29" s="343"/>
      <c r="U29" s="281" t="s">
        <v>91</v>
      </c>
      <c r="V29" s="282"/>
      <c r="W29" s="283"/>
      <c r="X29" s="295"/>
      <c r="Y29" s="296"/>
      <c r="Z29" s="297"/>
      <c r="AA29" s="78"/>
      <c r="AB29" s="79"/>
      <c r="AC29" s="79"/>
      <c r="AD29" s="79"/>
      <c r="AE29" s="79"/>
      <c r="AF29" s="79"/>
      <c r="AG29" s="79"/>
      <c r="AH29" s="79"/>
      <c r="AI29" s="79"/>
      <c r="AJ29" s="79"/>
      <c r="AK29" s="79"/>
      <c r="AL29" s="79"/>
      <c r="AM29" s="79"/>
      <c r="AN29" s="79"/>
      <c r="AO29" s="79"/>
      <c r="AP29" s="79"/>
      <c r="AQ29" s="79"/>
      <c r="AR29" s="79"/>
      <c r="AS29" s="79"/>
      <c r="AT29" s="79"/>
      <c r="AU29" s="79"/>
      <c r="AV29" s="79"/>
      <c r="AW29" s="79"/>
      <c r="AX29" s="79"/>
      <c r="AY29" s="79"/>
      <c r="AZ29" s="79"/>
      <c r="BA29" s="79"/>
      <c r="BB29" s="79"/>
      <c r="BC29" s="79"/>
      <c r="BD29" s="79"/>
      <c r="BE29" s="80"/>
      <c r="BF29" s="107"/>
    </row>
    <row r="30" spans="1:58" ht="21.75" customHeight="1">
      <c r="A30" s="91">
        <v>20</v>
      </c>
      <c r="B30" s="349" t="s">
        <v>91</v>
      </c>
      <c r="C30" s="350"/>
      <c r="D30" s="350"/>
      <c r="E30" s="350"/>
      <c r="F30" s="350"/>
      <c r="G30" s="351"/>
      <c r="H30" s="349" t="s">
        <v>91</v>
      </c>
      <c r="I30" s="371"/>
      <c r="J30" s="371"/>
      <c r="K30" s="371"/>
      <c r="L30" s="354" t="s">
        <v>91</v>
      </c>
      <c r="M30" s="371"/>
      <c r="N30" s="373"/>
      <c r="O30" s="277" t="s">
        <v>91</v>
      </c>
      <c r="P30" s="278"/>
      <c r="Q30" s="356"/>
      <c r="R30" s="279" t="s">
        <v>91</v>
      </c>
      <c r="S30" s="278"/>
      <c r="T30" s="343"/>
      <c r="U30" s="281" t="s">
        <v>91</v>
      </c>
      <c r="V30" s="282"/>
      <c r="W30" s="283"/>
      <c r="X30" s="295"/>
      <c r="Y30" s="296"/>
      <c r="Z30" s="297"/>
      <c r="AA30" s="81"/>
      <c r="AB30" s="82"/>
      <c r="AC30" s="82"/>
      <c r="AD30" s="82"/>
      <c r="AE30" s="82"/>
      <c r="AF30" s="79"/>
      <c r="AG30" s="79"/>
      <c r="AH30" s="79"/>
      <c r="AI30" s="79"/>
      <c r="AJ30" s="79"/>
      <c r="AK30" s="79"/>
      <c r="AL30" s="79"/>
      <c r="AM30" s="79"/>
      <c r="AN30" s="79"/>
      <c r="AO30" s="79"/>
      <c r="AP30" s="79"/>
      <c r="AQ30" s="79"/>
      <c r="AR30" s="79"/>
      <c r="AS30" s="82"/>
      <c r="AT30" s="82"/>
      <c r="AU30" s="82"/>
      <c r="AV30" s="82"/>
      <c r="AW30" s="82"/>
      <c r="AX30" s="82"/>
      <c r="AY30" s="82"/>
      <c r="AZ30" s="82"/>
      <c r="BA30" s="82"/>
      <c r="BB30" s="79"/>
      <c r="BC30" s="79"/>
      <c r="BD30" s="79"/>
      <c r="BE30" s="80"/>
      <c r="BF30" s="107"/>
    </row>
    <row r="31" spans="1:58" ht="21.75" customHeight="1">
      <c r="A31" s="91">
        <v>21</v>
      </c>
      <c r="B31" s="349" t="s">
        <v>91</v>
      </c>
      <c r="C31" s="350"/>
      <c r="D31" s="350"/>
      <c r="E31" s="350"/>
      <c r="F31" s="350"/>
      <c r="G31" s="351"/>
      <c r="H31" s="349" t="s">
        <v>91</v>
      </c>
      <c r="I31" s="371"/>
      <c r="J31" s="371"/>
      <c r="K31" s="371"/>
      <c r="L31" s="354" t="s">
        <v>91</v>
      </c>
      <c r="M31" s="371"/>
      <c r="N31" s="373"/>
      <c r="O31" s="277" t="s">
        <v>91</v>
      </c>
      <c r="P31" s="278"/>
      <c r="Q31" s="356"/>
      <c r="R31" s="279" t="s">
        <v>91</v>
      </c>
      <c r="S31" s="278"/>
      <c r="T31" s="343"/>
      <c r="U31" s="281" t="s">
        <v>91</v>
      </c>
      <c r="V31" s="282"/>
      <c r="W31" s="283"/>
      <c r="X31" s="295"/>
      <c r="Y31" s="296"/>
      <c r="Z31" s="297"/>
      <c r="AA31" s="78"/>
      <c r="AB31" s="79"/>
      <c r="AC31" s="79"/>
      <c r="AD31" s="79"/>
      <c r="AE31" s="79"/>
      <c r="AF31" s="79"/>
      <c r="AG31" s="79"/>
      <c r="AH31" s="79"/>
      <c r="AI31" s="79"/>
      <c r="AJ31" s="79"/>
      <c r="AK31" s="79"/>
      <c r="AL31" s="79"/>
      <c r="AM31" s="79"/>
      <c r="AN31" s="79"/>
      <c r="AO31" s="79"/>
      <c r="AP31" s="79"/>
      <c r="AQ31" s="79"/>
      <c r="AR31" s="79"/>
      <c r="AS31" s="79"/>
      <c r="AT31" s="79"/>
      <c r="AU31" s="79"/>
      <c r="AV31" s="79"/>
      <c r="AW31" s="79"/>
      <c r="AX31" s="79"/>
      <c r="AY31" s="79"/>
      <c r="AZ31" s="79"/>
      <c r="BA31" s="79"/>
      <c r="BB31" s="79"/>
      <c r="BC31" s="79"/>
      <c r="BD31" s="79"/>
      <c r="BE31" s="80"/>
      <c r="BF31" s="107"/>
    </row>
    <row r="32" spans="1:58" ht="21.75" customHeight="1">
      <c r="A32" s="91">
        <v>22</v>
      </c>
      <c r="B32" s="349" t="s">
        <v>91</v>
      </c>
      <c r="C32" s="350"/>
      <c r="D32" s="350"/>
      <c r="E32" s="350"/>
      <c r="F32" s="350"/>
      <c r="G32" s="351"/>
      <c r="H32" s="349" t="s">
        <v>91</v>
      </c>
      <c r="I32" s="371"/>
      <c r="J32" s="371"/>
      <c r="K32" s="371"/>
      <c r="L32" s="354" t="s">
        <v>91</v>
      </c>
      <c r="M32" s="371"/>
      <c r="N32" s="373"/>
      <c r="O32" s="277" t="s">
        <v>91</v>
      </c>
      <c r="P32" s="278"/>
      <c r="Q32" s="356"/>
      <c r="R32" s="279" t="s">
        <v>91</v>
      </c>
      <c r="S32" s="278"/>
      <c r="T32" s="343"/>
      <c r="U32" s="281" t="s">
        <v>91</v>
      </c>
      <c r="V32" s="282"/>
      <c r="W32" s="283"/>
      <c r="X32" s="295"/>
      <c r="Y32" s="296"/>
      <c r="Z32" s="297"/>
      <c r="AA32" s="78"/>
      <c r="AB32" s="79"/>
      <c r="AC32" s="79"/>
      <c r="AD32" s="79"/>
      <c r="AE32" s="79"/>
      <c r="AF32" s="79"/>
      <c r="AG32" s="79"/>
      <c r="AH32" s="79"/>
      <c r="AI32" s="79"/>
      <c r="AJ32" s="79"/>
      <c r="AK32" s="79"/>
      <c r="AL32" s="79"/>
      <c r="AM32" s="79"/>
      <c r="AN32" s="79"/>
      <c r="AO32" s="79"/>
      <c r="AP32" s="79"/>
      <c r="AQ32" s="79"/>
      <c r="AR32" s="79"/>
      <c r="AS32" s="79"/>
      <c r="AT32" s="79"/>
      <c r="AU32" s="79"/>
      <c r="AV32" s="79"/>
      <c r="AW32" s="79"/>
      <c r="AX32" s="79"/>
      <c r="AY32" s="79"/>
      <c r="AZ32" s="79"/>
      <c r="BA32" s="79"/>
      <c r="BB32" s="79"/>
      <c r="BC32" s="79"/>
      <c r="BD32" s="79"/>
      <c r="BE32" s="80"/>
      <c r="BF32" s="107"/>
    </row>
    <row r="33" spans="1:58" ht="21.75" customHeight="1">
      <c r="A33" s="91">
        <v>23</v>
      </c>
      <c r="B33" s="349" t="s">
        <v>91</v>
      </c>
      <c r="C33" s="350"/>
      <c r="D33" s="350"/>
      <c r="E33" s="350"/>
      <c r="F33" s="350"/>
      <c r="G33" s="351"/>
      <c r="H33" s="349" t="s">
        <v>91</v>
      </c>
      <c r="I33" s="371"/>
      <c r="J33" s="371"/>
      <c r="K33" s="371"/>
      <c r="L33" s="354" t="s">
        <v>91</v>
      </c>
      <c r="M33" s="371"/>
      <c r="N33" s="373"/>
      <c r="O33" s="279" t="s">
        <v>91</v>
      </c>
      <c r="P33" s="278"/>
      <c r="Q33" s="280"/>
      <c r="R33" s="279" t="s">
        <v>91</v>
      </c>
      <c r="S33" s="278"/>
      <c r="T33" s="343"/>
      <c r="U33" s="281" t="s">
        <v>91</v>
      </c>
      <c r="V33" s="282"/>
      <c r="W33" s="283"/>
      <c r="X33" s="295"/>
      <c r="Y33" s="296"/>
      <c r="Z33" s="297"/>
      <c r="AA33" s="78"/>
      <c r="AB33" s="79"/>
      <c r="AC33" s="79"/>
      <c r="AD33" s="79"/>
      <c r="AE33" s="79"/>
      <c r="AF33" s="79"/>
      <c r="AG33" s="79"/>
      <c r="AH33" s="79"/>
      <c r="AI33" s="79"/>
      <c r="AJ33" s="79"/>
      <c r="AK33" s="79"/>
      <c r="AL33" s="79"/>
      <c r="AM33" s="79"/>
      <c r="AN33" s="79"/>
      <c r="AO33" s="79"/>
      <c r="AP33" s="79"/>
      <c r="AQ33" s="79"/>
      <c r="AR33" s="79"/>
      <c r="AS33" s="79"/>
      <c r="AT33" s="79"/>
      <c r="AU33" s="79"/>
      <c r="AV33" s="79"/>
      <c r="AW33" s="79"/>
      <c r="AX33" s="79"/>
      <c r="AY33" s="79"/>
      <c r="AZ33" s="79"/>
      <c r="BA33" s="79"/>
      <c r="BB33" s="79"/>
      <c r="BC33" s="79"/>
      <c r="BD33" s="79"/>
      <c r="BE33" s="80"/>
      <c r="BF33" s="107"/>
    </row>
    <row r="34" spans="1:58" ht="21.75" customHeight="1">
      <c r="A34" s="91">
        <v>24</v>
      </c>
      <c r="B34" s="349" t="s">
        <v>91</v>
      </c>
      <c r="C34" s="350"/>
      <c r="D34" s="350"/>
      <c r="E34" s="350"/>
      <c r="F34" s="350"/>
      <c r="G34" s="351"/>
      <c r="H34" s="349" t="s">
        <v>91</v>
      </c>
      <c r="I34" s="371"/>
      <c r="J34" s="371"/>
      <c r="K34" s="371"/>
      <c r="L34" s="354" t="s">
        <v>91</v>
      </c>
      <c r="M34" s="371"/>
      <c r="N34" s="373"/>
      <c r="O34" s="277" t="s">
        <v>91</v>
      </c>
      <c r="P34" s="278"/>
      <c r="Q34" s="356"/>
      <c r="R34" s="279" t="s">
        <v>91</v>
      </c>
      <c r="S34" s="278"/>
      <c r="T34" s="343"/>
      <c r="U34" s="281" t="s">
        <v>91</v>
      </c>
      <c r="V34" s="282"/>
      <c r="W34" s="283"/>
      <c r="X34" s="295"/>
      <c r="Y34" s="296"/>
      <c r="Z34" s="297"/>
      <c r="AA34" s="78"/>
      <c r="AB34" s="79"/>
      <c r="AC34" s="79"/>
      <c r="AD34" s="79"/>
      <c r="AE34" s="79"/>
      <c r="AF34" s="79"/>
      <c r="AG34" s="79"/>
      <c r="AH34" s="79"/>
      <c r="AI34" s="79"/>
      <c r="AJ34" s="79"/>
      <c r="AK34" s="79"/>
      <c r="AL34" s="79"/>
      <c r="AM34" s="79"/>
      <c r="AN34" s="79"/>
      <c r="AO34" s="79"/>
      <c r="AP34" s="79"/>
      <c r="AQ34" s="79"/>
      <c r="AR34" s="79"/>
      <c r="AS34" s="79"/>
      <c r="AT34" s="79"/>
      <c r="AU34" s="79"/>
      <c r="AV34" s="79"/>
      <c r="AW34" s="79"/>
      <c r="AX34" s="79"/>
      <c r="AY34" s="79"/>
      <c r="AZ34" s="79"/>
      <c r="BA34" s="79"/>
      <c r="BB34" s="79"/>
      <c r="BC34" s="79"/>
      <c r="BD34" s="79"/>
      <c r="BE34" s="80"/>
      <c r="BF34" s="107"/>
    </row>
    <row r="35" spans="1:58" ht="21.75" customHeight="1">
      <c r="A35" s="91">
        <v>25</v>
      </c>
      <c r="B35" s="349" t="s">
        <v>91</v>
      </c>
      <c r="C35" s="371"/>
      <c r="D35" s="371"/>
      <c r="E35" s="371"/>
      <c r="F35" s="371"/>
      <c r="G35" s="373"/>
      <c r="H35" s="349" t="s">
        <v>91</v>
      </c>
      <c r="I35" s="371"/>
      <c r="J35" s="371"/>
      <c r="K35" s="371"/>
      <c r="L35" s="354" t="s">
        <v>91</v>
      </c>
      <c r="M35" s="371"/>
      <c r="N35" s="373"/>
      <c r="O35" s="277" t="s">
        <v>91</v>
      </c>
      <c r="P35" s="278"/>
      <c r="Q35" s="356"/>
      <c r="R35" s="279" t="s">
        <v>91</v>
      </c>
      <c r="S35" s="278"/>
      <c r="T35" s="343"/>
      <c r="U35" s="281" t="s">
        <v>91</v>
      </c>
      <c r="V35" s="282"/>
      <c r="W35" s="283"/>
      <c r="X35" s="298"/>
      <c r="Y35" s="299"/>
      <c r="Z35" s="300"/>
      <c r="AA35" s="81"/>
      <c r="AB35" s="82"/>
      <c r="AC35" s="82"/>
      <c r="AD35" s="82"/>
      <c r="AE35" s="82"/>
      <c r="AF35" s="79"/>
      <c r="AG35" s="79"/>
      <c r="AH35" s="79"/>
      <c r="AI35" s="79"/>
      <c r="AJ35" s="79"/>
      <c r="AK35" s="79"/>
      <c r="AL35" s="79"/>
      <c r="AM35" s="79"/>
      <c r="AN35" s="79"/>
      <c r="AO35" s="79"/>
      <c r="AP35" s="79"/>
      <c r="AQ35" s="79"/>
      <c r="AR35" s="79"/>
      <c r="AS35" s="82"/>
      <c r="AT35" s="82"/>
      <c r="AU35" s="82"/>
      <c r="AV35" s="82"/>
      <c r="AW35" s="82"/>
      <c r="AX35" s="82"/>
      <c r="AY35" s="82"/>
      <c r="AZ35" s="82"/>
      <c r="BA35" s="82"/>
      <c r="BB35" s="79"/>
      <c r="BC35" s="79"/>
      <c r="BD35" s="79"/>
      <c r="BE35" s="80"/>
      <c r="BF35" s="107"/>
    </row>
    <row r="36" spans="1:58" ht="21.75" customHeight="1">
      <c r="A36" s="244" t="s">
        <v>144</v>
      </c>
      <c r="B36" s="245"/>
      <c r="C36" s="245"/>
      <c r="D36" s="245"/>
      <c r="E36" s="245"/>
      <c r="F36" s="245"/>
      <c r="G36" s="245"/>
      <c r="H36" s="245"/>
      <c r="I36" s="245"/>
      <c r="J36" s="245"/>
      <c r="K36" s="245"/>
      <c r="L36" s="245"/>
      <c r="M36" s="245"/>
      <c r="N36" s="245"/>
      <c r="O36" s="245"/>
      <c r="P36" s="245"/>
      <c r="Q36" s="245"/>
      <c r="R36" s="245"/>
      <c r="S36" s="245"/>
      <c r="T36" s="245"/>
      <c r="U36" s="245"/>
      <c r="V36" s="245"/>
      <c r="W36" s="245"/>
      <c r="X36" s="245"/>
      <c r="Y36" s="245"/>
      <c r="Z36" s="246"/>
      <c r="AA36" s="252" t="s">
        <v>124</v>
      </c>
      <c r="AB36" s="255"/>
      <c r="AC36" s="255" t="s">
        <v>89</v>
      </c>
      <c r="AD36" s="255"/>
      <c r="AE36" s="255"/>
      <c r="AF36" s="255"/>
      <c r="AG36" s="255"/>
      <c r="AH36" s="255"/>
      <c r="AI36" s="255"/>
      <c r="AJ36" s="255"/>
      <c r="AK36" s="255"/>
      <c r="AL36" s="255"/>
      <c r="AM36" s="255" t="s">
        <v>166</v>
      </c>
      <c r="AN36" s="255"/>
      <c r="AO36" s="255" t="s">
        <v>170</v>
      </c>
      <c r="AP36" s="255"/>
      <c r="AQ36" s="255"/>
      <c r="AR36" s="255"/>
      <c r="AS36" s="255"/>
      <c r="AT36" s="255"/>
      <c r="AU36" s="255"/>
      <c r="AV36" s="255" t="s">
        <v>122</v>
      </c>
      <c r="AW36" s="255"/>
      <c r="AX36" s="255"/>
      <c r="AY36" s="255"/>
      <c r="AZ36" s="255"/>
      <c r="BA36" s="255"/>
      <c r="BB36" s="255"/>
      <c r="BC36" s="255"/>
      <c r="BD36" s="255"/>
      <c r="BE36" s="265"/>
    </row>
    <row r="37" spans="1:58" ht="21.75" customHeight="1">
      <c r="A37" s="247"/>
      <c r="B37" s="247"/>
      <c r="C37" s="247"/>
      <c r="D37" s="247"/>
      <c r="E37" s="247"/>
      <c r="F37" s="247"/>
      <c r="G37" s="247"/>
      <c r="H37" s="247"/>
      <c r="I37" s="247"/>
      <c r="J37" s="247"/>
      <c r="K37" s="247"/>
      <c r="L37" s="247"/>
      <c r="M37" s="247"/>
      <c r="N37" s="247"/>
      <c r="O37" s="247"/>
      <c r="P37" s="247"/>
      <c r="Q37" s="247"/>
      <c r="R37" s="247"/>
      <c r="S37" s="247"/>
      <c r="T37" s="247"/>
      <c r="U37" s="247"/>
      <c r="V37" s="247"/>
      <c r="W37" s="247"/>
      <c r="X37" s="247"/>
      <c r="Y37" s="247"/>
      <c r="Z37" s="248"/>
      <c r="AA37" s="253"/>
      <c r="AB37" s="256"/>
      <c r="AC37" s="256"/>
      <c r="AD37" s="256"/>
      <c r="AE37" s="256"/>
      <c r="AF37" s="256"/>
      <c r="AG37" s="256"/>
      <c r="AH37" s="256"/>
      <c r="AI37" s="256"/>
      <c r="AJ37" s="256"/>
      <c r="AK37" s="256"/>
      <c r="AL37" s="256"/>
      <c r="AM37" s="256"/>
      <c r="AN37" s="256"/>
      <c r="AO37" s="358"/>
      <c r="AP37" s="256"/>
      <c r="AQ37" s="256"/>
      <c r="AR37" s="256"/>
      <c r="AS37" s="256"/>
      <c r="AT37" s="256"/>
      <c r="AU37" s="256"/>
      <c r="AV37" s="256"/>
      <c r="AW37" s="256"/>
      <c r="AX37" s="256"/>
      <c r="AY37" s="256"/>
      <c r="AZ37" s="256"/>
      <c r="BA37" s="256"/>
      <c r="BB37" s="256"/>
      <c r="BC37" s="256"/>
      <c r="BD37" s="256"/>
      <c r="BE37" s="266"/>
    </row>
    <row r="38" spans="1:58" ht="21.75" customHeight="1">
      <c r="A38" s="247"/>
      <c r="B38" s="247"/>
      <c r="C38" s="247"/>
      <c r="D38" s="247"/>
      <c r="E38" s="247"/>
      <c r="F38" s="247"/>
      <c r="G38" s="247"/>
      <c r="H38" s="247"/>
      <c r="I38" s="247"/>
      <c r="J38" s="247"/>
      <c r="K38" s="247"/>
      <c r="L38" s="247"/>
      <c r="M38" s="247"/>
      <c r="N38" s="247"/>
      <c r="O38" s="247"/>
      <c r="P38" s="247"/>
      <c r="Q38" s="247"/>
      <c r="R38" s="247"/>
      <c r="S38" s="247"/>
      <c r="T38" s="247"/>
      <c r="U38" s="247"/>
      <c r="V38" s="247"/>
      <c r="W38" s="247"/>
      <c r="X38" s="247"/>
      <c r="Y38" s="247"/>
      <c r="Z38" s="248"/>
      <c r="AA38" s="253"/>
      <c r="AB38" s="256"/>
      <c r="AC38" s="256"/>
      <c r="AD38" s="256"/>
      <c r="AE38" s="256"/>
      <c r="AF38" s="256"/>
      <c r="AG38" s="256"/>
      <c r="AH38" s="256"/>
      <c r="AI38" s="256"/>
      <c r="AJ38" s="256"/>
      <c r="AK38" s="256"/>
      <c r="AL38" s="256"/>
      <c r="AM38" s="256"/>
      <c r="AN38" s="256"/>
      <c r="AO38" s="358"/>
      <c r="AP38" s="256"/>
      <c r="AQ38" s="256"/>
      <c r="AR38" s="256"/>
      <c r="AS38" s="256"/>
      <c r="AT38" s="256"/>
      <c r="AU38" s="256"/>
      <c r="AV38" s="256"/>
      <c r="AW38" s="256"/>
      <c r="AX38" s="256"/>
      <c r="AY38" s="256"/>
      <c r="AZ38" s="256"/>
      <c r="BA38" s="256"/>
      <c r="BB38" s="256"/>
      <c r="BC38" s="256"/>
      <c r="BD38" s="256"/>
      <c r="BE38" s="266"/>
    </row>
    <row r="39" spans="1:58" ht="21.75" customHeight="1">
      <c r="A39" s="247"/>
      <c r="B39" s="247"/>
      <c r="C39" s="247"/>
      <c r="D39" s="247"/>
      <c r="E39" s="247"/>
      <c r="F39" s="247"/>
      <c r="G39" s="247"/>
      <c r="H39" s="247"/>
      <c r="I39" s="247"/>
      <c r="J39" s="247"/>
      <c r="K39" s="247"/>
      <c r="L39" s="247"/>
      <c r="M39" s="247"/>
      <c r="N39" s="247"/>
      <c r="O39" s="247"/>
      <c r="P39" s="247"/>
      <c r="Q39" s="247"/>
      <c r="R39" s="247"/>
      <c r="S39" s="247"/>
      <c r="T39" s="247"/>
      <c r="U39" s="247"/>
      <c r="V39" s="247"/>
      <c r="W39" s="247"/>
      <c r="X39" s="247"/>
      <c r="Y39" s="247"/>
      <c r="Z39" s="248"/>
      <c r="AA39" s="254"/>
      <c r="AB39" s="257"/>
      <c r="AC39" s="257"/>
      <c r="AD39" s="257"/>
      <c r="AE39" s="257"/>
      <c r="AF39" s="257"/>
      <c r="AG39" s="257"/>
      <c r="AH39" s="257"/>
      <c r="AI39" s="257"/>
      <c r="AJ39" s="257"/>
      <c r="AK39" s="257"/>
      <c r="AL39" s="257"/>
      <c r="AM39" s="257"/>
      <c r="AN39" s="257"/>
      <c r="AO39" s="359"/>
      <c r="AP39" s="257"/>
      <c r="AQ39" s="257"/>
      <c r="AR39" s="257"/>
      <c r="AS39" s="257"/>
      <c r="AT39" s="257"/>
      <c r="AU39" s="257"/>
      <c r="AV39" s="257"/>
      <c r="AW39" s="257"/>
      <c r="AX39" s="257"/>
      <c r="AY39" s="257"/>
      <c r="AZ39" s="257"/>
      <c r="BA39" s="257"/>
      <c r="BB39" s="257"/>
      <c r="BC39" s="257"/>
      <c r="BD39" s="257"/>
      <c r="BE39" s="267"/>
    </row>
    <row r="40" spans="1:58" ht="21.75" customHeight="1">
      <c r="A40" s="117" t="s">
        <v>64</v>
      </c>
      <c r="B40" s="118"/>
      <c r="C40" s="118"/>
      <c r="D40" s="118"/>
      <c r="E40" s="118"/>
      <c r="F40" s="118"/>
      <c r="G40" s="118"/>
      <c r="H40" s="118"/>
      <c r="I40" s="118"/>
      <c r="J40" s="118"/>
      <c r="K40" s="118"/>
      <c r="L40" s="118"/>
      <c r="M40" s="118"/>
      <c r="N40" s="118"/>
      <c r="O40" s="118"/>
      <c r="P40" s="118"/>
      <c r="Q40" s="118"/>
      <c r="R40" s="118"/>
      <c r="S40" s="118"/>
      <c r="T40" s="118"/>
      <c r="U40" s="118"/>
      <c r="V40" s="118"/>
      <c r="W40" s="118"/>
      <c r="X40" s="118"/>
      <c r="Y40" s="118"/>
      <c r="Z40" s="118"/>
      <c r="AA40" s="118"/>
      <c r="AB40" s="118"/>
      <c r="AC40" s="118"/>
      <c r="AD40" s="118"/>
      <c r="AE40" s="118"/>
      <c r="AF40" s="118"/>
      <c r="AG40" s="118"/>
      <c r="AH40" s="118"/>
      <c r="AI40" s="118"/>
      <c r="AJ40" s="118"/>
      <c r="AK40" s="118"/>
      <c r="AL40" s="118"/>
      <c r="AM40" s="118"/>
      <c r="AN40" s="118"/>
      <c r="AO40" s="118"/>
      <c r="AP40" s="118"/>
      <c r="AQ40" s="118"/>
      <c r="AR40" s="118"/>
      <c r="AS40" s="118"/>
      <c r="AT40" s="118"/>
      <c r="AU40" s="118"/>
      <c r="AV40" s="118"/>
      <c r="AW40" s="118"/>
      <c r="AX40" s="118"/>
      <c r="AY40" s="118"/>
      <c r="AZ40" s="118"/>
      <c r="BA40" s="118"/>
      <c r="BB40" s="118"/>
      <c r="BC40" s="118"/>
      <c r="BD40" s="118"/>
      <c r="BE40" s="118"/>
      <c r="BF40" s="69"/>
    </row>
    <row r="41" spans="1:58" s="67" customFormat="1" ht="21.75" customHeight="1">
      <c r="A41" s="301" t="s">
        <v>142</v>
      </c>
      <c r="B41" s="301"/>
      <c r="C41" s="301"/>
      <c r="D41" s="301"/>
      <c r="E41" s="301"/>
      <c r="F41" s="301"/>
      <c r="G41" s="301"/>
      <c r="H41" s="301"/>
      <c r="I41" s="301"/>
      <c r="J41" s="301"/>
      <c r="K41" s="301"/>
      <c r="L41" s="301"/>
      <c r="M41" s="301"/>
      <c r="N41" s="301"/>
      <c r="O41" s="301"/>
      <c r="P41" s="301"/>
      <c r="Q41" s="301"/>
      <c r="R41" s="301"/>
      <c r="S41" s="301"/>
      <c r="T41" s="301"/>
      <c r="U41" s="301"/>
      <c r="V41" s="301"/>
      <c r="W41" s="301"/>
      <c r="X41" s="301"/>
      <c r="Y41" s="301"/>
      <c r="Z41" s="301"/>
      <c r="AA41" s="119"/>
      <c r="AB41" s="120"/>
      <c r="AC41" s="120"/>
      <c r="AD41" s="120"/>
      <c r="AE41" s="120"/>
      <c r="AF41" s="120"/>
      <c r="AG41" s="120"/>
      <c r="AH41" s="120"/>
      <c r="AI41" s="119"/>
      <c r="AJ41" s="119"/>
      <c r="AK41" s="119"/>
      <c r="AL41" s="119"/>
      <c r="AM41" s="119"/>
      <c r="AN41" s="119"/>
      <c r="AO41" s="119"/>
      <c r="AP41" s="119"/>
      <c r="AQ41" s="119"/>
      <c r="AR41" s="119"/>
      <c r="AS41" s="119"/>
      <c r="AT41" s="119"/>
      <c r="AU41" s="119"/>
      <c r="AV41" s="119"/>
      <c r="AW41" s="119"/>
      <c r="AX41" s="119"/>
      <c r="AY41" s="121"/>
      <c r="AZ41" s="120"/>
      <c r="BA41" s="120"/>
      <c r="BB41" s="120"/>
      <c r="BC41" s="120"/>
      <c r="BD41" s="120"/>
      <c r="BE41" s="120"/>
      <c r="BF41" s="61"/>
    </row>
    <row r="42" spans="1:58" s="67" customFormat="1" ht="21.75" customHeight="1">
      <c r="A42" s="155"/>
      <c r="B42" s="155"/>
      <c r="C42" s="155"/>
      <c r="D42" s="155"/>
      <c r="E42" s="155"/>
      <c r="F42" s="155"/>
      <c r="G42" s="155"/>
      <c r="H42" s="155"/>
      <c r="I42" s="155"/>
      <c r="J42" s="155"/>
      <c r="K42" s="155"/>
      <c r="L42" s="155"/>
      <c r="M42" s="155"/>
      <c r="N42" s="155"/>
      <c r="O42" s="155"/>
      <c r="P42" s="155"/>
      <c r="Q42" s="155"/>
      <c r="R42" s="155"/>
      <c r="S42" s="155"/>
      <c r="T42" s="155"/>
      <c r="U42" s="155"/>
      <c r="V42" s="155"/>
      <c r="W42" s="155"/>
      <c r="X42" s="155"/>
      <c r="Y42" s="155"/>
      <c r="Z42" s="155"/>
      <c r="AA42" s="119"/>
      <c r="AB42" s="120"/>
      <c r="AC42" s="120"/>
      <c r="AD42" s="120"/>
      <c r="AE42" s="120"/>
      <c r="AF42" s="120"/>
      <c r="AG42" s="120"/>
      <c r="AH42" s="120"/>
      <c r="AI42" s="119"/>
      <c r="AJ42" s="119"/>
      <c r="AK42" s="119"/>
      <c r="AL42" s="119"/>
      <c r="AM42" s="119"/>
      <c r="AN42" s="119"/>
      <c r="AO42" s="119"/>
      <c r="AP42" s="119"/>
      <c r="AQ42" s="119"/>
      <c r="AR42" s="119"/>
      <c r="AS42" s="119"/>
      <c r="AT42" s="119"/>
      <c r="AU42" s="119"/>
      <c r="AV42" s="119"/>
      <c r="AW42" s="119"/>
      <c r="AX42" s="119"/>
      <c r="AY42" s="121"/>
      <c r="AZ42" s="120"/>
      <c r="BA42" s="120"/>
      <c r="BB42" s="120"/>
      <c r="BC42" s="120"/>
      <c r="BD42" s="120"/>
      <c r="BE42" s="120"/>
      <c r="BF42" s="61"/>
    </row>
    <row r="43" spans="1:58" s="67" customFormat="1" ht="17.25" customHeight="1">
      <c r="A43" s="302" t="s">
        <v>67</v>
      </c>
      <c r="B43" s="302"/>
      <c r="C43" s="302"/>
      <c r="D43" s="123" t="s">
        <v>65</v>
      </c>
      <c r="E43" s="303" t="s">
        <v>148</v>
      </c>
      <c r="F43" s="303"/>
      <c r="G43" s="124" t="s">
        <v>66</v>
      </c>
      <c r="H43" s="125"/>
      <c r="I43" s="125"/>
      <c r="J43" s="125"/>
      <c r="K43" s="125"/>
      <c r="L43" s="125"/>
      <c r="M43" s="125"/>
      <c r="N43" s="125"/>
      <c r="O43" s="125"/>
      <c r="P43" s="125"/>
      <c r="Q43" s="125"/>
      <c r="R43" s="125"/>
      <c r="S43" s="125"/>
      <c r="T43" s="125"/>
      <c r="U43" s="125"/>
      <c r="V43" s="125"/>
      <c r="W43" s="125"/>
      <c r="X43" s="125"/>
      <c r="Y43" s="125"/>
      <c r="Z43" s="125"/>
      <c r="AA43" s="119"/>
      <c r="AB43" s="153"/>
      <c r="AC43" s="153"/>
      <c r="AD43" s="153"/>
      <c r="AE43" s="127"/>
      <c r="AF43" s="128"/>
      <c r="AG43" s="128"/>
      <c r="AH43" s="119"/>
      <c r="AI43" s="119"/>
      <c r="AJ43" s="119"/>
      <c r="AK43" s="119"/>
      <c r="AL43" s="119"/>
      <c r="AM43" s="119"/>
      <c r="AN43" s="119"/>
      <c r="AO43" s="119"/>
      <c r="AP43" s="119"/>
      <c r="AQ43" s="119"/>
      <c r="AR43" s="119"/>
      <c r="AS43" s="119"/>
      <c r="AT43" s="119"/>
      <c r="AU43" s="119"/>
      <c r="AV43" s="119"/>
      <c r="AW43" s="119"/>
      <c r="AX43" s="119"/>
      <c r="AY43" s="121"/>
      <c r="AZ43" s="120"/>
      <c r="BA43" s="120"/>
      <c r="BB43" s="120"/>
      <c r="BC43" s="120"/>
      <c r="BD43" s="120"/>
      <c r="BE43" s="120"/>
      <c r="BF43" s="61"/>
    </row>
    <row r="44" spans="1:58" s="67" customFormat="1" ht="17.25" customHeight="1">
      <c r="A44" s="304" t="s">
        <v>68</v>
      </c>
      <c r="B44" s="304"/>
      <c r="C44" s="304"/>
      <c r="D44" s="127" t="s">
        <v>149</v>
      </c>
      <c r="E44" s="120"/>
      <c r="F44" s="127"/>
      <c r="G44" s="127"/>
      <c r="H44" s="119"/>
      <c r="I44" s="119"/>
      <c r="J44" s="119"/>
      <c r="K44" s="119"/>
      <c r="L44" s="119"/>
      <c r="M44" s="119"/>
      <c r="N44" s="119"/>
      <c r="O44" s="127"/>
      <c r="P44" s="127"/>
      <c r="Q44" s="119"/>
      <c r="R44" s="119"/>
      <c r="S44" s="119"/>
      <c r="T44" s="119"/>
      <c r="U44" s="127"/>
      <c r="V44" s="127"/>
      <c r="W44" s="127"/>
      <c r="X44" s="127"/>
      <c r="Y44" s="127"/>
      <c r="Z44" s="127"/>
      <c r="AA44" s="119"/>
      <c r="AB44" s="120"/>
      <c r="AC44" s="120"/>
      <c r="AD44" s="120"/>
      <c r="AE44" s="120"/>
      <c r="AF44" s="120"/>
      <c r="AG44" s="120"/>
      <c r="AH44" s="120"/>
      <c r="AI44" s="120"/>
      <c r="AJ44" s="120"/>
      <c r="AK44" s="305" t="s">
        <v>72</v>
      </c>
      <c r="AL44" s="305"/>
      <c r="AM44" s="305"/>
      <c r="AN44" s="305"/>
      <c r="AO44" s="306">
        <v>45231</v>
      </c>
      <c r="AP44" s="306"/>
      <c r="AQ44" s="306"/>
      <c r="AR44" s="306"/>
      <c r="AS44" s="306"/>
      <c r="AT44" s="307" t="s">
        <v>70</v>
      </c>
      <c r="AU44" s="307"/>
      <c r="AV44" s="307"/>
      <c r="AW44" s="307"/>
      <c r="AX44" s="307"/>
      <c r="AY44" s="307"/>
      <c r="AZ44" s="307"/>
      <c r="BA44" s="308">
        <v>45243</v>
      </c>
      <c r="BB44" s="308"/>
      <c r="BC44" s="308"/>
      <c r="BD44" s="308"/>
      <c r="BE44" s="308"/>
      <c r="BF44" s="61"/>
    </row>
    <row r="45" spans="1:58" s="67" customFormat="1" ht="17.25" customHeight="1">
      <c r="A45" s="309" t="s">
        <v>69</v>
      </c>
      <c r="B45" s="309"/>
      <c r="C45" s="309"/>
      <c r="D45" s="129" t="s">
        <v>150</v>
      </c>
      <c r="E45" s="130"/>
      <c r="F45" s="129"/>
      <c r="G45" s="129"/>
      <c r="H45" s="129"/>
      <c r="I45" s="129"/>
      <c r="J45" s="129"/>
      <c r="K45" s="129"/>
      <c r="L45" s="129"/>
      <c r="M45" s="129"/>
      <c r="N45" s="129"/>
      <c r="O45" s="131"/>
      <c r="P45" s="131"/>
      <c r="Q45" s="131"/>
      <c r="R45" s="131"/>
      <c r="S45" s="131"/>
      <c r="T45" s="129"/>
      <c r="U45" s="129"/>
      <c r="V45" s="129"/>
      <c r="W45" s="131"/>
      <c r="X45" s="129"/>
      <c r="Y45" s="129"/>
      <c r="Z45" s="131"/>
      <c r="AA45" s="127"/>
      <c r="AB45" s="120"/>
      <c r="AC45" s="120"/>
      <c r="AD45" s="120"/>
      <c r="AE45" s="120"/>
      <c r="AF45" s="120"/>
      <c r="AG45" s="120"/>
      <c r="AH45" s="120"/>
      <c r="AI45" s="120"/>
      <c r="AJ45" s="120"/>
      <c r="AK45" s="307" t="s">
        <v>73</v>
      </c>
      <c r="AL45" s="307"/>
      <c r="AM45" s="307"/>
      <c r="AN45" s="307"/>
      <c r="AO45" s="306">
        <v>45366</v>
      </c>
      <c r="AP45" s="306"/>
      <c r="AQ45" s="306"/>
      <c r="AR45" s="306"/>
      <c r="AS45" s="306"/>
      <c r="AT45" s="307" t="s">
        <v>38</v>
      </c>
      <c r="AU45" s="307"/>
      <c r="AV45" s="307"/>
      <c r="AW45" s="307"/>
      <c r="AX45" s="307"/>
      <c r="AY45" s="307"/>
      <c r="AZ45" s="307"/>
      <c r="BA45" s="308">
        <v>45366</v>
      </c>
      <c r="BB45" s="308"/>
      <c r="BC45" s="308"/>
      <c r="BD45" s="308"/>
      <c r="BE45" s="308"/>
      <c r="BF45" s="66"/>
    </row>
    <row r="46" spans="1:58" ht="19.5" customHeight="1">
      <c r="A46" s="310">
        <v>45261</v>
      </c>
      <c r="B46" s="310"/>
      <c r="C46" s="310"/>
      <c r="D46" s="310"/>
      <c r="E46" s="132"/>
      <c r="F46" s="132"/>
      <c r="G46" s="132"/>
      <c r="H46" s="133"/>
      <c r="I46" s="133"/>
      <c r="J46" s="133"/>
      <c r="K46" s="133"/>
      <c r="L46" s="133"/>
      <c r="M46" s="133"/>
      <c r="N46" s="133"/>
      <c r="O46" s="134"/>
      <c r="P46" s="134"/>
      <c r="Q46" s="134"/>
      <c r="R46" s="134"/>
      <c r="S46" s="134"/>
      <c r="T46" s="134"/>
      <c r="U46" s="135"/>
      <c r="V46" s="135"/>
      <c r="W46" s="135"/>
      <c r="X46" s="135"/>
      <c r="Y46" s="135"/>
      <c r="Z46" s="135"/>
      <c r="AA46" s="135"/>
      <c r="AB46" s="135"/>
      <c r="AC46" s="135"/>
      <c r="AD46" s="135"/>
      <c r="AE46" s="135"/>
      <c r="AF46" s="135"/>
      <c r="AG46" s="135"/>
      <c r="AH46" s="135"/>
      <c r="AI46" s="133"/>
      <c r="AJ46" s="133"/>
      <c r="AK46" s="133"/>
      <c r="AL46" s="133"/>
      <c r="AM46" s="133"/>
      <c r="AN46" s="133"/>
      <c r="AO46" s="133"/>
      <c r="AP46" s="133"/>
      <c r="AQ46" s="133"/>
      <c r="AR46" s="133"/>
      <c r="AS46" s="133"/>
      <c r="AT46" s="133"/>
      <c r="AU46" s="133"/>
      <c r="AV46" s="133"/>
      <c r="AW46" s="133"/>
      <c r="AX46" s="133"/>
      <c r="AY46" s="133"/>
      <c r="AZ46" s="133"/>
      <c r="BA46" s="133"/>
      <c r="BB46" s="136"/>
      <c r="BC46" s="136"/>
      <c r="BD46" s="136"/>
      <c r="BE46" s="136"/>
      <c r="BF46" s="76"/>
    </row>
    <row r="47" spans="1:58" ht="21.75" customHeight="1">
      <c r="A47" s="311" t="s">
        <v>74</v>
      </c>
      <c r="B47" s="314" t="s">
        <v>87</v>
      </c>
      <c r="C47" s="315"/>
      <c r="D47" s="315"/>
      <c r="E47" s="315"/>
      <c r="F47" s="315"/>
      <c r="G47" s="316"/>
      <c r="H47" s="314" t="s">
        <v>88</v>
      </c>
      <c r="I47" s="315"/>
      <c r="J47" s="315"/>
      <c r="K47" s="315"/>
      <c r="L47" s="315"/>
      <c r="M47" s="315"/>
      <c r="N47" s="316"/>
      <c r="O47" s="323" t="s">
        <v>133</v>
      </c>
      <c r="P47" s="324"/>
      <c r="Q47" s="325"/>
      <c r="R47" s="330" t="s">
        <v>134</v>
      </c>
      <c r="S47" s="325"/>
      <c r="T47" s="331"/>
      <c r="U47" s="334" t="s">
        <v>135</v>
      </c>
      <c r="V47" s="335"/>
      <c r="W47" s="336"/>
      <c r="X47" s="334" t="s">
        <v>136</v>
      </c>
      <c r="Y47" s="335"/>
      <c r="Z47" s="336"/>
      <c r="AA47" s="138">
        <v>45261</v>
      </c>
      <c r="AB47" s="139">
        <v>45262</v>
      </c>
      <c r="AC47" s="139">
        <v>45263</v>
      </c>
      <c r="AD47" s="139">
        <v>45264</v>
      </c>
      <c r="AE47" s="139">
        <v>45265</v>
      </c>
      <c r="AF47" s="139">
        <v>45266</v>
      </c>
      <c r="AG47" s="139">
        <v>45267</v>
      </c>
      <c r="AH47" s="139">
        <v>45268</v>
      </c>
      <c r="AI47" s="139">
        <v>45269</v>
      </c>
      <c r="AJ47" s="139">
        <v>45270</v>
      </c>
      <c r="AK47" s="139">
        <v>45271</v>
      </c>
      <c r="AL47" s="139">
        <v>45272</v>
      </c>
      <c r="AM47" s="139">
        <v>45273</v>
      </c>
      <c r="AN47" s="139">
        <v>45274</v>
      </c>
      <c r="AO47" s="139">
        <v>45275</v>
      </c>
      <c r="AP47" s="139">
        <v>45276</v>
      </c>
      <c r="AQ47" s="139">
        <v>45277</v>
      </c>
      <c r="AR47" s="139">
        <v>45278</v>
      </c>
      <c r="AS47" s="139">
        <v>45279</v>
      </c>
      <c r="AT47" s="139">
        <v>45280</v>
      </c>
      <c r="AU47" s="139">
        <v>45281</v>
      </c>
      <c r="AV47" s="139">
        <v>45282</v>
      </c>
      <c r="AW47" s="139">
        <v>45283</v>
      </c>
      <c r="AX47" s="139">
        <v>45284</v>
      </c>
      <c r="AY47" s="139">
        <v>45285</v>
      </c>
      <c r="AZ47" s="139">
        <v>45286</v>
      </c>
      <c r="BA47" s="139">
        <v>45287</v>
      </c>
      <c r="BB47" s="139">
        <v>45288</v>
      </c>
      <c r="BC47" s="139">
        <v>45289</v>
      </c>
      <c r="BD47" s="139">
        <v>45290</v>
      </c>
      <c r="BE47" s="140">
        <v>45291</v>
      </c>
      <c r="BF47" s="156"/>
    </row>
    <row r="48" spans="1:58" ht="21" customHeight="1">
      <c r="A48" s="312"/>
      <c r="B48" s="317"/>
      <c r="C48" s="318"/>
      <c r="D48" s="318"/>
      <c r="E48" s="318"/>
      <c r="F48" s="318"/>
      <c r="G48" s="319"/>
      <c r="H48" s="317"/>
      <c r="I48" s="318"/>
      <c r="J48" s="318"/>
      <c r="K48" s="318"/>
      <c r="L48" s="318"/>
      <c r="M48" s="318"/>
      <c r="N48" s="319"/>
      <c r="O48" s="326"/>
      <c r="P48" s="327"/>
      <c r="Q48" s="327"/>
      <c r="R48" s="326"/>
      <c r="S48" s="327"/>
      <c r="T48" s="332"/>
      <c r="U48" s="337"/>
      <c r="V48" s="338"/>
      <c r="W48" s="339"/>
      <c r="X48" s="337"/>
      <c r="Y48" s="338"/>
      <c r="Z48" s="339"/>
      <c r="AA48" s="141" t="s">
        <v>153</v>
      </c>
      <c r="AB48" s="142" t="s">
        <v>154</v>
      </c>
      <c r="AC48" s="142" t="s">
        <v>155</v>
      </c>
      <c r="AD48" s="142" t="s">
        <v>156</v>
      </c>
      <c r="AE48" s="142" t="s">
        <v>157</v>
      </c>
      <c r="AF48" s="142" t="s">
        <v>151</v>
      </c>
      <c r="AG48" s="142" t="s">
        <v>152</v>
      </c>
      <c r="AH48" s="142" t="s">
        <v>153</v>
      </c>
      <c r="AI48" s="142" t="s">
        <v>154</v>
      </c>
      <c r="AJ48" s="142" t="s">
        <v>155</v>
      </c>
      <c r="AK48" s="142" t="s">
        <v>156</v>
      </c>
      <c r="AL48" s="142" t="s">
        <v>157</v>
      </c>
      <c r="AM48" s="142" t="s">
        <v>151</v>
      </c>
      <c r="AN48" s="142" t="s">
        <v>152</v>
      </c>
      <c r="AO48" s="142" t="s">
        <v>153</v>
      </c>
      <c r="AP48" s="142" t="s">
        <v>154</v>
      </c>
      <c r="AQ48" s="142" t="s">
        <v>155</v>
      </c>
      <c r="AR48" s="142" t="s">
        <v>156</v>
      </c>
      <c r="AS48" s="142" t="s">
        <v>157</v>
      </c>
      <c r="AT48" s="142" t="s">
        <v>151</v>
      </c>
      <c r="AU48" s="142" t="s">
        <v>152</v>
      </c>
      <c r="AV48" s="142" t="s">
        <v>153</v>
      </c>
      <c r="AW48" s="142" t="s">
        <v>154</v>
      </c>
      <c r="AX48" s="142" t="s">
        <v>155</v>
      </c>
      <c r="AY48" s="142" t="s">
        <v>156</v>
      </c>
      <c r="AZ48" s="142" t="s">
        <v>157</v>
      </c>
      <c r="BA48" s="142" t="s">
        <v>151</v>
      </c>
      <c r="BB48" s="142" t="s">
        <v>152</v>
      </c>
      <c r="BC48" s="142" t="s">
        <v>153</v>
      </c>
      <c r="BD48" s="142" t="s">
        <v>154</v>
      </c>
      <c r="BE48" s="143" t="s">
        <v>155</v>
      </c>
      <c r="BF48" s="116"/>
    </row>
    <row r="49" spans="1:58" ht="21" customHeight="1">
      <c r="A49" s="313"/>
      <c r="B49" s="320"/>
      <c r="C49" s="321"/>
      <c r="D49" s="321"/>
      <c r="E49" s="321"/>
      <c r="F49" s="321"/>
      <c r="G49" s="322"/>
      <c r="H49" s="320"/>
      <c r="I49" s="321"/>
      <c r="J49" s="321"/>
      <c r="K49" s="321"/>
      <c r="L49" s="321"/>
      <c r="M49" s="321"/>
      <c r="N49" s="322"/>
      <c r="O49" s="328"/>
      <c r="P49" s="329"/>
      <c r="Q49" s="329"/>
      <c r="R49" s="328"/>
      <c r="S49" s="329"/>
      <c r="T49" s="333"/>
      <c r="U49" s="340"/>
      <c r="V49" s="341"/>
      <c r="W49" s="342"/>
      <c r="X49" s="340"/>
      <c r="Y49" s="341"/>
      <c r="Z49" s="342"/>
      <c r="AA49" s="78"/>
      <c r="AB49" s="79"/>
      <c r="AC49" s="79"/>
      <c r="AD49" s="79"/>
      <c r="AE49" s="79"/>
      <c r="AF49" s="79"/>
      <c r="AG49" s="79"/>
      <c r="AH49" s="79"/>
      <c r="AI49" s="79"/>
      <c r="AJ49" s="79"/>
      <c r="AK49" s="79"/>
      <c r="AL49" s="79"/>
      <c r="AM49" s="79"/>
      <c r="AN49" s="79"/>
      <c r="AO49" s="79"/>
      <c r="AP49" s="79"/>
      <c r="AQ49" s="79"/>
      <c r="AR49" s="79"/>
      <c r="AS49" s="79"/>
      <c r="AT49" s="79"/>
      <c r="AU49" s="79"/>
      <c r="AV49" s="79"/>
      <c r="AW49" s="79"/>
      <c r="AX49" s="79"/>
      <c r="AY49" s="79"/>
      <c r="AZ49" s="79"/>
      <c r="BA49" s="79"/>
      <c r="BB49" s="79"/>
      <c r="BC49" s="79"/>
      <c r="BD49" s="79"/>
      <c r="BE49" s="80"/>
      <c r="BF49" s="116"/>
    </row>
    <row r="50" spans="1:58" ht="21.75" customHeight="1">
      <c r="A50" s="151">
        <v>1</v>
      </c>
      <c r="B50" s="273" t="s">
        <v>90</v>
      </c>
      <c r="C50" s="274"/>
      <c r="D50" s="274"/>
      <c r="E50" s="274"/>
      <c r="F50" s="274"/>
      <c r="G50" s="275"/>
      <c r="H50" s="273" t="s">
        <v>92</v>
      </c>
      <c r="I50" s="274"/>
      <c r="J50" s="274"/>
      <c r="K50" s="274"/>
      <c r="L50" s="276" t="s">
        <v>159</v>
      </c>
      <c r="M50" s="276"/>
      <c r="N50" s="275"/>
      <c r="O50" s="277">
        <v>28</v>
      </c>
      <c r="P50" s="278"/>
      <c r="Q50" s="278"/>
      <c r="R50" s="279">
        <v>8</v>
      </c>
      <c r="S50" s="278"/>
      <c r="T50" s="280"/>
      <c r="U50" s="281">
        <v>0.28499999999999998</v>
      </c>
      <c r="V50" s="282"/>
      <c r="W50" s="283"/>
      <c r="X50" s="292">
        <v>0.30299999999999999</v>
      </c>
      <c r="Y50" s="293"/>
      <c r="Z50" s="294"/>
      <c r="AA50" s="78"/>
      <c r="AB50" s="79" t="s">
        <v>82</v>
      </c>
      <c r="AC50" s="79"/>
      <c r="AD50" s="79"/>
      <c r="AE50" s="79" t="s">
        <v>82</v>
      </c>
      <c r="AF50" s="79"/>
      <c r="AG50" s="79"/>
      <c r="AH50" s="79"/>
      <c r="AI50" s="79" t="s">
        <v>82</v>
      </c>
      <c r="AJ50" s="79"/>
      <c r="AK50" s="79"/>
      <c r="AL50" s="79" t="s">
        <v>82</v>
      </c>
      <c r="AM50" s="79"/>
      <c r="AN50" s="79"/>
      <c r="AO50" s="79"/>
      <c r="AP50" s="79" t="s">
        <v>82</v>
      </c>
      <c r="AQ50" s="79"/>
      <c r="AR50" s="79"/>
      <c r="AS50" s="79" t="s">
        <v>82</v>
      </c>
      <c r="AT50" s="79"/>
      <c r="AU50" s="79"/>
      <c r="AV50" s="79"/>
      <c r="AW50" s="79" t="s">
        <v>82</v>
      </c>
      <c r="AX50" s="79"/>
      <c r="AY50" s="79"/>
      <c r="AZ50" s="79" t="s">
        <v>82</v>
      </c>
      <c r="BA50" s="79"/>
      <c r="BB50" s="79"/>
      <c r="BC50" s="79" t="s">
        <v>78</v>
      </c>
      <c r="BD50" s="79" t="s">
        <v>78</v>
      </c>
      <c r="BE50" s="80" t="s">
        <v>78</v>
      </c>
      <c r="BF50" s="107"/>
    </row>
    <row r="51" spans="1:58" ht="21.75" customHeight="1">
      <c r="A51" s="151">
        <v>2</v>
      </c>
      <c r="B51" s="273" t="s">
        <v>91</v>
      </c>
      <c r="C51" s="274"/>
      <c r="D51" s="274"/>
      <c r="E51" s="274"/>
      <c r="F51" s="274"/>
      <c r="G51" s="275"/>
      <c r="H51" s="273" t="s">
        <v>93</v>
      </c>
      <c r="I51" s="274"/>
      <c r="J51" s="274"/>
      <c r="K51" s="274"/>
      <c r="L51" s="276" t="s">
        <v>160</v>
      </c>
      <c r="M51" s="276"/>
      <c r="N51" s="275"/>
      <c r="O51" s="277">
        <v>28</v>
      </c>
      <c r="P51" s="278"/>
      <c r="Q51" s="278"/>
      <c r="R51" s="279">
        <v>8</v>
      </c>
      <c r="S51" s="278"/>
      <c r="T51" s="343"/>
      <c r="U51" s="281">
        <v>0.28499999999999998</v>
      </c>
      <c r="V51" s="282"/>
      <c r="W51" s="283"/>
      <c r="X51" s="295"/>
      <c r="Y51" s="296"/>
      <c r="Z51" s="297"/>
      <c r="AA51" s="78"/>
      <c r="AB51" s="79"/>
      <c r="AC51" s="79" t="s">
        <v>82</v>
      </c>
      <c r="AD51" s="79" t="s">
        <v>82</v>
      </c>
      <c r="AE51" s="79"/>
      <c r="AF51" s="79"/>
      <c r="AG51" s="79"/>
      <c r="AH51" s="79"/>
      <c r="AI51" s="79"/>
      <c r="AJ51" s="79" t="s">
        <v>82</v>
      </c>
      <c r="AK51" s="79" t="s">
        <v>82</v>
      </c>
      <c r="AL51" s="79"/>
      <c r="AM51" s="79"/>
      <c r="AN51" s="79"/>
      <c r="AO51" s="79"/>
      <c r="AP51" s="79"/>
      <c r="AQ51" s="79" t="s">
        <v>82</v>
      </c>
      <c r="AR51" s="79" t="s">
        <v>82</v>
      </c>
      <c r="AS51" s="79"/>
      <c r="AT51" s="79"/>
      <c r="AU51" s="79"/>
      <c r="AV51" s="79"/>
      <c r="AW51" s="79"/>
      <c r="AX51" s="79" t="s">
        <v>82</v>
      </c>
      <c r="AY51" s="79" t="s">
        <v>82</v>
      </c>
      <c r="AZ51" s="79"/>
      <c r="BA51" s="79"/>
      <c r="BB51" s="79"/>
      <c r="BC51" s="79" t="s">
        <v>78</v>
      </c>
      <c r="BD51" s="79" t="s">
        <v>78</v>
      </c>
      <c r="BE51" s="80" t="s">
        <v>78</v>
      </c>
      <c r="BF51" s="107"/>
    </row>
    <row r="52" spans="1:58" ht="21.75" customHeight="1">
      <c r="A52" s="151">
        <v>3</v>
      </c>
      <c r="B52" s="273" t="s">
        <v>91</v>
      </c>
      <c r="C52" s="274"/>
      <c r="D52" s="274"/>
      <c r="E52" s="274"/>
      <c r="F52" s="274"/>
      <c r="G52" s="275"/>
      <c r="H52" s="273" t="s">
        <v>94</v>
      </c>
      <c r="I52" s="274"/>
      <c r="J52" s="274"/>
      <c r="K52" s="274"/>
      <c r="L52" s="276">
        <v>0</v>
      </c>
      <c r="M52" s="276"/>
      <c r="N52" s="275"/>
      <c r="O52" s="277">
        <v>28</v>
      </c>
      <c r="P52" s="278"/>
      <c r="Q52" s="278"/>
      <c r="R52" s="279">
        <v>8</v>
      </c>
      <c r="S52" s="278"/>
      <c r="T52" s="343"/>
      <c r="U52" s="281">
        <v>0.28499999999999998</v>
      </c>
      <c r="V52" s="282"/>
      <c r="W52" s="283"/>
      <c r="X52" s="295"/>
      <c r="Y52" s="296"/>
      <c r="Z52" s="297"/>
      <c r="AA52" s="78"/>
      <c r="AB52" s="79"/>
      <c r="AC52" s="79"/>
      <c r="AD52" s="79"/>
      <c r="AE52" s="79" t="s">
        <v>82</v>
      </c>
      <c r="AF52" s="79" t="s">
        <v>82</v>
      </c>
      <c r="AG52" s="79"/>
      <c r="AH52" s="79"/>
      <c r="AI52" s="79"/>
      <c r="AJ52" s="79"/>
      <c r="AK52" s="79"/>
      <c r="AL52" s="79" t="s">
        <v>82</v>
      </c>
      <c r="AM52" s="79" t="s">
        <v>82</v>
      </c>
      <c r="AN52" s="79"/>
      <c r="AO52" s="79"/>
      <c r="AP52" s="79"/>
      <c r="AQ52" s="79"/>
      <c r="AR52" s="79"/>
      <c r="AS52" s="79" t="s">
        <v>82</v>
      </c>
      <c r="AT52" s="79" t="s">
        <v>82</v>
      </c>
      <c r="AU52" s="79"/>
      <c r="AV52" s="79"/>
      <c r="AW52" s="79"/>
      <c r="AX52" s="79"/>
      <c r="AY52" s="79"/>
      <c r="AZ52" s="79" t="s">
        <v>82</v>
      </c>
      <c r="BA52" s="79"/>
      <c r="BB52" s="79" t="s">
        <v>82</v>
      </c>
      <c r="BC52" s="79" t="s">
        <v>78</v>
      </c>
      <c r="BD52" s="79" t="s">
        <v>78</v>
      </c>
      <c r="BE52" s="80" t="s">
        <v>78</v>
      </c>
      <c r="BF52" s="107"/>
    </row>
    <row r="53" spans="1:58" ht="21.75" customHeight="1">
      <c r="A53" s="151">
        <v>4</v>
      </c>
      <c r="B53" s="273" t="s">
        <v>91</v>
      </c>
      <c r="C53" s="274"/>
      <c r="D53" s="274"/>
      <c r="E53" s="274"/>
      <c r="F53" s="274"/>
      <c r="G53" s="275"/>
      <c r="H53" s="273" t="s">
        <v>93</v>
      </c>
      <c r="I53" s="274"/>
      <c r="J53" s="274"/>
      <c r="K53" s="274"/>
      <c r="L53" s="276">
        <v>0</v>
      </c>
      <c r="M53" s="276"/>
      <c r="N53" s="275"/>
      <c r="O53" s="277">
        <v>28</v>
      </c>
      <c r="P53" s="278"/>
      <c r="Q53" s="278"/>
      <c r="R53" s="279">
        <v>8</v>
      </c>
      <c r="S53" s="278"/>
      <c r="T53" s="343"/>
      <c r="U53" s="281">
        <v>0.28499999999999998</v>
      </c>
      <c r="V53" s="282"/>
      <c r="W53" s="283"/>
      <c r="X53" s="295"/>
      <c r="Y53" s="296"/>
      <c r="Z53" s="297"/>
      <c r="AA53" s="78"/>
      <c r="AB53" s="79"/>
      <c r="AC53" s="79"/>
      <c r="AD53" s="79"/>
      <c r="AE53" s="79"/>
      <c r="AF53" s="79" t="s">
        <v>82</v>
      </c>
      <c r="AG53" s="79" t="s">
        <v>82</v>
      </c>
      <c r="AH53" s="79"/>
      <c r="AI53" s="79"/>
      <c r="AJ53" s="79"/>
      <c r="AK53" s="79"/>
      <c r="AL53" s="79"/>
      <c r="AM53" s="79" t="s">
        <v>82</v>
      </c>
      <c r="AN53" s="79" t="s">
        <v>82</v>
      </c>
      <c r="AO53" s="79"/>
      <c r="AP53" s="79"/>
      <c r="AQ53" s="79"/>
      <c r="AR53" s="79"/>
      <c r="AS53" s="79"/>
      <c r="AT53" s="79" t="s">
        <v>82</v>
      </c>
      <c r="AU53" s="79" t="s">
        <v>82</v>
      </c>
      <c r="AV53" s="79"/>
      <c r="AW53" s="79"/>
      <c r="AX53" s="79"/>
      <c r="AY53" s="79"/>
      <c r="AZ53" s="79"/>
      <c r="BA53" s="79" t="s">
        <v>82</v>
      </c>
      <c r="BB53" s="79" t="s">
        <v>82</v>
      </c>
      <c r="BC53" s="79" t="s">
        <v>78</v>
      </c>
      <c r="BD53" s="79" t="s">
        <v>78</v>
      </c>
      <c r="BE53" s="80" t="s">
        <v>78</v>
      </c>
      <c r="BF53" s="107"/>
    </row>
    <row r="54" spans="1:58" ht="21.75" customHeight="1">
      <c r="A54" s="151">
        <v>5</v>
      </c>
      <c r="B54" s="273" t="s">
        <v>91</v>
      </c>
      <c r="C54" s="274"/>
      <c r="D54" s="274"/>
      <c r="E54" s="274"/>
      <c r="F54" s="274"/>
      <c r="G54" s="275"/>
      <c r="H54" s="273" t="s">
        <v>95</v>
      </c>
      <c r="I54" s="274"/>
      <c r="J54" s="274"/>
      <c r="K54" s="274"/>
      <c r="L54" s="276">
        <v>0</v>
      </c>
      <c r="M54" s="276"/>
      <c r="N54" s="275"/>
      <c r="O54" s="277">
        <v>28</v>
      </c>
      <c r="P54" s="278"/>
      <c r="Q54" s="278"/>
      <c r="R54" s="279">
        <v>9</v>
      </c>
      <c r="S54" s="278"/>
      <c r="T54" s="343"/>
      <c r="U54" s="281">
        <v>0.32100000000000001</v>
      </c>
      <c r="V54" s="282"/>
      <c r="W54" s="283"/>
      <c r="X54" s="295"/>
      <c r="Y54" s="296"/>
      <c r="Z54" s="297"/>
      <c r="AA54" s="78" t="s">
        <v>82</v>
      </c>
      <c r="AB54" s="79"/>
      <c r="AC54" s="79"/>
      <c r="AD54" s="79"/>
      <c r="AE54" s="79"/>
      <c r="AF54" s="79"/>
      <c r="AG54" s="79" t="s">
        <v>82</v>
      </c>
      <c r="AH54" s="79" t="s">
        <v>82</v>
      </c>
      <c r="AI54" s="79"/>
      <c r="AJ54" s="79"/>
      <c r="AK54" s="79"/>
      <c r="AL54" s="79"/>
      <c r="AM54" s="79"/>
      <c r="AN54" s="79" t="s">
        <v>82</v>
      </c>
      <c r="AO54" s="79" t="s">
        <v>82</v>
      </c>
      <c r="AP54" s="79"/>
      <c r="AQ54" s="79"/>
      <c r="AR54" s="79"/>
      <c r="AS54" s="79"/>
      <c r="AT54" s="79"/>
      <c r="AU54" s="79" t="s">
        <v>82</v>
      </c>
      <c r="AV54" s="79" t="s">
        <v>82</v>
      </c>
      <c r="AW54" s="79"/>
      <c r="AX54" s="79"/>
      <c r="AY54" s="79"/>
      <c r="AZ54" s="79"/>
      <c r="BA54" s="79" t="s">
        <v>82</v>
      </c>
      <c r="BB54" s="79" t="s">
        <v>82</v>
      </c>
      <c r="BC54" s="79" t="s">
        <v>78</v>
      </c>
      <c r="BD54" s="79" t="s">
        <v>78</v>
      </c>
      <c r="BE54" s="80" t="s">
        <v>78</v>
      </c>
      <c r="BF54" s="107"/>
    </row>
    <row r="55" spans="1:58" ht="21.75" customHeight="1">
      <c r="A55" s="151">
        <v>6</v>
      </c>
      <c r="B55" s="273" t="s">
        <v>161</v>
      </c>
      <c r="C55" s="274"/>
      <c r="D55" s="274"/>
      <c r="E55" s="274"/>
      <c r="F55" s="274"/>
      <c r="G55" s="275"/>
      <c r="H55" s="273" t="s">
        <v>96</v>
      </c>
      <c r="I55" s="274"/>
      <c r="J55" s="274"/>
      <c r="K55" s="274"/>
      <c r="L55" s="276" t="s">
        <v>162</v>
      </c>
      <c r="M55" s="276"/>
      <c r="N55" s="275"/>
      <c r="O55" s="277">
        <v>28</v>
      </c>
      <c r="P55" s="278"/>
      <c r="Q55" s="278"/>
      <c r="R55" s="279">
        <v>9</v>
      </c>
      <c r="S55" s="278"/>
      <c r="T55" s="343"/>
      <c r="U55" s="281">
        <v>0.32100000000000001</v>
      </c>
      <c r="V55" s="282"/>
      <c r="W55" s="283"/>
      <c r="X55" s="295"/>
      <c r="Y55" s="296"/>
      <c r="Z55" s="297"/>
      <c r="AA55" s="78"/>
      <c r="AB55" s="79"/>
      <c r="AC55" s="79" t="s">
        <v>82</v>
      </c>
      <c r="AD55" s="79" t="s">
        <v>82</v>
      </c>
      <c r="AE55" s="79"/>
      <c r="AF55" s="79"/>
      <c r="AG55" s="79"/>
      <c r="AH55" s="79"/>
      <c r="AI55" s="79"/>
      <c r="AJ55" s="79" t="s">
        <v>82</v>
      </c>
      <c r="AK55" s="79" t="s">
        <v>82</v>
      </c>
      <c r="AL55" s="79"/>
      <c r="AM55" s="79"/>
      <c r="AN55" s="79"/>
      <c r="AO55" s="79"/>
      <c r="AP55" s="79"/>
      <c r="AQ55" s="79" t="s">
        <v>82</v>
      </c>
      <c r="AR55" s="79" t="s">
        <v>82</v>
      </c>
      <c r="AS55" s="79"/>
      <c r="AT55" s="79"/>
      <c r="AU55" s="79"/>
      <c r="AV55" s="79"/>
      <c r="AW55" s="79"/>
      <c r="AX55" s="79" t="s">
        <v>82</v>
      </c>
      <c r="AY55" s="79"/>
      <c r="AZ55" s="79"/>
      <c r="BA55" s="79" t="s">
        <v>82</v>
      </c>
      <c r="BB55" s="79" t="s">
        <v>82</v>
      </c>
      <c r="BC55" s="79" t="s">
        <v>78</v>
      </c>
      <c r="BD55" s="79" t="s">
        <v>78</v>
      </c>
      <c r="BE55" s="80" t="s">
        <v>78</v>
      </c>
      <c r="BF55" s="107"/>
    </row>
    <row r="56" spans="1:58" ht="21.75" customHeight="1">
      <c r="A56" s="151">
        <v>7</v>
      </c>
      <c r="B56" s="273" t="s">
        <v>91</v>
      </c>
      <c r="C56" s="274"/>
      <c r="D56" s="274"/>
      <c r="E56" s="274"/>
      <c r="F56" s="274"/>
      <c r="G56" s="275"/>
      <c r="H56" s="273" t="s">
        <v>97</v>
      </c>
      <c r="I56" s="274"/>
      <c r="J56" s="274"/>
      <c r="K56" s="274"/>
      <c r="L56" s="276" t="s">
        <v>91</v>
      </c>
      <c r="M56" s="276"/>
      <c r="N56" s="275"/>
      <c r="O56" s="277">
        <v>28</v>
      </c>
      <c r="P56" s="278"/>
      <c r="Q56" s="278"/>
      <c r="R56" s="279">
        <v>9</v>
      </c>
      <c r="S56" s="278"/>
      <c r="T56" s="343"/>
      <c r="U56" s="281">
        <v>0.32100000000000001</v>
      </c>
      <c r="V56" s="282"/>
      <c r="W56" s="283"/>
      <c r="X56" s="295"/>
      <c r="Y56" s="296"/>
      <c r="Z56" s="297"/>
      <c r="AA56" s="78"/>
      <c r="AB56" s="79" t="s">
        <v>82</v>
      </c>
      <c r="AC56" s="79"/>
      <c r="AD56" s="79"/>
      <c r="AE56" s="79" t="s">
        <v>82</v>
      </c>
      <c r="AF56" s="79"/>
      <c r="AG56" s="79"/>
      <c r="AH56" s="79"/>
      <c r="AI56" s="79" t="s">
        <v>82</v>
      </c>
      <c r="AJ56" s="79"/>
      <c r="AK56" s="79"/>
      <c r="AL56" s="79" t="s">
        <v>82</v>
      </c>
      <c r="AM56" s="79"/>
      <c r="AN56" s="79"/>
      <c r="AO56" s="79"/>
      <c r="AP56" s="79" t="s">
        <v>82</v>
      </c>
      <c r="AQ56" s="79"/>
      <c r="AR56" s="79"/>
      <c r="AS56" s="79" t="s">
        <v>82</v>
      </c>
      <c r="AT56" s="79"/>
      <c r="AU56" s="79"/>
      <c r="AV56" s="79"/>
      <c r="AW56" s="79" t="s">
        <v>82</v>
      </c>
      <c r="AX56" s="79"/>
      <c r="AY56" s="79"/>
      <c r="AZ56" s="79"/>
      <c r="BA56" s="79" t="s">
        <v>82</v>
      </c>
      <c r="BB56" s="79" t="s">
        <v>82</v>
      </c>
      <c r="BC56" s="79" t="s">
        <v>78</v>
      </c>
      <c r="BD56" s="79" t="s">
        <v>78</v>
      </c>
      <c r="BE56" s="80" t="s">
        <v>78</v>
      </c>
      <c r="BF56" s="107"/>
    </row>
    <row r="57" spans="1:58" ht="21.75" customHeight="1">
      <c r="A57" s="151">
        <v>8</v>
      </c>
      <c r="B57" s="273" t="s">
        <v>91</v>
      </c>
      <c r="C57" s="274"/>
      <c r="D57" s="274"/>
      <c r="E57" s="274"/>
      <c r="F57" s="274"/>
      <c r="G57" s="275"/>
      <c r="H57" s="273" t="s">
        <v>98</v>
      </c>
      <c r="I57" s="274"/>
      <c r="J57" s="274"/>
      <c r="K57" s="274"/>
      <c r="L57" s="276" t="s">
        <v>91</v>
      </c>
      <c r="M57" s="276"/>
      <c r="N57" s="275"/>
      <c r="O57" s="277">
        <v>28</v>
      </c>
      <c r="P57" s="278"/>
      <c r="Q57" s="278"/>
      <c r="R57" s="279">
        <v>9</v>
      </c>
      <c r="S57" s="278"/>
      <c r="T57" s="343"/>
      <c r="U57" s="281">
        <v>0.32100000000000001</v>
      </c>
      <c r="V57" s="282"/>
      <c r="W57" s="283"/>
      <c r="X57" s="295"/>
      <c r="Y57" s="296"/>
      <c r="Z57" s="297"/>
      <c r="AA57" s="78"/>
      <c r="AB57" s="79"/>
      <c r="AC57" s="79"/>
      <c r="AD57" s="79" t="s">
        <v>82</v>
      </c>
      <c r="AE57" s="79" t="s">
        <v>82</v>
      </c>
      <c r="AF57" s="79"/>
      <c r="AG57" s="79"/>
      <c r="AH57" s="79"/>
      <c r="AI57" s="79"/>
      <c r="AJ57" s="79"/>
      <c r="AK57" s="79" t="s">
        <v>82</v>
      </c>
      <c r="AL57" s="79" t="s">
        <v>82</v>
      </c>
      <c r="AM57" s="79"/>
      <c r="AN57" s="79"/>
      <c r="AO57" s="79"/>
      <c r="AP57" s="79"/>
      <c r="AQ57" s="79"/>
      <c r="AR57" s="79" t="s">
        <v>82</v>
      </c>
      <c r="AS57" s="79" t="s">
        <v>82</v>
      </c>
      <c r="AT57" s="79"/>
      <c r="AU57" s="79"/>
      <c r="AV57" s="79"/>
      <c r="AW57" s="79"/>
      <c r="AX57" s="79"/>
      <c r="AY57" s="79" t="s">
        <v>82</v>
      </c>
      <c r="AZ57" s="79"/>
      <c r="BA57" s="79" t="s">
        <v>82</v>
      </c>
      <c r="BB57" s="79" t="s">
        <v>82</v>
      </c>
      <c r="BC57" s="79" t="s">
        <v>78</v>
      </c>
      <c r="BD57" s="79" t="s">
        <v>78</v>
      </c>
      <c r="BE57" s="80" t="s">
        <v>78</v>
      </c>
      <c r="BF57" s="107"/>
    </row>
    <row r="58" spans="1:58" ht="21.75" customHeight="1">
      <c r="A58" s="151">
        <v>9</v>
      </c>
      <c r="B58" s="273" t="s">
        <v>91</v>
      </c>
      <c r="C58" s="274"/>
      <c r="D58" s="274"/>
      <c r="E58" s="274"/>
      <c r="F58" s="274"/>
      <c r="G58" s="275"/>
      <c r="H58" s="273" t="s">
        <v>99</v>
      </c>
      <c r="I58" s="274"/>
      <c r="J58" s="274"/>
      <c r="K58" s="274"/>
      <c r="L58" s="276" t="s">
        <v>91</v>
      </c>
      <c r="M58" s="276"/>
      <c r="N58" s="275"/>
      <c r="O58" s="277">
        <v>28</v>
      </c>
      <c r="P58" s="278"/>
      <c r="Q58" s="278"/>
      <c r="R58" s="279">
        <v>9</v>
      </c>
      <c r="S58" s="278"/>
      <c r="T58" s="343"/>
      <c r="U58" s="281">
        <v>0.32100000000000001</v>
      </c>
      <c r="V58" s="282"/>
      <c r="W58" s="283"/>
      <c r="X58" s="295"/>
      <c r="Y58" s="296"/>
      <c r="Z58" s="297"/>
      <c r="AA58" s="78"/>
      <c r="AB58" s="79"/>
      <c r="AC58" s="79"/>
      <c r="AD58" s="79"/>
      <c r="AE58" s="79" t="s">
        <v>82</v>
      </c>
      <c r="AF58" s="79" t="s">
        <v>82</v>
      </c>
      <c r="AG58" s="79"/>
      <c r="AH58" s="79"/>
      <c r="AI58" s="79"/>
      <c r="AJ58" s="79"/>
      <c r="AK58" s="79"/>
      <c r="AL58" s="79" t="s">
        <v>82</v>
      </c>
      <c r="AM58" s="79" t="s">
        <v>82</v>
      </c>
      <c r="AN58" s="79"/>
      <c r="AO58" s="79"/>
      <c r="AP58" s="79"/>
      <c r="AQ58" s="79"/>
      <c r="AR58" s="79"/>
      <c r="AS58" s="79" t="s">
        <v>82</v>
      </c>
      <c r="AT58" s="79" t="s">
        <v>82</v>
      </c>
      <c r="AU58" s="79"/>
      <c r="AV58" s="79"/>
      <c r="AW58" s="79"/>
      <c r="AX58" s="79"/>
      <c r="AY58" s="79"/>
      <c r="AZ58" s="79" t="s">
        <v>82</v>
      </c>
      <c r="BA58" s="79" t="s">
        <v>82</v>
      </c>
      <c r="BB58" s="79" t="s">
        <v>82</v>
      </c>
      <c r="BC58" s="79" t="s">
        <v>78</v>
      </c>
      <c r="BD58" s="79" t="s">
        <v>78</v>
      </c>
      <c r="BE58" s="80" t="s">
        <v>78</v>
      </c>
      <c r="BF58" s="107"/>
    </row>
    <row r="59" spans="1:58" ht="21.75" customHeight="1">
      <c r="A59" s="151">
        <v>10</v>
      </c>
      <c r="B59" s="273" t="s">
        <v>91</v>
      </c>
      <c r="C59" s="274"/>
      <c r="D59" s="274"/>
      <c r="E59" s="274"/>
      <c r="F59" s="274"/>
      <c r="G59" s="275"/>
      <c r="H59" s="273" t="s">
        <v>100</v>
      </c>
      <c r="I59" s="274"/>
      <c r="J59" s="274"/>
      <c r="K59" s="274"/>
      <c r="L59" s="276" t="s">
        <v>91</v>
      </c>
      <c r="M59" s="276"/>
      <c r="N59" s="275"/>
      <c r="O59" s="277">
        <v>28</v>
      </c>
      <c r="P59" s="278"/>
      <c r="Q59" s="278"/>
      <c r="R59" s="279">
        <v>9</v>
      </c>
      <c r="S59" s="278"/>
      <c r="T59" s="343"/>
      <c r="U59" s="281">
        <v>0.32100000000000001</v>
      </c>
      <c r="V59" s="282"/>
      <c r="W59" s="283"/>
      <c r="X59" s="295"/>
      <c r="Y59" s="296"/>
      <c r="Z59" s="297"/>
      <c r="AA59" s="78"/>
      <c r="AB59" s="79"/>
      <c r="AC59" s="79"/>
      <c r="AD59" s="79"/>
      <c r="AE59" s="79"/>
      <c r="AF59" s="79" t="s">
        <v>82</v>
      </c>
      <c r="AG59" s="79" t="s">
        <v>82</v>
      </c>
      <c r="AH59" s="79"/>
      <c r="AI59" s="79"/>
      <c r="AJ59" s="79"/>
      <c r="AK59" s="79"/>
      <c r="AL59" s="79"/>
      <c r="AM59" s="79" t="s">
        <v>82</v>
      </c>
      <c r="AN59" s="79" t="s">
        <v>82</v>
      </c>
      <c r="AO59" s="79"/>
      <c r="AP59" s="79"/>
      <c r="AQ59" s="79"/>
      <c r="AR59" s="79"/>
      <c r="AS59" s="79"/>
      <c r="AT59" s="79" t="s">
        <v>82</v>
      </c>
      <c r="AU59" s="79" t="s">
        <v>82</v>
      </c>
      <c r="AV59" s="79"/>
      <c r="AW59" s="79"/>
      <c r="AX59" s="79"/>
      <c r="AY59" s="79"/>
      <c r="AZ59" s="79" t="s">
        <v>82</v>
      </c>
      <c r="BA59" s="79" t="s">
        <v>82</v>
      </c>
      <c r="BB59" s="79" t="s">
        <v>82</v>
      </c>
      <c r="BC59" s="79" t="s">
        <v>78</v>
      </c>
      <c r="BD59" s="79" t="s">
        <v>78</v>
      </c>
      <c r="BE59" s="80" t="s">
        <v>78</v>
      </c>
      <c r="BF59" s="107"/>
    </row>
    <row r="60" spans="1:58" ht="21.75" customHeight="1">
      <c r="A60" s="151">
        <v>11</v>
      </c>
      <c r="B60" s="273" t="s">
        <v>91</v>
      </c>
      <c r="C60" s="274"/>
      <c r="D60" s="274"/>
      <c r="E60" s="274"/>
      <c r="F60" s="274"/>
      <c r="G60" s="275"/>
      <c r="H60" s="273" t="s">
        <v>101</v>
      </c>
      <c r="I60" s="274"/>
      <c r="J60" s="274"/>
      <c r="K60" s="274"/>
      <c r="L60" s="276" t="s">
        <v>91</v>
      </c>
      <c r="M60" s="276"/>
      <c r="N60" s="275"/>
      <c r="O60" s="277">
        <v>28</v>
      </c>
      <c r="P60" s="278"/>
      <c r="Q60" s="278"/>
      <c r="R60" s="279">
        <v>9</v>
      </c>
      <c r="S60" s="278"/>
      <c r="T60" s="343"/>
      <c r="U60" s="281">
        <v>0.32100000000000001</v>
      </c>
      <c r="V60" s="282"/>
      <c r="W60" s="283"/>
      <c r="X60" s="295"/>
      <c r="Y60" s="296"/>
      <c r="Z60" s="297"/>
      <c r="AA60" s="78"/>
      <c r="AB60" s="79"/>
      <c r="AC60" s="79"/>
      <c r="AD60" s="79"/>
      <c r="AE60" s="79"/>
      <c r="AF60" s="79"/>
      <c r="AG60" s="79" t="s">
        <v>82</v>
      </c>
      <c r="AH60" s="79" t="s">
        <v>82</v>
      </c>
      <c r="AI60" s="79"/>
      <c r="AJ60" s="79"/>
      <c r="AK60" s="79"/>
      <c r="AL60" s="79"/>
      <c r="AM60" s="79"/>
      <c r="AN60" s="79" t="s">
        <v>82</v>
      </c>
      <c r="AO60" s="79" t="s">
        <v>82</v>
      </c>
      <c r="AP60" s="79"/>
      <c r="AQ60" s="79"/>
      <c r="AR60" s="79"/>
      <c r="AS60" s="79"/>
      <c r="AT60" s="79"/>
      <c r="AU60" s="79" t="s">
        <v>82</v>
      </c>
      <c r="AV60" s="79" t="s">
        <v>82</v>
      </c>
      <c r="AW60" s="79"/>
      <c r="AX60" s="79"/>
      <c r="AY60" s="79"/>
      <c r="AZ60" s="79" t="s">
        <v>82</v>
      </c>
      <c r="BA60" s="79" t="s">
        <v>82</v>
      </c>
      <c r="BB60" s="79" t="s">
        <v>82</v>
      </c>
      <c r="BC60" s="79" t="s">
        <v>78</v>
      </c>
      <c r="BD60" s="79" t="s">
        <v>78</v>
      </c>
      <c r="BE60" s="80" t="s">
        <v>78</v>
      </c>
      <c r="BF60" s="107"/>
    </row>
    <row r="61" spans="1:58" ht="21.75" customHeight="1">
      <c r="A61" s="151">
        <v>12</v>
      </c>
      <c r="B61" s="273" t="s">
        <v>91</v>
      </c>
      <c r="C61" s="274"/>
      <c r="D61" s="274"/>
      <c r="E61" s="274"/>
      <c r="F61" s="274"/>
      <c r="G61" s="275"/>
      <c r="H61" s="273" t="s">
        <v>102</v>
      </c>
      <c r="I61" s="274"/>
      <c r="J61" s="274"/>
      <c r="K61" s="274"/>
      <c r="L61" s="276" t="s">
        <v>91</v>
      </c>
      <c r="M61" s="276"/>
      <c r="N61" s="275"/>
      <c r="O61" s="277">
        <v>28</v>
      </c>
      <c r="P61" s="278"/>
      <c r="Q61" s="278"/>
      <c r="R61" s="279">
        <v>10</v>
      </c>
      <c r="S61" s="278"/>
      <c r="T61" s="343"/>
      <c r="U61" s="281">
        <v>0.35699999999999998</v>
      </c>
      <c r="V61" s="282"/>
      <c r="W61" s="283"/>
      <c r="X61" s="295"/>
      <c r="Y61" s="296"/>
      <c r="Z61" s="297"/>
      <c r="AA61" s="78" t="s">
        <v>82</v>
      </c>
      <c r="AB61" s="79"/>
      <c r="AC61" s="79" t="s">
        <v>82</v>
      </c>
      <c r="AD61" s="79"/>
      <c r="AE61" s="79"/>
      <c r="AF61" s="79"/>
      <c r="AG61" s="79"/>
      <c r="AH61" s="79" t="s">
        <v>82</v>
      </c>
      <c r="AI61" s="79"/>
      <c r="AJ61" s="79" t="s">
        <v>82</v>
      </c>
      <c r="AK61" s="79"/>
      <c r="AL61" s="79"/>
      <c r="AM61" s="79"/>
      <c r="AN61" s="79"/>
      <c r="AO61" s="79" t="s">
        <v>82</v>
      </c>
      <c r="AP61" s="79"/>
      <c r="AQ61" s="79" t="s">
        <v>82</v>
      </c>
      <c r="AR61" s="79"/>
      <c r="AS61" s="79"/>
      <c r="AT61" s="79"/>
      <c r="AU61" s="79"/>
      <c r="AV61" s="79" t="s">
        <v>82</v>
      </c>
      <c r="AW61" s="79"/>
      <c r="AX61" s="79" t="s">
        <v>82</v>
      </c>
      <c r="AY61" s="79"/>
      <c r="AZ61" s="79"/>
      <c r="BA61" s="79" t="s">
        <v>82</v>
      </c>
      <c r="BB61" s="79" t="s">
        <v>82</v>
      </c>
      <c r="BC61" s="79" t="s">
        <v>78</v>
      </c>
      <c r="BD61" s="79" t="s">
        <v>78</v>
      </c>
      <c r="BE61" s="80" t="s">
        <v>78</v>
      </c>
      <c r="BF61" s="107"/>
    </row>
    <row r="62" spans="1:58" ht="21.75" customHeight="1">
      <c r="A62" s="151">
        <v>13</v>
      </c>
      <c r="B62" s="273" t="s">
        <v>163</v>
      </c>
      <c r="C62" s="274"/>
      <c r="D62" s="274"/>
      <c r="E62" s="274"/>
      <c r="F62" s="274"/>
      <c r="G62" s="275"/>
      <c r="H62" s="273" t="s">
        <v>103</v>
      </c>
      <c r="I62" s="274"/>
      <c r="J62" s="274"/>
      <c r="K62" s="274"/>
      <c r="L62" s="276" t="s">
        <v>91</v>
      </c>
      <c r="M62" s="276"/>
      <c r="N62" s="275"/>
      <c r="O62" s="277">
        <v>28</v>
      </c>
      <c r="P62" s="278"/>
      <c r="Q62" s="278"/>
      <c r="R62" s="279">
        <v>8</v>
      </c>
      <c r="S62" s="278"/>
      <c r="T62" s="343"/>
      <c r="U62" s="281">
        <v>0.28499999999999998</v>
      </c>
      <c r="V62" s="282"/>
      <c r="W62" s="283"/>
      <c r="X62" s="295"/>
      <c r="Y62" s="296"/>
      <c r="Z62" s="297"/>
      <c r="AA62" s="78"/>
      <c r="AB62" s="79"/>
      <c r="AC62" s="79" t="s">
        <v>82</v>
      </c>
      <c r="AD62" s="79"/>
      <c r="AE62" s="79"/>
      <c r="AF62" s="79"/>
      <c r="AG62" s="79"/>
      <c r="AH62" s="79"/>
      <c r="AI62" s="79"/>
      <c r="AJ62" s="79" t="s">
        <v>82</v>
      </c>
      <c r="AK62" s="79"/>
      <c r="AL62" s="79" t="s">
        <v>82</v>
      </c>
      <c r="AM62" s="79"/>
      <c r="AN62" s="79"/>
      <c r="AO62" s="79"/>
      <c r="AP62" s="79"/>
      <c r="AQ62" s="79" t="s">
        <v>82</v>
      </c>
      <c r="AR62" s="79"/>
      <c r="AS62" s="79" t="s">
        <v>82</v>
      </c>
      <c r="AT62" s="79"/>
      <c r="AU62" s="79"/>
      <c r="AV62" s="79"/>
      <c r="AW62" s="79"/>
      <c r="AX62" s="79" t="s">
        <v>82</v>
      </c>
      <c r="AY62" s="79"/>
      <c r="AZ62" s="79"/>
      <c r="BA62" s="79" t="s">
        <v>82</v>
      </c>
      <c r="BB62" s="79" t="s">
        <v>82</v>
      </c>
      <c r="BC62" s="79" t="s">
        <v>78</v>
      </c>
      <c r="BD62" s="79" t="s">
        <v>78</v>
      </c>
      <c r="BE62" s="80" t="s">
        <v>78</v>
      </c>
      <c r="BF62" s="107"/>
    </row>
    <row r="63" spans="1:58" ht="21.75" customHeight="1">
      <c r="A63" s="151">
        <v>14</v>
      </c>
      <c r="B63" s="273" t="s">
        <v>91</v>
      </c>
      <c r="C63" s="274"/>
      <c r="D63" s="274"/>
      <c r="E63" s="274"/>
      <c r="F63" s="274"/>
      <c r="G63" s="275"/>
      <c r="H63" s="273" t="s">
        <v>104</v>
      </c>
      <c r="I63" s="274"/>
      <c r="J63" s="274"/>
      <c r="K63" s="274"/>
      <c r="L63" s="276" t="s">
        <v>91</v>
      </c>
      <c r="M63" s="276"/>
      <c r="N63" s="275"/>
      <c r="O63" s="277">
        <v>28</v>
      </c>
      <c r="P63" s="278"/>
      <c r="Q63" s="278"/>
      <c r="R63" s="279">
        <v>8</v>
      </c>
      <c r="S63" s="278"/>
      <c r="T63" s="343"/>
      <c r="U63" s="281">
        <v>0.28499999999999998</v>
      </c>
      <c r="V63" s="282"/>
      <c r="W63" s="283"/>
      <c r="X63" s="295"/>
      <c r="Y63" s="296"/>
      <c r="Z63" s="297"/>
      <c r="AA63" s="78"/>
      <c r="AB63" s="79"/>
      <c r="AC63" s="79" t="s">
        <v>82</v>
      </c>
      <c r="AD63" s="79"/>
      <c r="AE63" s="79"/>
      <c r="AF63" s="79"/>
      <c r="AG63" s="79"/>
      <c r="AH63" s="79"/>
      <c r="AI63" s="79"/>
      <c r="AJ63" s="79" t="s">
        <v>82</v>
      </c>
      <c r="AK63" s="79"/>
      <c r="AL63" s="79"/>
      <c r="AM63" s="79" t="s">
        <v>82</v>
      </c>
      <c r="AN63" s="79"/>
      <c r="AO63" s="79"/>
      <c r="AP63" s="79"/>
      <c r="AQ63" s="79" t="s">
        <v>82</v>
      </c>
      <c r="AR63" s="79"/>
      <c r="AS63" s="79"/>
      <c r="AT63" s="79" t="s">
        <v>82</v>
      </c>
      <c r="AU63" s="79"/>
      <c r="AV63" s="79"/>
      <c r="AW63" s="79"/>
      <c r="AX63" s="79" t="s">
        <v>82</v>
      </c>
      <c r="AY63" s="79"/>
      <c r="AZ63" s="79"/>
      <c r="BA63" s="79" t="s">
        <v>82</v>
      </c>
      <c r="BB63" s="79" t="s">
        <v>82</v>
      </c>
      <c r="BC63" s="79" t="s">
        <v>78</v>
      </c>
      <c r="BD63" s="79" t="s">
        <v>78</v>
      </c>
      <c r="BE63" s="80" t="s">
        <v>78</v>
      </c>
      <c r="BF63" s="107"/>
    </row>
    <row r="64" spans="1:58" ht="21.75" customHeight="1">
      <c r="A64" s="151">
        <v>15</v>
      </c>
      <c r="B64" s="273" t="s">
        <v>91</v>
      </c>
      <c r="C64" s="274"/>
      <c r="D64" s="274"/>
      <c r="E64" s="274"/>
      <c r="F64" s="274"/>
      <c r="G64" s="275"/>
      <c r="H64" s="273" t="s">
        <v>105</v>
      </c>
      <c r="I64" s="274"/>
      <c r="J64" s="274"/>
      <c r="K64" s="274"/>
      <c r="L64" s="276" t="s">
        <v>91</v>
      </c>
      <c r="M64" s="276"/>
      <c r="N64" s="275"/>
      <c r="O64" s="277">
        <v>28</v>
      </c>
      <c r="P64" s="278"/>
      <c r="Q64" s="278"/>
      <c r="R64" s="279">
        <v>8</v>
      </c>
      <c r="S64" s="278"/>
      <c r="T64" s="343"/>
      <c r="U64" s="281">
        <v>0.28499999999999998</v>
      </c>
      <c r="V64" s="282"/>
      <c r="W64" s="283"/>
      <c r="X64" s="295"/>
      <c r="Y64" s="296"/>
      <c r="Z64" s="297"/>
      <c r="AA64" s="78"/>
      <c r="AB64" s="79"/>
      <c r="AC64" s="79" t="s">
        <v>82</v>
      </c>
      <c r="AD64" s="79"/>
      <c r="AE64" s="79"/>
      <c r="AF64" s="79"/>
      <c r="AG64" s="79"/>
      <c r="AH64" s="79"/>
      <c r="AI64" s="79"/>
      <c r="AJ64" s="79" t="s">
        <v>82</v>
      </c>
      <c r="AK64" s="79"/>
      <c r="AL64" s="79"/>
      <c r="AM64" s="79"/>
      <c r="AN64" s="79" t="s">
        <v>82</v>
      </c>
      <c r="AO64" s="79"/>
      <c r="AP64" s="79"/>
      <c r="AQ64" s="79" t="s">
        <v>82</v>
      </c>
      <c r="AR64" s="79"/>
      <c r="AS64" s="79"/>
      <c r="AT64" s="79"/>
      <c r="AU64" s="79" t="s">
        <v>82</v>
      </c>
      <c r="AV64" s="79"/>
      <c r="AW64" s="79"/>
      <c r="AX64" s="79" t="s">
        <v>82</v>
      </c>
      <c r="AY64" s="79"/>
      <c r="AZ64" s="79"/>
      <c r="BA64" s="79" t="s">
        <v>82</v>
      </c>
      <c r="BB64" s="79" t="s">
        <v>82</v>
      </c>
      <c r="BC64" s="79" t="s">
        <v>78</v>
      </c>
      <c r="BD64" s="79" t="s">
        <v>78</v>
      </c>
      <c r="BE64" s="80" t="s">
        <v>78</v>
      </c>
      <c r="BF64" s="107"/>
    </row>
    <row r="65" spans="1:58" ht="21.75" customHeight="1">
      <c r="A65" s="151">
        <v>16</v>
      </c>
      <c r="B65" s="273" t="s">
        <v>164</v>
      </c>
      <c r="C65" s="274"/>
      <c r="D65" s="274"/>
      <c r="E65" s="274"/>
      <c r="F65" s="274"/>
      <c r="G65" s="275"/>
      <c r="H65" s="273" t="s">
        <v>106</v>
      </c>
      <c r="I65" s="274"/>
      <c r="J65" s="274"/>
      <c r="K65" s="274"/>
      <c r="L65" s="276" t="s">
        <v>91</v>
      </c>
      <c r="M65" s="276"/>
      <c r="N65" s="275"/>
      <c r="O65" s="277">
        <v>18</v>
      </c>
      <c r="P65" s="278"/>
      <c r="Q65" s="278"/>
      <c r="R65" s="279">
        <v>5</v>
      </c>
      <c r="S65" s="278"/>
      <c r="T65" s="343"/>
      <c r="U65" s="281">
        <v>0.27700000000000002</v>
      </c>
      <c r="V65" s="282"/>
      <c r="W65" s="283"/>
      <c r="X65" s="295"/>
      <c r="Y65" s="296"/>
      <c r="Z65" s="297"/>
      <c r="AA65" s="78" t="s">
        <v>78</v>
      </c>
      <c r="AB65" s="79" t="s">
        <v>78</v>
      </c>
      <c r="AC65" s="79" t="s">
        <v>78</v>
      </c>
      <c r="AD65" s="79" t="s">
        <v>78</v>
      </c>
      <c r="AE65" s="79" t="s">
        <v>78</v>
      </c>
      <c r="AF65" s="79" t="s">
        <v>78</v>
      </c>
      <c r="AG65" s="79" t="s">
        <v>78</v>
      </c>
      <c r="AH65" s="79" t="s">
        <v>78</v>
      </c>
      <c r="AI65" s="79" t="s">
        <v>78</v>
      </c>
      <c r="AJ65" s="79" t="s">
        <v>78</v>
      </c>
      <c r="AK65" s="79"/>
      <c r="AL65" s="79"/>
      <c r="AM65" s="79"/>
      <c r="AN65" s="79"/>
      <c r="AO65" s="79"/>
      <c r="AP65" s="79"/>
      <c r="AQ65" s="79" t="s">
        <v>82</v>
      </c>
      <c r="AR65" s="79"/>
      <c r="AS65" s="79"/>
      <c r="AT65" s="79"/>
      <c r="AU65" s="79"/>
      <c r="AV65" s="79"/>
      <c r="AW65" s="79" t="s">
        <v>82</v>
      </c>
      <c r="AX65" s="79" t="s">
        <v>82</v>
      </c>
      <c r="AY65" s="79"/>
      <c r="AZ65" s="79"/>
      <c r="BA65" s="79" t="s">
        <v>82</v>
      </c>
      <c r="BB65" s="79" t="s">
        <v>82</v>
      </c>
      <c r="BC65" s="79" t="s">
        <v>78</v>
      </c>
      <c r="BD65" s="79" t="s">
        <v>78</v>
      </c>
      <c r="BE65" s="80" t="s">
        <v>78</v>
      </c>
      <c r="BF65" s="107"/>
    </row>
    <row r="66" spans="1:58" ht="21.75" customHeight="1">
      <c r="A66" s="151">
        <v>17</v>
      </c>
      <c r="B66" s="273" t="s">
        <v>91</v>
      </c>
      <c r="C66" s="274"/>
      <c r="D66" s="274"/>
      <c r="E66" s="274"/>
      <c r="F66" s="274"/>
      <c r="G66" s="275"/>
      <c r="H66" s="273" t="s">
        <v>107</v>
      </c>
      <c r="I66" s="274"/>
      <c r="J66" s="274"/>
      <c r="K66" s="274"/>
      <c r="L66" s="276" t="s">
        <v>91</v>
      </c>
      <c r="M66" s="276"/>
      <c r="N66" s="275"/>
      <c r="O66" s="277">
        <v>18</v>
      </c>
      <c r="P66" s="278"/>
      <c r="Q66" s="278"/>
      <c r="R66" s="279">
        <v>5</v>
      </c>
      <c r="S66" s="278"/>
      <c r="T66" s="343"/>
      <c r="U66" s="281">
        <v>0.27700000000000002</v>
      </c>
      <c r="V66" s="282"/>
      <c r="W66" s="283"/>
      <c r="X66" s="295"/>
      <c r="Y66" s="296"/>
      <c r="Z66" s="297"/>
      <c r="AA66" s="78" t="s">
        <v>78</v>
      </c>
      <c r="AB66" s="79" t="s">
        <v>78</v>
      </c>
      <c r="AC66" s="79" t="s">
        <v>78</v>
      </c>
      <c r="AD66" s="79" t="s">
        <v>78</v>
      </c>
      <c r="AE66" s="79" t="s">
        <v>78</v>
      </c>
      <c r="AF66" s="79" t="s">
        <v>78</v>
      </c>
      <c r="AG66" s="79" t="s">
        <v>78</v>
      </c>
      <c r="AH66" s="79" t="s">
        <v>78</v>
      </c>
      <c r="AI66" s="79" t="s">
        <v>78</v>
      </c>
      <c r="AJ66" s="79" t="s">
        <v>78</v>
      </c>
      <c r="AK66" s="79"/>
      <c r="AL66" s="79"/>
      <c r="AM66" s="79"/>
      <c r="AN66" s="79"/>
      <c r="AO66" s="79"/>
      <c r="AP66" s="79"/>
      <c r="AQ66" s="79" t="s">
        <v>82</v>
      </c>
      <c r="AR66" s="79"/>
      <c r="AS66" s="79"/>
      <c r="AT66" s="79"/>
      <c r="AU66" s="79"/>
      <c r="AV66" s="79"/>
      <c r="AW66" s="79" t="s">
        <v>82</v>
      </c>
      <c r="AX66" s="79" t="s">
        <v>82</v>
      </c>
      <c r="AY66" s="79"/>
      <c r="AZ66" s="79"/>
      <c r="BA66" s="79" t="s">
        <v>82</v>
      </c>
      <c r="BB66" s="79" t="s">
        <v>82</v>
      </c>
      <c r="BC66" s="79" t="s">
        <v>78</v>
      </c>
      <c r="BD66" s="79" t="s">
        <v>78</v>
      </c>
      <c r="BE66" s="80" t="s">
        <v>78</v>
      </c>
      <c r="BF66" s="107"/>
    </row>
    <row r="67" spans="1:58" ht="21.75" customHeight="1">
      <c r="A67" s="151">
        <v>18</v>
      </c>
      <c r="B67" s="273" t="s">
        <v>165</v>
      </c>
      <c r="C67" s="274"/>
      <c r="D67" s="274"/>
      <c r="E67" s="274"/>
      <c r="F67" s="274"/>
      <c r="G67" s="275"/>
      <c r="H67" s="273" t="s">
        <v>114</v>
      </c>
      <c r="I67" s="274"/>
      <c r="J67" s="274"/>
      <c r="K67" s="274"/>
      <c r="L67" s="276" t="s">
        <v>91</v>
      </c>
      <c r="M67" s="276"/>
      <c r="N67" s="275"/>
      <c r="O67" s="277">
        <v>0</v>
      </c>
      <c r="P67" s="278"/>
      <c r="Q67" s="278"/>
      <c r="R67" s="279">
        <v>0</v>
      </c>
      <c r="S67" s="278"/>
      <c r="T67" s="343"/>
      <c r="U67" s="281" t="s">
        <v>158</v>
      </c>
      <c r="V67" s="282"/>
      <c r="W67" s="283"/>
      <c r="X67" s="295"/>
      <c r="Y67" s="296"/>
      <c r="Z67" s="297"/>
      <c r="AA67" s="78" t="s">
        <v>78</v>
      </c>
      <c r="AB67" s="79" t="s">
        <v>78</v>
      </c>
      <c r="AC67" s="79" t="s">
        <v>78</v>
      </c>
      <c r="AD67" s="79" t="s">
        <v>78</v>
      </c>
      <c r="AE67" s="79" t="s">
        <v>78</v>
      </c>
      <c r="AF67" s="79" t="s">
        <v>78</v>
      </c>
      <c r="AG67" s="79" t="s">
        <v>78</v>
      </c>
      <c r="AH67" s="79" t="s">
        <v>78</v>
      </c>
      <c r="AI67" s="79" t="s">
        <v>78</v>
      </c>
      <c r="AJ67" s="79" t="s">
        <v>78</v>
      </c>
      <c r="AK67" s="79" t="s">
        <v>78</v>
      </c>
      <c r="AL67" s="79" t="s">
        <v>78</v>
      </c>
      <c r="AM67" s="79" t="s">
        <v>78</v>
      </c>
      <c r="AN67" s="79" t="s">
        <v>78</v>
      </c>
      <c r="AO67" s="79" t="s">
        <v>78</v>
      </c>
      <c r="AP67" s="79" t="s">
        <v>78</v>
      </c>
      <c r="AQ67" s="79" t="s">
        <v>78</v>
      </c>
      <c r="AR67" s="79" t="s">
        <v>78</v>
      </c>
      <c r="AS67" s="79" t="s">
        <v>78</v>
      </c>
      <c r="AT67" s="79" t="s">
        <v>78</v>
      </c>
      <c r="AU67" s="79" t="s">
        <v>78</v>
      </c>
      <c r="AV67" s="79" t="s">
        <v>78</v>
      </c>
      <c r="AW67" s="79" t="s">
        <v>78</v>
      </c>
      <c r="AX67" s="79" t="s">
        <v>78</v>
      </c>
      <c r="AY67" s="79" t="s">
        <v>78</v>
      </c>
      <c r="AZ67" s="79" t="s">
        <v>78</v>
      </c>
      <c r="BA67" s="79" t="s">
        <v>78</v>
      </c>
      <c r="BB67" s="79" t="s">
        <v>78</v>
      </c>
      <c r="BC67" s="79" t="s">
        <v>78</v>
      </c>
      <c r="BD67" s="79" t="s">
        <v>78</v>
      </c>
      <c r="BE67" s="80" t="s">
        <v>78</v>
      </c>
      <c r="BF67" s="107"/>
    </row>
    <row r="68" spans="1:58" ht="21.75" customHeight="1">
      <c r="A68" s="151">
        <v>19</v>
      </c>
      <c r="B68" s="273" t="s">
        <v>91</v>
      </c>
      <c r="C68" s="347"/>
      <c r="D68" s="347"/>
      <c r="E68" s="347"/>
      <c r="F68" s="347"/>
      <c r="G68" s="348"/>
      <c r="H68" s="273" t="s">
        <v>91</v>
      </c>
      <c r="I68" s="347"/>
      <c r="J68" s="347"/>
      <c r="K68" s="347"/>
      <c r="L68" s="276" t="s">
        <v>91</v>
      </c>
      <c r="M68" s="276"/>
      <c r="N68" s="348"/>
      <c r="O68" s="277" t="s">
        <v>91</v>
      </c>
      <c r="P68" s="278"/>
      <c r="Q68" s="278"/>
      <c r="R68" s="279" t="s">
        <v>91</v>
      </c>
      <c r="S68" s="278"/>
      <c r="T68" s="360"/>
      <c r="U68" s="281" t="s">
        <v>91</v>
      </c>
      <c r="V68" s="282"/>
      <c r="W68" s="283"/>
      <c r="X68" s="295"/>
      <c r="Y68" s="296"/>
      <c r="Z68" s="297"/>
      <c r="AA68" s="78"/>
      <c r="AB68" s="79"/>
      <c r="AC68" s="79"/>
      <c r="AD68" s="79"/>
      <c r="AE68" s="79"/>
      <c r="AF68" s="79"/>
      <c r="AG68" s="79"/>
      <c r="AH68" s="79"/>
      <c r="AI68" s="79"/>
      <c r="AJ68" s="79"/>
      <c r="AK68" s="79"/>
      <c r="AL68" s="79"/>
      <c r="AM68" s="79"/>
      <c r="AN68" s="79"/>
      <c r="AO68" s="79"/>
      <c r="AP68" s="79"/>
      <c r="AQ68" s="79"/>
      <c r="AR68" s="79"/>
      <c r="AS68" s="79"/>
      <c r="AT68" s="79"/>
      <c r="AU68" s="79"/>
      <c r="AV68" s="79"/>
      <c r="AW68" s="79"/>
      <c r="AX68" s="79"/>
      <c r="AY68" s="79"/>
      <c r="AZ68" s="79"/>
      <c r="BA68" s="79"/>
      <c r="BB68" s="79"/>
      <c r="BC68" s="79"/>
      <c r="BD68" s="79"/>
      <c r="BE68" s="80"/>
      <c r="BF68" s="107"/>
    </row>
    <row r="69" spans="1:58" s="89" customFormat="1" ht="21.75" customHeight="1">
      <c r="A69" s="151">
        <v>20</v>
      </c>
      <c r="B69" s="344" t="s">
        <v>91</v>
      </c>
      <c r="C69" s="345"/>
      <c r="D69" s="345"/>
      <c r="E69" s="345"/>
      <c r="F69" s="345"/>
      <c r="G69" s="346"/>
      <c r="H69" s="273" t="s">
        <v>91</v>
      </c>
      <c r="I69" s="347"/>
      <c r="J69" s="347"/>
      <c r="K69" s="347"/>
      <c r="L69" s="361" t="s">
        <v>91</v>
      </c>
      <c r="M69" s="361"/>
      <c r="N69" s="346"/>
      <c r="O69" s="362" t="s">
        <v>91</v>
      </c>
      <c r="P69" s="363"/>
      <c r="Q69" s="363"/>
      <c r="R69" s="364" t="s">
        <v>91</v>
      </c>
      <c r="S69" s="363"/>
      <c r="T69" s="365"/>
      <c r="U69" s="366" t="s">
        <v>91</v>
      </c>
      <c r="V69" s="367"/>
      <c r="W69" s="368"/>
      <c r="X69" s="295"/>
      <c r="Y69" s="296"/>
      <c r="Z69" s="297"/>
      <c r="AA69" s="85"/>
      <c r="AB69" s="86"/>
      <c r="AC69" s="86"/>
      <c r="AD69" s="86"/>
      <c r="AE69" s="86"/>
      <c r="AF69" s="87"/>
      <c r="AG69" s="87"/>
      <c r="AH69" s="87"/>
      <c r="AI69" s="87"/>
      <c r="AJ69" s="87"/>
      <c r="AK69" s="87"/>
      <c r="AL69" s="87"/>
      <c r="AM69" s="87"/>
      <c r="AN69" s="87"/>
      <c r="AO69" s="87"/>
      <c r="AP69" s="87"/>
      <c r="AQ69" s="87"/>
      <c r="AR69" s="87"/>
      <c r="AS69" s="86"/>
      <c r="AT69" s="86"/>
      <c r="AU69" s="86"/>
      <c r="AV69" s="86"/>
      <c r="AW69" s="86"/>
      <c r="AX69" s="86"/>
      <c r="AY69" s="86"/>
      <c r="AZ69" s="86"/>
      <c r="BA69" s="86"/>
      <c r="BB69" s="87"/>
      <c r="BC69" s="87"/>
      <c r="BD69" s="87"/>
      <c r="BE69" s="88"/>
      <c r="BF69" s="144"/>
    </row>
    <row r="70" spans="1:58" ht="21.75" customHeight="1">
      <c r="A70" s="151">
        <v>21</v>
      </c>
      <c r="B70" s="344" t="s">
        <v>91</v>
      </c>
      <c r="C70" s="345"/>
      <c r="D70" s="345"/>
      <c r="E70" s="345"/>
      <c r="F70" s="345"/>
      <c r="G70" s="346"/>
      <c r="H70" s="273" t="s">
        <v>91</v>
      </c>
      <c r="I70" s="347"/>
      <c r="J70" s="347"/>
      <c r="K70" s="347"/>
      <c r="L70" s="361" t="s">
        <v>91</v>
      </c>
      <c r="M70" s="361"/>
      <c r="N70" s="346"/>
      <c r="O70" s="277" t="s">
        <v>91</v>
      </c>
      <c r="P70" s="278"/>
      <c r="Q70" s="278"/>
      <c r="R70" s="279" t="s">
        <v>91</v>
      </c>
      <c r="S70" s="278"/>
      <c r="T70" s="360"/>
      <c r="U70" s="281" t="s">
        <v>91</v>
      </c>
      <c r="V70" s="282"/>
      <c r="W70" s="283"/>
      <c r="X70" s="295"/>
      <c r="Y70" s="296"/>
      <c r="Z70" s="297"/>
      <c r="AA70" s="81"/>
      <c r="AB70" s="82"/>
      <c r="AC70" s="82"/>
      <c r="AD70" s="82"/>
      <c r="AE70" s="82"/>
      <c r="AF70" s="79"/>
      <c r="AG70" s="79"/>
      <c r="AH70" s="79"/>
      <c r="AI70" s="79"/>
      <c r="AJ70" s="79"/>
      <c r="AK70" s="79"/>
      <c r="AL70" s="79"/>
      <c r="AM70" s="79"/>
      <c r="AN70" s="79"/>
      <c r="AO70" s="79"/>
      <c r="AP70" s="79"/>
      <c r="AQ70" s="79"/>
      <c r="AR70" s="79"/>
      <c r="AS70" s="82"/>
      <c r="AT70" s="82"/>
      <c r="AU70" s="82"/>
      <c r="AV70" s="82"/>
      <c r="AW70" s="82"/>
      <c r="AX70" s="82"/>
      <c r="AY70" s="82"/>
      <c r="AZ70" s="82"/>
      <c r="BA70" s="82"/>
      <c r="BB70" s="79"/>
      <c r="BC70" s="79"/>
      <c r="BD70" s="79"/>
      <c r="BE70" s="80"/>
      <c r="BF70" s="107"/>
    </row>
    <row r="71" spans="1:58" ht="21.75" customHeight="1">
      <c r="A71" s="151">
        <v>22</v>
      </c>
      <c r="B71" s="344" t="s">
        <v>91</v>
      </c>
      <c r="C71" s="345"/>
      <c r="D71" s="345"/>
      <c r="E71" s="345"/>
      <c r="F71" s="345"/>
      <c r="G71" s="346"/>
      <c r="H71" s="273" t="s">
        <v>91</v>
      </c>
      <c r="I71" s="347"/>
      <c r="J71" s="347"/>
      <c r="K71" s="347"/>
      <c r="L71" s="361" t="s">
        <v>91</v>
      </c>
      <c r="M71" s="361"/>
      <c r="N71" s="346"/>
      <c r="O71" s="277" t="s">
        <v>91</v>
      </c>
      <c r="P71" s="278"/>
      <c r="Q71" s="278"/>
      <c r="R71" s="279" t="s">
        <v>91</v>
      </c>
      <c r="S71" s="278"/>
      <c r="T71" s="360"/>
      <c r="U71" s="281" t="s">
        <v>91</v>
      </c>
      <c r="V71" s="282"/>
      <c r="W71" s="283"/>
      <c r="X71" s="295"/>
      <c r="Y71" s="296"/>
      <c r="Z71" s="297"/>
      <c r="AA71" s="78"/>
      <c r="AB71" s="79"/>
      <c r="AC71" s="79"/>
      <c r="AD71" s="79"/>
      <c r="AE71" s="79"/>
      <c r="AF71" s="79"/>
      <c r="AG71" s="79"/>
      <c r="AH71" s="79"/>
      <c r="AI71" s="79"/>
      <c r="AJ71" s="79"/>
      <c r="AK71" s="79"/>
      <c r="AL71" s="79"/>
      <c r="AM71" s="79"/>
      <c r="AN71" s="79"/>
      <c r="AO71" s="79"/>
      <c r="AP71" s="79"/>
      <c r="AQ71" s="79"/>
      <c r="AR71" s="79"/>
      <c r="AS71" s="79"/>
      <c r="AT71" s="79"/>
      <c r="AU71" s="79"/>
      <c r="AV71" s="79"/>
      <c r="AW71" s="79"/>
      <c r="AX71" s="79"/>
      <c r="AY71" s="79"/>
      <c r="AZ71" s="79"/>
      <c r="BA71" s="79"/>
      <c r="BB71" s="79"/>
      <c r="BC71" s="79"/>
      <c r="BD71" s="79"/>
      <c r="BE71" s="80"/>
      <c r="BF71" s="107"/>
    </row>
    <row r="72" spans="1:58" ht="21.75" customHeight="1">
      <c r="A72" s="151">
        <v>23</v>
      </c>
      <c r="B72" s="344" t="s">
        <v>91</v>
      </c>
      <c r="C72" s="345"/>
      <c r="D72" s="345"/>
      <c r="E72" s="345"/>
      <c r="F72" s="345"/>
      <c r="G72" s="346"/>
      <c r="H72" s="273" t="s">
        <v>91</v>
      </c>
      <c r="I72" s="347"/>
      <c r="J72" s="347"/>
      <c r="K72" s="347"/>
      <c r="L72" s="361" t="s">
        <v>91</v>
      </c>
      <c r="M72" s="361"/>
      <c r="N72" s="346"/>
      <c r="O72" s="277" t="s">
        <v>91</v>
      </c>
      <c r="P72" s="278"/>
      <c r="Q72" s="278"/>
      <c r="R72" s="279" t="s">
        <v>91</v>
      </c>
      <c r="S72" s="278"/>
      <c r="T72" s="360"/>
      <c r="U72" s="281" t="s">
        <v>91</v>
      </c>
      <c r="V72" s="282"/>
      <c r="W72" s="283"/>
      <c r="X72" s="295"/>
      <c r="Y72" s="296"/>
      <c r="Z72" s="297"/>
      <c r="AA72" s="78"/>
      <c r="AB72" s="79"/>
      <c r="AC72" s="79"/>
      <c r="AD72" s="79"/>
      <c r="AE72" s="79"/>
      <c r="AF72" s="79"/>
      <c r="AG72" s="79"/>
      <c r="AH72" s="79"/>
      <c r="AI72" s="79"/>
      <c r="AJ72" s="79"/>
      <c r="AK72" s="79"/>
      <c r="AL72" s="79"/>
      <c r="AM72" s="79"/>
      <c r="AN72" s="79"/>
      <c r="AO72" s="79"/>
      <c r="AP72" s="79"/>
      <c r="AQ72" s="79"/>
      <c r="AR72" s="79"/>
      <c r="AS72" s="79"/>
      <c r="AT72" s="79"/>
      <c r="AU72" s="79"/>
      <c r="AV72" s="79"/>
      <c r="AW72" s="79"/>
      <c r="AX72" s="79"/>
      <c r="AY72" s="79"/>
      <c r="AZ72" s="79"/>
      <c r="BA72" s="79"/>
      <c r="BB72" s="79"/>
      <c r="BC72" s="79"/>
      <c r="BD72" s="79"/>
      <c r="BE72" s="80"/>
      <c r="BF72" s="107"/>
    </row>
    <row r="73" spans="1:58" ht="21.75" customHeight="1">
      <c r="A73" s="151">
        <v>24</v>
      </c>
      <c r="B73" s="344" t="s">
        <v>91</v>
      </c>
      <c r="C73" s="345"/>
      <c r="D73" s="345"/>
      <c r="E73" s="345"/>
      <c r="F73" s="345"/>
      <c r="G73" s="346"/>
      <c r="H73" s="273" t="s">
        <v>91</v>
      </c>
      <c r="I73" s="347"/>
      <c r="J73" s="347"/>
      <c r="K73" s="347"/>
      <c r="L73" s="361" t="s">
        <v>91</v>
      </c>
      <c r="M73" s="361"/>
      <c r="N73" s="346"/>
      <c r="O73" s="277" t="s">
        <v>91</v>
      </c>
      <c r="P73" s="278"/>
      <c r="Q73" s="278"/>
      <c r="R73" s="279" t="s">
        <v>91</v>
      </c>
      <c r="S73" s="278"/>
      <c r="T73" s="360"/>
      <c r="U73" s="281" t="s">
        <v>91</v>
      </c>
      <c r="V73" s="282"/>
      <c r="W73" s="283"/>
      <c r="X73" s="295"/>
      <c r="Y73" s="296"/>
      <c r="Z73" s="297"/>
      <c r="AA73" s="78"/>
      <c r="AB73" s="79"/>
      <c r="AC73" s="79"/>
      <c r="AD73" s="79"/>
      <c r="AE73" s="79"/>
      <c r="AF73" s="79"/>
      <c r="AG73" s="79"/>
      <c r="AH73" s="79"/>
      <c r="AI73" s="79"/>
      <c r="AJ73" s="79"/>
      <c r="AK73" s="79"/>
      <c r="AL73" s="79"/>
      <c r="AM73" s="79"/>
      <c r="AN73" s="79"/>
      <c r="AO73" s="79"/>
      <c r="AP73" s="79"/>
      <c r="AQ73" s="79"/>
      <c r="AR73" s="79"/>
      <c r="AS73" s="79"/>
      <c r="AT73" s="79"/>
      <c r="AU73" s="79"/>
      <c r="AV73" s="79"/>
      <c r="AW73" s="79"/>
      <c r="AX73" s="79"/>
      <c r="AY73" s="79"/>
      <c r="AZ73" s="79"/>
      <c r="BA73" s="79"/>
      <c r="BB73" s="79"/>
      <c r="BC73" s="79"/>
      <c r="BD73" s="79"/>
      <c r="BE73" s="80"/>
      <c r="BF73" s="107"/>
    </row>
    <row r="74" spans="1:58" ht="21.75" customHeight="1">
      <c r="A74" s="151">
        <v>25</v>
      </c>
      <c r="B74" s="344" t="s">
        <v>91</v>
      </c>
      <c r="C74" s="345"/>
      <c r="D74" s="345"/>
      <c r="E74" s="345"/>
      <c r="F74" s="345"/>
      <c r="G74" s="346"/>
      <c r="H74" s="273" t="s">
        <v>91</v>
      </c>
      <c r="I74" s="347"/>
      <c r="J74" s="347"/>
      <c r="K74" s="347"/>
      <c r="L74" s="361" t="s">
        <v>91</v>
      </c>
      <c r="M74" s="361"/>
      <c r="N74" s="346"/>
      <c r="O74" s="277" t="s">
        <v>91</v>
      </c>
      <c r="P74" s="278"/>
      <c r="Q74" s="278"/>
      <c r="R74" s="279" t="s">
        <v>91</v>
      </c>
      <c r="S74" s="278"/>
      <c r="T74" s="360"/>
      <c r="U74" s="281" t="s">
        <v>91</v>
      </c>
      <c r="V74" s="282"/>
      <c r="W74" s="283"/>
      <c r="X74" s="298"/>
      <c r="Y74" s="299"/>
      <c r="Z74" s="300"/>
      <c r="AA74" s="81"/>
      <c r="AB74" s="82"/>
      <c r="AC74" s="82"/>
      <c r="AD74" s="82"/>
      <c r="AE74" s="82"/>
      <c r="AF74" s="79"/>
      <c r="AG74" s="79"/>
      <c r="AH74" s="79"/>
      <c r="AI74" s="79"/>
      <c r="AJ74" s="79"/>
      <c r="AK74" s="79"/>
      <c r="AL74" s="79"/>
      <c r="AM74" s="79"/>
      <c r="AN74" s="79"/>
      <c r="AO74" s="79"/>
      <c r="AP74" s="79"/>
      <c r="AQ74" s="79"/>
      <c r="AR74" s="79"/>
      <c r="AS74" s="82"/>
      <c r="AT74" s="82"/>
      <c r="AU74" s="82"/>
      <c r="AV74" s="82"/>
      <c r="AW74" s="82"/>
      <c r="AX74" s="82"/>
      <c r="AY74" s="82"/>
      <c r="AZ74" s="82"/>
      <c r="BA74" s="82"/>
      <c r="BB74" s="79"/>
      <c r="BC74" s="79"/>
      <c r="BD74" s="79"/>
      <c r="BE74" s="80"/>
      <c r="BF74" s="107"/>
    </row>
    <row r="75" spans="1:58" ht="21.75" customHeight="1">
      <c r="A75" s="244" t="s">
        <v>143</v>
      </c>
      <c r="B75" s="245"/>
      <c r="C75" s="245"/>
      <c r="D75" s="245"/>
      <c r="E75" s="245"/>
      <c r="F75" s="245"/>
      <c r="G75" s="245"/>
      <c r="H75" s="245"/>
      <c r="I75" s="245"/>
      <c r="J75" s="245"/>
      <c r="K75" s="245"/>
      <c r="L75" s="245"/>
      <c r="M75" s="245"/>
      <c r="N75" s="245"/>
      <c r="O75" s="245"/>
      <c r="P75" s="245"/>
      <c r="Q75" s="245"/>
      <c r="R75" s="245"/>
      <c r="S75" s="245"/>
      <c r="T75" s="245"/>
      <c r="U75" s="245"/>
      <c r="V75" s="245"/>
      <c r="W75" s="245"/>
      <c r="X75" s="245"/>
      <c r="Y75" s="245"/>
      <c r="Z75" s="246"/>
      <c r="AA75" s="252"/>
      <c r="AB75" s="255"/>
      <c r="AC75" s="255"/>
      <c r="AD75" s="255"/>
      <c r="AE75" s="255"/>
      <c r="AF75" s="255"/>
      <c r="AG75" s="255"/>
      <c r="AH75" s="255"/>
      <c r="AI75" s="255"/>
      <c r="AJ75" s="255"/>
      <c r="AK75" s="255"/>
      <c r="AL75" s="255"/>
      <c r="AM75" s="255"/>
      <c r="AN75" s="255"/>
      <c r="AO75" s="255"/>
      <c r="AP75" s="255"/>
      <c r="AQ75" s="255"/>
      <c r="AR75" s="255"/>
      <c r="AS75" s="255"/>
      <c r="AT75" s="255"/>
      <c r="AU75" s="255"/>
      <c r="AV75" s="255"/>
      <c r="AW75" s="255"/>
      <c r="AX75" s="255"/>
      <c r="AY75" s="255"/>
      <c r="AZ75" s="255"/>
      <c r="BA75" s="255"/>
      <c r="BB75" s="255"/>
      <c r="BC75" s="255" t="s">
        <v>123</v>
      </c>
      <c r="BD75" s="255" t="s">
        <v>123</v>
      </c>
      <c r="BE75" s="265" t="s">
        <v>123</v>
      </c>
    </row>
    <row r="76" spans="1:58" ht="21.75" customHeight="1">
      <c r="A76" s="247"/>
      <c r="B76" s="247"/>
      <c r="C76" s="247"/>
      <c r="D76" s="247"/>
      <c r="E76" s="247"/>
      <c r="F76" s="247"/>
      <c r="G76" s="247"/>
      <c r="H76" s="247"/>
      <c r="I76" s="247"/>
      <c r="J76" s="247"/>
      <c r="K76" s="247"/>
      <c r="L76" s="247"/>
      <c r="M76" s="247"/>
      <c r="N76" s="247"/>
      <c r="O76" s="247"/>
      <c r="P76" s="247"/>
      <c r="Q76" s="247"/>
      <c r="R76" s="247"/>
      <c r="S76" s="247"/>
      <c r="T76" s="247"/>
      <c r="U76" s="247"/>
      <c r="V76" s="247"/>
      <c r="W76" s="247"/>
      <c r="X76" s="247"/>
      <c r="Y76" s="247"/>
      <c r="Z76" s="248"/>
      <c r="AA76" s="253"/>
      <c r="AB76" s="256"/>
      <c r="AC76" s="256"/>
      <c r="AD76" s="256"/>
      <c r="AE76" s="256"/>
      <c r="AF76" s="256"/>
      <c r="AG76" s="256"/>
      <c r="AH76" s="256"/>
      <c r="AI76" s="256"/>
      <c r="AJ76" s="256"/>
      <c r="AK76" s="256"/>
      <c r="AL76" s="256"/>
      <c r="AM76" s="256"/>
      <c r="AN76" s="256"/>
      <c r="AO76" s="256"/>
      <c r="AP76" s="256"/>
      <c r="AQ76" s="256"/>
      <c r="AR76" s="256"/>
      <c r="AS76" s="256"/>
      <c r="AT76" s="256"/>
      <c r="AU76" s="256"/>
      <c r="AV76" s="256"/>
      <c r="AW76" s="256"/>
      <c r="AX76" s="256"/>
      <c r="AY76" s="256"/>
      <c r="AZ76" s="256"/>
      <c r="BA76" s="256"/>
      <c r="BB76" s="256"/>
      <c r="BC76" s="256"/>
      <c r="BD76" s="256"/>
      <c r="BE76" s="266"/>
    </row>
    <row r="77" spans="1:58" ht="21.75" customHeight="1">
      <c r="A77" s="247"/>
      <c r="B77" s="247"/>
      <c r="C77" s="247"/>
      <c r="D77" s="247"/>
      <c r="E77" s="247"/>
      <c r="F77" s="247"/>
      <c r="G77" s="247"/>
      <c r="H77" s="247"/>
      <c r="I77" s="247"/>
      <c r="J77" s="247"/>
      <c r="K77" s="247"/>
      <c r="L77" s="247"/>
      <c r="M77" s="247"/>
      <c r="N77" s="247"/>
      <c r="O77" s="247"/>
      <c r="P77" s="247"/>
      <c r="Q77" s="247"/>
      <c r="R77" s="247"/>
      <c r="S77" s="247"/>
      <c r="T77" s="247"/>
      <c r="U77" s="247"/>
      <c r="V77" s="247"/>
      <c r="W77" s="247"/>
      <c r="X77" s="247"/>
      <c r="Y77" s="247"/>
      <c r="Z77" s="248"/>
      <c r="AA77" s="253"/>
      <c r="AB77" s="256"/>
      <c r="AC77" s="256"/>
      <c r="AD77" s="256"/>
      <c r="AE77" s="256"/>
      <c r="AF77" s="256"/>
      <c r="AG77" s="256"/>
      <c r="AH77" s="256"/>
      <c r="AI77" s="256"/>
      <c r="AJ77" s="256"/>
      <c r="AK77" s="256"/>
      <c r="AL77" s="256"/>
      <c r="AM77" s="256"/>
      <c r="AN77" s="256"/>
      <c r="AO77" s="256"/>
      <c r="AP77" s="256"/>
      <c r="AQ77" s="256"/>
      <c r="AR77" s="256"/>
      <c r="AS77" s="256"/>
      <c r="AT77" s="256"/>
      <c r="AU77" s="256"/>
      <c r="AV77" s="256"/>
      <c r="AW77" s="256"/>
      <c r="AX77" s="256"/>
      <c r="AY77" s="256"/>
      <c r="AZ77" s="256"/>
      <c r="BA77" s="256"/>
      <c r="BB77" s="256"/>
      <c r="BC77" s="256"/>
      <c r="BD77" s="256"/>
      <c r="BE77" s="266"/>
    </row>
    <row r="78" spans="1:58" ht="21.75" customHeight="1">
      <c r="A78" s="247"/>
      <c r="B78" s="247"/>
      <c r="C78" s="247"/>
      <c r="D78" s="247"/>
      <c r="E78" s="247"/>
      <c r="F78" s="247"/>
      <c r="G78" s="247"/>
      <c r="H78" s="247"/>
      <c r="I78" s="247"/>
      <c r="J78" s="247"/>
      <c r="K78" s="247"/>
      <c r="L78" s="247"/>
      <c r="M78" s="247"/>
      <c r="N78" s="247"/>
      <c r="O78" s="247"/>
      <c r="P78" s="247"/>
      <c r="Q78" s="247"/>
      <c r="R78" s="247"/>
      <c r="S78" s="247"/>
      <c r="T78" s="247"/>
      <c r="U78" s="247"/>
      <c r="V78" s="247"/>
      <c r="W78" s="247"/>
      <c r="X78" s="247"/>
      <c r="Y78" s="247"/>
      <c r="Z78" s="248"/>
      <c r="AA78" s="254"/>
      <c r="AB78" s="257"/>
      <c r="AC78" s="257"/>
      <c r="AD78" s="257"/>
      <c r="AE78" s="257"/>
      <c r="AF78" s="257"/>
      <c r="AG78" s="257"/>
      <c r="AH78" s="257"/>
      <c r="AI78" s="257"/>
      <c r="AJ78" s="257"/>
      <c r="AK78" s="257"/>
      <c r="AL78" s="257"/>
      <c r="AM78" s="257"/>
      <c r="AN78" s="257"/>
      <c r="AO78" s="257"/>
      <c r="AP78" s="257"/>
      <c r="AQ78" s="257"/>
      <c r="AR78" s="257"/>
      <c r="AS78" s="257"/>
      <c r="AT78" s="257"/>
      <c r="AU78" s="257"/>
      <c r="AV78" s="257"/>
      <c r="AW78" s="257"/>
      <c r="AX78" s="257"/>
      <c r="AY78" s="257"/>
      <c r="AZ78" s="257"/>
      <c r="BA78" s="257"/>
      <c r="BB78" s="257"/>
      <c r="BC78" s="257"/>
      <c r="BD78" s="257"/>
      <c r="BE78" s="267"/>
    </row>
    <row r="79" spans="1:58" ht="21.75" customHeight="1">
      <c r="A79" s="117" t="s">
        <v>64</v>
      </c>
      <c r="B79" s="118"/>
      <c r="C79" s="118"/>
      <c r="D79" s="118"/>
      <c r="E79" s="118"/>
      <c r="F79" s="118"/>
      <c r="G79" s="118"/>
      <c r="H79" s="118"/>
      <c r="I79" s="118"/>
      <c r="J79" s="118"/>
      <c r="K79" s="118"/>
      <c r="L79" s="118"/>
      <c r="M79" s="118"/>
      <c r="N79" s="118"/>
      <c r="O79" s="118"/>
      <c r="P79" s="118"/>
      <c r="Q79" s="118"/>
      <c r="R79" s="118"/>
      <c r="S79" s="118"/>
      <c r="T79" s="118"/>
      <c r="U79" s="118"/>
      <c r="V79" s="118"/>
      <c r="W79" s="118"/>
      <c r="X79" s="118"/>
      <c r="Y79" s="118"/>
      <c r="Z79" s="118"/>
      <c r="AA79" s="118"/>
      <c r="AB79" s="118"/>
      <c r="AC79" s="118"/>
      <c r="AD79" s="118"/>
      <c r="AE79" s="118"/>
      <c r="AF79" s="118"/>
      <c r="AG79" s="118"/>
      <c r="AH79" s="118"/>
      <c r="AI79" s="118"/>
      <c r="AJ79" s="118"/>
      <c r="AK79" s="118"/>
      <c r="AL79" s="118"/>
      <c r="AM79" s="118"/>
      <c r="AN79" s="118"/>
      <c r="AO79" s="118"/>
      <c r="AP79" s="118"/>
      <c r="AQ79" s="118"/>
      <c r="AR79" s="118"/>
      <c r="AS79" s="118"/>
      <c r="AT79" s="118"/>
      <c r="AU79" s="118"/>
      <c r="AV79" s="118"/>
      <c r="AW79" s="118"/>
      <c r="AX79" s="118"/>
      <c r="AY79" s="118"/>
      <c r="AZ79" s="118"/>
      <c r="BA79" s="118"/>
      <c r="BB79" s="118"/>
      <c r="BC79" s="118"/>
      <c r="BD79" s="118"/>
      <c r="BE79" s="118"/>
      <c r="BF79" s="69"/>
    </row>
    <row r="80" spans="1:58" s="67" customFormat="1" ht="21.75" customHeight="1">
      <c r="A80" s="301" t="s">
        <v>142</v>
      </c>
      <c r="B80" s="301"/>
      <c r="C80" s="301"/>
      <c r="D80" s="301"/>
      <c r="E80" s="301"/>
      <c r="F80" s="301"/>
      <c r="G80" s="301"/>
      <c r="H80" s="301"/>
      <c r="I80" s="301"/>
      <c r="J80" s="301"/>
      <c r="K80" s="301"/>
      <c r="L80" s="301"/>
      <c r="M80" s="301"/>
      <c r="N80" s="301"/>
      <c r="O80" s="301"/>
      <c r="P80" s="301"/>
      <c r="Q80" s="301"/>
      <c r="R80" s="301"/>
      <c r="S80" s="301"/>
      <c r="T80" s="301"/>
      <c r="U80" s="301"/>
      <c r="V80" s="301"/>
      <c r="W80" s="301"/>
      <c r="X80" s="301"/>
      <c r="Y80" s="301"/>
      <c r="Z80" s="301"/>
      <c r="AA80" s="119"/>
      <c r="AB80" s="120"/>
      <c r="AC80" s="120"/>
      <c r="AD80" s="120"/>
      <c r="AE80" s="120"/>
      <c r="AF80" s="120"/>
      <c r="AG80" s="120"/>
      <c r="AH80" s="120"/>
      <c r="AI80" s="119"/>
      <c r="AJ80" s="119"/>
      <c r="AK80" s="119"/>
      <c r="AL80" s="119"/>
      <c r="AM80" s="119"/>
      <c r="AN80" s="119"/>
      <c r="AO80" s="119"/>
      <c r="AP80" s="119"/>
      <c r="AQ80" s="119"/>
      <c r="AR80" s="119"/>
      <c r="AS80" s="119"/>
      <c r="AT80" s="119"/>
      <c r="AU80" s="119"/>
      <c r="AV80" s="119"/>
      <c r="AW80" s="119"/>
      <c r="AX80" s="119"/>
      <c r="AY80" s="121"/>
      <c r="AZ80" s="120"/>
      <c r="BA80" s="120"/>
      <c r="BB80" s="120"/>
      <c r="BC80" s="120"/>
      <c r="BD80" s="120"/>
      <c r="BE80" s="120"/>
      <c r="BF80" s="61"/>
    </row>
    <row r="81" spans="1:58" s="67" customFormat="1" ht="21.75" customHeight="1">
      <c r="A81" s="155"/>
      <c r="B81" s="155"/>
      <c r="C81" s="155"/>
      <c r="D81" s="155"/>
      <c r="E81" s="155"/>
      <c r="F81" s="155"/>
      <c r="G81" s="155"/>
      <c r="H81" s="155"/>
      <c r="I81" s="155"/>
      <c r="J81" s="155"/>
      <c r="K81" s="155"/>
      <c r="L81" s="155"/>
      <c r="M81" s="155"/>
      <c r="N81" s="155"/>
      <c r="O81" s="155"/>
      <c r="P81" s="155"/>
      <c r="Q81" s="155"/>
      <c r="R81" s="155"/>
      <c r="S81" s="155"/>
      <c r="T81" s="155"/>
      <c r="U81" s="155"/>
      <c r="V81" s="155"/>
      <c r="W81" s="155"/>
      <c r="X81" s="155"/>
      <c r="Y81" s="155"/>
      <c r="Z81" s="155"/>
      <c r="AA81" s="119"/>
      <c r="AB81" s="120"/>
      <c r="AC81" s="120"/>
      <c r="AD81" s="120"/>
      <c r="AE81" s="120"/>
      <c r="AF81" s="120"/>
      <c r="AG81" s="120"/>
      <c r="AH81" s="120"/>
      <c r="AI81" s="119"/>
      <c r="AJ81" s="119"/>
      <c r="AK81" s="119"/>
      <c r="AL81" s="119"/>
      <c r="AM81" s="119"/>
      <c r="AN81" s="119"/>
      <c r="AO81" s="119"/>
      <c r="AP81" s="119"/>
      <c r="AQ81" s="119"/>
      <c r="AR81" s="119"/>
      <c r="AS81" s="119"/>
      <c r="AT81" s="119"/>
      <c r="AU81" s="119"/>
      <c r="AV81" s="119"/>
      <c r="AW81" s="119"/>
      <c r="AX81" s="119"/>
      <c r="AY81" s="121"/>
      <c r="AZ81" s="120"/>
      <c r="BA81" s="120"/>
      <c r="BB81" s="120"/>
      <c r="BC81" s="120"/>
      <c r="BD81" s="120"/>
      <c r="BE81" s="120"/>
      <c r="BF81" s="61"/>
    </row>
    <row r="82" spans="1:58" s="67" customFormat="1" ht="17.25" customHeight="1">
      <c r="A82" s="302" t="s">
        <v>67</v>
      </c>
      <c r="B82" s="302"/>
      <c r="C82" s="302"/>
      <c r="D82" s="123" t="s">
        <v>115</v>
      </c>
      <c r="E82" s="303" t="s">
        <v>148</v>
      </c>
      <c r="F82" s="303"/>
      <c r="G82" s="124" t="s">
        <v>66</v>
      </c>
      <c r="H82" s="125"/>
      <c r="I82" s="125"/>
      <c r="J82" s="125"/>
      <c r="K82" s="125"/>
      <c r="L82" s="125"/>
      <c r="M82" s="125"/>
      <c r="N82" s="125"/>
      <c r="O82" s="125"/>
      <c r="P82" s="125"/>
      <c r="Q82" s="125"/>
      <c r="R82" s="125"/>
      <c r="S82" s="125"/>
      <c r="T82" s="125"/>
      <c r="U82" s="125"/>
      <c r="V82" s="125"/>
      <c r="W82" s="125"/>
      <c r="X82" s="125"/>
      <c r="Y82" s="125"/>
      <c r="Z82" s="125"/>
      <c r="AA82" s="119"/>
      <c r="AB82" s="153"/>
      <c r="AC82" s="153"/>
      <c r="AD82" s="153"/>
      <c r="AE82" s="127"/>
      <c r="AF82" s="128"/>
      <c r="AG82" s="128"/>
      <c r="AH82" s="119"/>
      <c r="AI82" s="119"/>
      <c r="AJ82" s="119"/>
      <c r="AK82" s="119"/>
      <c r="AL82" s="119"/>
      <c r="AM82" s="119"/>
      <c r="AN82" s="119"/>
      <c r="AO82" s="119"/>
      <c r="AP82" s="119"/>
      <c r="AQ82" s="119"/>
      <c r="AR82" s="119"/>
      <c r="AS82" s="119"/>
      <c r="AT82" s="119"/>
      <c r="AU82" s="119"/>
      <c r="AV82" s="119"/>
      <c r="AW82" s="119"/>
      <c r="AX82" s="119"/>
      <c r="AY82" s="121"/>
      <c r="AZ82" s="120"/>
      <c r="BA82" s="120"/>
      <c r="BB82" s="120"/>
      <c r="BC82" s="120"/>
      <c r="BD82" s="120"/>
      <c r="BE82" s="120"/>
      <c r="BF82" s="61"/>
    </row>
    <row r="83" spans="1:58" s="67" customFormat="1" ht="17.25" customHeight="1">
      <c r="A83" s="304" t="s">
        <v>68</v>
      </c>
      <c r="B83" s="304"/>
      <c r="C83" s="304"/>
      <c r="D83" s="127" t="s">
        <v>149</v>
      </c>
      <c r="E83" s="120"/>
      <c r="F83" s="127"/>
      <c r="G83" s="127"/>
      <c r="H83" s="119"/>
      <c r="I83" s="119"/>
      <c r="J83" s="119"/>
      <c r="K83" s="119"/>
      <c r="L83" s="119"/>
      <c r="M83" s="119"/>
      <c r="N83" s="119"/>
      <c r="O83" s="127"/>
      <c r="P83" s="127"/>
      <c r="Q83" s="119"/>
      <c r="R83" s="119"/>
      <c r="S83" s="119"/>
      <c r="T83" s="119"/>
      <c r="U83" s="127"/>
      <c r="V83" s="127"/>
      <c r="W83" s="127"/>
      <c r="X83" s="127"/>
      <c r="Y83" s="127"/>
      <c r="Z83" s="127"/>
      <c r="AA83" s="119"/>
      <c r="AB83" s="120"/>
      <c r="AC83" s="120"/>
      <c r="AD83" s="120"/>
      <c r="AE83" s="120"/>
      <c r="AF83" s="120"/>
      <c r="AG83" s="120"/>
      <c r="AH83" s="120"/>
      <c r="AI83" s="120"/>
      <c r="AJ83" s="120"/>
      <c r="AK83" s="305" t="s">
        <v>72</v>
      </c>
      <c r="AL83" s="305"/>
      <c r="AM83" s="305"/>
      <c r="AN83" s="305"/>
      <c r="AO83" s="306">
        <v>45231</v>
      </c>
      <c r="AP83" s="306"/>
      <c r="AQ83" s="306"/>
      <c r="AR83" s="306"/>
      <c r="AS83" s="306"/>
      <c r="AT83" s="307" t="s">
        <v>70</v>
      </c>
      <c r="AU83" s="307"/>
      <c r="AV83" s="307"/>
      <c r="AW83" s="307"/>
      <c r="AX83" s="307"/>
      <c r="AY83" s="307"/>
      <c r="AZ83" s="307"/>
      <c r="BA83" s="308">
        <v>45243</v>
      </c>
      <c r="BB83" s="308"/>
      <c r="BC83" s="308"/>
      <c r="BD83" s="308"/>
      <c r="BE83" s="308"/>
      <c r="BF83" s="61"/>
    </row>
    <row r="84" spans="1:58" s="67" customFormat="1" ht="17.25" customHeight="1">
      <c r="A84" s="309" t="s">
        <v>69</v>
      </c>
      <c r="B84" s="309"/>
      <c r="C84" s="309"/>
      <c r="D84" s="129" t="s">
        <v>150</v>
      </c>
      <c r="E84" s="130"/>
      <c r="F84" s="129"/>
      <c r="G84" s="129"/>
      <c r="H84" s="129"/>
      <c r="I84" s="129"/>
      <c r="J84" s="129"/>
      <c r="K84" s="129"/>
      <c r="L84" s="129"/>
      <c r="M84" s="129"/>
      <c r="N84" s="129"/>
      <c r="O84" s="131"/>
      <c r="P84" s="131"/>
      <c r="Q84" s="131"/>
      <c r="R84" s="131"/>
      <c r="S84" s="131"/>
      <c r="T84" s="129"/>
      <c r="U84" s="129"/>
      <c r="V84" s="129"/>
      <c r="W84" s="131"/>
      <c r="X84" s="129"/>
      <c r="Y84" s="129"/>
      <c r="Z84" s="131"/>
      <c r="AA84" s="127"/>
      <c r="AB84" s="120"/>
      <c r="AC84" s="120"/>
      <c r="AD84" s="120"/>
      <c r="AE84" s="120"/>
      <c r="AF84" s="120"/>
      <c r="AG84" s="120"/>
      <c r="AH84" s="120"/>
      <c r="AI84" s="120"/>
      <c r="AJ84" s="120"/>
      <c r="AK84" s="307" t="s">
        <v>73</v>
      </c>
      <c r="AL84" s="307"/>
      <c r="AM84" s="307"/>
      <c r="AN84" s="307"/>
      <c r="AO84" s="306">
        <v>45366</v>
      </c>
      <c r="AP84" s="306"/>
      <c r="AQ84" s="306"/>
      <c r="AR84" s="306"/>
      <c r="AS84" s="306"/>
      <c r="AT84" s="307" t="s">
        <v>38</v>
      </c>
      <c r="AU84" s="307"/>
      <c r="AV84" s="307"/>
      <c r="AW84" s="307"/>
      <c r="AX84" s="307"/>
      <c r="AY84" s="307"/>
      <c r="AZ84" s="307"/>
      <c r="BA84" s="308">
        <v>45366</v>
      </c>
      <c r="BB84" s="308"/>
      <c r="BC84" s="308"/>
      <c r="BD84" s="308"/>
      <c r="BE84" s="308"/>
      <c r="BF84" s="66"/>
    </row>
    <row r="85" spans="1:58" ht="19.5" customHeight="1">
      <c r="A85" s="310">
        <v>45292</v>
      </c>
      <c r="B85" s="310"/>
      <c r="C85" s="310"/>
      <c r="D85" s="310"/>
      <c r="E85" s="132"/>
      <c r="F85" s="132"/>
      <c r="G85" s="132"/>
      <c r="H85" s="133"/>
      <c r="I85" s="133"/>
      <c r="J85" s="133"/>
      <c r="K85" s="133"/>
      <c r="L85" s="133"/>
      <c r="M85" s="133"/>
      <c r="N85" s="133"/>
      <c r="O85" s="134"/>
      <c r="P85" s="134"/>
      <c r="Q85" s="134"/>
      <c r="R85" s="134"/>
      <c r="S85" s="134"/>
      <c r="T85" s="134"/>
      <c r="U85" s="135"/>
      <c r="V85" s="135"/>
      <c r="W85" s="135"/>
      <c r="X85" s="135"/>
      <c r="Y85" s="135"/>
      <c r="Z85" s="135"/>
      <c r="AA85" s="135"/>
      <c r="AB85" s="135"/>
      <c r="AC85" s="135"/>
      <c r="AD85" s="135"/>
      <c r="AE85" s="135"/>
      <c r="AF85" s="135"/>
      <c r="AG85" s="135"/>
      <c r="AH85" s="135"/>
      <c r="AI85" s="133"/>
      <c r="AJ85" s="133"/>
      <c r="AK85" s="133"/>
      <c r="AL85" s="133"/>
      <c r="AM85" s="133"/>
      <c r="AN85" s="133"/>
      <c r="AO85" s="133"/>
      <c r="AP85" s="133"/>
      <c r="AQ85" s="133"/>
      <c r="AR85" s="133"/>
      <c r="AS85" s="133"/>
      <c r="AT85" s="133"/>
      <c r="AU85" s="133"/>
      <c r="AV85" s="133"/>
      <c r="AW85" s="133"/>
      <c r="AX85" s="133"/>
      <c r="AY85" s="133"/>
      <c r="AZ85" s="133"/>
      <c r="BA85" s="133"/>
      <c r="BB85" s="136"/>
      <c r="BC85" s="136"/>
      <c r="BD85" s="136"/>
      <c r="BE85" s="136"/>
      <c r="BF85" s="76"/>
    </row>
    <row r="86" spans="1:58" ht="21.75" customHeight="1">
      <c r="A86" s="311" t="s">
        <v>74</v>
      </c>
      <c r="B86" s="314" t="s">
        <v>87</v>
      </c>
      <c r="C86" s="315"/>
      <c r="D86" s="315"/>
      <c r="E86" s="315"/>
      <c r="F86" s="315"/>
      <c r="G86" s="316"/>
      <c r="H86" s="314" t="s">
        <v>88</v>
      </c>
      <c r="I86" s="315"/>
      <c r="J86" s="315"/>
      <c r="K86" s="315"/>
      <c r="L86" s="315"/>
      <c r="M86" s="315"/>
      <c r="N86" s="316"/>
      <c r="O86" s="323" t="s">
        <v>133</v>
      </c>
      <c r="P86" s="324"/>
      <c r="Q86" s="325"/>
      <c r="R86" s="330" t="s">
        <v>134</v>
      </c>
      <c r="S86" s="325"/>
      <c r="T86" s="331"/>
      <c r="U86" s="334" t="s">
        <v>135</v>
      </c>
      <c r="V86" s="335"/>
      <c r="W86" s="336"/>
      <c r="X86" s="334" t="s">
        <v>136</v>
      </c>
      <c r="Y86" s="335"/>
      <c r="Z86" s="336"/>
      <c r="AA86" s="138">
        <v>45292</v>
      </c>
      <c r="AB86" s="139">
        <v>45293</v>
      </c>
      <c r="AC86" s="139">
        <v>45294</v>
      </c>
      <c r="AD86" s="139">
        <v>45295</v>
      </c>
      <c r="AE86" s="139">
        <v>45296</v>
      </c>
      <c r="AF86" s="139">
        <v>45297</v>
      </c>
      <c r="AG86" s="139">
        <v>45298</v>
      </c>
      <c r="AH86" s="139">
        <v>45299</v>
      </c>
      <c r="AI86" s="139">
        <v>45300</v>
      </c>
      <c r="AJ86" s="139">
        <v>45301</v>
      </c>
      <c r="AK86" s="139">
        <v>45302</v>
      </c>
      <c r="AL86" s="139">
        <v>45303</v>
      </c>
      <c r="AM86" s="139">
        <v>45304</v>
      </c>
      <c r="AN86" s="139">
        <v>45305</v>
      </c>
      <c r="AO86" s="139">
        <v>45306</v>
      </c>
      <c r="AP86" s="139">
        <v>45307</v>
      </c>
      <c r="AQ86" s="139">
        <v>45308</v>
      </c>
      <c r="AR86" s="139">
        <v>45309</v>
      </c>
      <c r="AS86" s="139">
        <v>45310</v>
      </c>
      <c r="AT86" s="139">
        <v>45311</v>
      </c>
      <c r="AU86" s="139">
        <v>45312</v>
      </c>
      <c r="AV86" s="139">
        <v>45313</v>
      </c>
      <c r="AW86" s="139">
        <v>45314</v>
      </c>
      <c r="AX86" s="139">
        <v>45315</v>
      </c>
      <c r="AY86" s="139">
        <v>45316</v>
      </c>
      <c r="AZ86" s="139">
        <v>45317</v>
      </c>
      <c r="BA86" s="139">
        <v>45318</v>
      </c>
      <c r="BB86" s="139">
        <v>45319</v>
      </c>
      <c r="BC86" s="139">
        <v>45320</v>
      </c>
      <c r="BD86" s="139">
        <v>45321</v>
      </c>
      <c r="BE86" s="140">
        <v>45322</v>
      </c>
      <c r="BF86" s="156"/>
    </row>
    <row r="87" spans="1:58" ht="21" customHeight="1">
      <c r="A87" s="312"/>
      <c r="B87" s="317"/>
      <c r="C87" s="318"/>
      <c r="D87" s="318"/>
      <c r="E87" s="318"/>
      <c r="F87" s="318"/>
      <c r="G87" s="319"/>
      <c r="H87" s="317"/>
      <c r="I87" s="318"/>
      <c r="J87" s="318"/>
      <c r="K87" s="318"/>
      <c r="L87" s="318"/>
      <c r="M87" s="318"/>
      <c r="N87" s="319"/>
      <c r="O87" s="326"/>
      <c r="P87" s="327"/>
      <c r="Q87" s="327"/>
      <c r="R87" s="326"/>
      <c r="S87" s="327"/>
      <c r="T87" s="332"/>
      <c r="U87" s="337"/>
      <c r="V87" s="338"/>
      <c r="W87" s="339"/>
      <c r="X87" s="337"/>
      <c r="Y87" s="338"/>
      <c r="Z87" s="339"/>
      <c r="AA87" s="141" t="s">
        <v>156</v>
      </c>
      <c r="AB87" s="142" t="s">
        <v>157</v>
      </c>
      <c r="AC87" s="142" t="s">
        <v>151</v>
      </c>
      <c r="AD87" s="142" t="s">
        <v>152</v>
      </c>
      <c r="AE87" s="142" t="s">
        <v>153</v>
      </c>
      <c r="AF87" s="142" t="s">
        <v>154</v>
      </c>
      <c r="AG87" s="142" t="s">
        <v>155</v>
      </c>
      <c r="AH87" s="142" t="s">
        <v>156</v>
      </c>
      <c r="AI87" s="142" t="s">
        <v>157</v>
      </c>
      <c r="AJ87" s="142" t="s">
        <v>151</v>
      </c>
      <c r="AK87" s="142" t="s">
        <v>152</v>
      </c>
      <c r="AL87" s="142" t="s">
        <v>153</v>
      </c>
      <c r="AM87" s="142" t="s">
        <v>154</v>
      </c>
      <c r="AN87" s="142" t="s">
        <v>155</v>
      </c>
      <c r="AO87" s="142" t="s">
        <v>156</v>
      </c>
      <c r="AP87" s="142" t="s">
        <v>157</v>
      </c>
      <c r="AQ87" s="142" t="s">
        <v>151</v>
      </c>
      <c r="AR87" s="142" t="s">
        <v>152</v>
      </c>
      <c r="AS87" s="142" t="s">
        <v>153</v>
      </c>
      <c r="AT87" s="142" t="s">
        <v>154</v>
      </c>
      <c r="AU87" s="142" t="s">
        <v>155</v>
      </c>
      <c r="AV87" s="142" t="s">
        <v>156</v>
      </c>
      <c r="AW87" s="142" t="s">
        <v>157</v>
      </c>
      <c r="AX87" s="142" t="s">
        <v>151</v>
      </c>
      <c r="AY87" s="142" t="s">
        <v>152</v>
      </c>
      <c r="AZ87" s="142" t="s">
        <v>153</v>
      </c>
      <c r="BA87" s="142" t="s">
        <v>154</v>
      </c>
      <c r="BB87" s="142" t="s">
        <v>155</v>
      </c>
      <c r="BC87" s="142" t="s">
        <v>156</v>
      </c>
      <c r="BD87" s="142" t="s">
        <v>157</v>
      </c>
      <c r="BE87" s="143" t="s">
        <v>151</v>
      </c>
      <c r="BF87" s="116"/>
    </row>
    <row r="88" spans="1:58" ht="21" customHeight="1">
      <c r="A88" s="313"/>
      <c r="B88" s="320"/>
      <c r="C88" s="321"/>
      <c r="D88" s="321"/>
      <c r="E88" s="321"/>
      <c r="F88" s="321"/>
      <c r="G88" s="322"/>
      <c r="H88" s="320"/>
      <c r="I88" s="321"/>
      <c r="J88" s="321"/>
      <c r="K88" s="321"/>
      <c r="L88" s="321"/>
      <c r="M88" s="321"/>
      <c r="N88" s="322"/>
      <c r="O88" s="328"/>
      <c r="P88" s="329"/>
      <c r="Q88" s="329"/>
      <c r="R88" s="328"/>
      <c r="S88" s="329"/>
      <c r="T88" s="333"/>
      <c r="U88" s="340"/>
      <c r="V88" s="341"/>
      <c r="W88" s="342"/>
      <c r="X88" s="340"/>
      <c r="Y88" s="341"/>
      <c r="Z88" s="342"/>
      <c r="AA88" s="78" t="s">
        <v>80</v>
      </c>
      <c r="AB88" s="79"/>
      <c r="AC88" s="79"/>
      <c r="AD88" s="79"/>
      <c r="AE88" s="79"/>
      <c r="AF88" s="79"/>
      <c r="AG88" s="79"/>
      <c r="AH88" s="79" t="s">
        <v>80</v>
      </c>
      <c r="AI88" s="79"/>
      <c r="AJ88" s="79"/>
      <c r="AK88" s="79"/>
      <c r="AL88" s="79"/>
      <c r="AM88" s="79"/>
      <c r="AN88" s="79"/>
      <c r="AO88" s="79"/>
      <c r="AP88" s="79"/>
      <c r="AQ88" s="79"/>
      <c r="AR88" s="79"/>
      <c r="AS88" s="79"/>
      <c r="AT88" s="79"/>
      <c r="AU88" s="79"/>
      <c r="AV88" s="79"/>
      <c r="AW88" s="79"/>
      <c r="AX88" s="79"/>
      <c r="AY88" s="79"/>
      <c r="AZ88" s="79"/>
      <c r="BA88" s="79"/>
      <c r="BB88" s="79"/>
      <c r="BC88" s="79"/>
      <c r="BD88" s="79"/>
      <c r="BE88" s="80"/>
      <c r="BF88" s="116"/>
    </row>
    <row r="89" spans="1:58" ht="21.75" customHeight="1">
      <c r="A89" s="151">
        <v>1</v>
      </c>
      <c r="B89" s="273" t="s">
        <v>90</v>
      </c>
      <c r="C89" s="274"/>
      <c r="D89" s="274"/>
      <c r="E89" s="274"/>
      <c r="F89" s="274"/>
      <c r="G89" s="275"/>
      <c r="H89" s="273" t="s">
        <v>92</v>
      </c>
      <c r="I89" s="274"/>
      <c r="J89" s="274"/>
      <c r="K89" s="274"/>
      <c r="L89" s="276" t="s">
        <v>159</v>
      </c>
      <c r="M89" s="276"/>
      <c r="N89" s="275"/>
      <c r="O89" s="277">
        <v>28</v>
      </c>
      <c r="P89" s="278"/>
      <c r="Q89" s="278"/>
      <c r="R89" s="279">
        <v>11</v>
      </c>
      <c r="S89" s="278"/>
      <c r="T89" s="280"/>
      <c r="U89" s="281">
        <v>0.39200000000000002</v>
      </c>
      <c r="V89" s="282"/>
      <c r="W89" s="283"/>
      <c r="X89" s="292">
        <v>0.372</v>
      </c>
      <c r="Y89" s="293"/>
      <c r="Z89" s="294"/>
      <c r="AA89" s="78" t="s">
        <v>78</v>
      </c>
      <c r="AB89" s="79" t="s">
        <v>78</v>
      </c>
      <c r="AC89" s="79" t="s">
        <v>78</v>
      </c>
      <c r="AD89" s="79" t="s">
        <v>82</v>
      </c>
      <c r="AE89" s="79" t="s">
        <v>82</v>
      </c>
      <c r="AF89" s="79" t="s">
        <v>82</v>
      </c>
      <c r="AG89" s="79" t="s">
        <v>82</v>
      </c>
      <c r="AH89" s="79"/>
      <c r="AI89" s="79" t="s">
        <v>82</v>
      </c>
      <c r="AJ89" s="79"/>
      <c r="AK89" s="79"/>
      <c r="AL89" s="79"/>
      <c r="AM89" s="79" t="s">
        <v>82</v>
      </c>
      <c r="AN89" s="79"/>
      <c r="AO89" s="79"/>
      <c r="AP89" s="79" t="s">
        <v>82</v>
      </c>
      <c r="AQ89" s="79"/>
      <c r="AR89" s="79"/>
      <c r="AS89" s="79"/>
      <c r="AT89" s="79" t="s">
        <v>82</v>
      </c>
      <c r="AU89" s="79"/>
      <c r="AV89" s="79"/>
      <c r="AW89" s="79" t="s">
        <v>82</v>
      </c>
      <c r="AX89" s="79"/>
      <c r="AY89" s="79"/>
      <c r="AZ89" s="79"/>
      <c r="BA89" s="79" t="s">
        <v>82</v>
      </c>
      <c r="BB89" s="79"/>
      <c r="BC89" s="79"/>
      <c r="BD89" s="79" t="s">
        <v>82</v>
      </c>
      <c r="BE89" s="80"/>
      <c r="BF89" s="107"/>
    </row>
    <row r="90" spans="1:58" ht="21.75" customHeight="1">
      <c r="A90" s="151">
        <v>2</v>
      </c>
      <c r="B90" s="273" t="s">
        <v>91</v>
      </c>
      <c r="C90" s="274"/>
      <c r="D90" s="274"/>
      <c r="E90" s="274"/>
      <c r="F90" s="274"/>
      <c r="G90" s="275"/>
      <c r="H90" s="273" t="s">
        <v>93</v>
      </c>
      <c r="I90" s="274"/>
      <c r="J90" s="274"/>
      <c r="K90" s="274"/>
      <c r="L90" s="276" t="s">
        <v>160</v>
      </c>
      <c r="M90" s="276"/>
      <c r="N90" s="275"/>
      <c r="O90" s="277">
        <v>28</v>
      </c>
      <c r="P90" s="278"/>
      <c r="Q90" s="278"/>
      <c r="R90" s="279">
        <v>11</v>
      </c>
      <c r="S90" s="278"/>
      <c r="T90" s="280"/>
      <c r="U90" s="281">
        <v>0.39200000000000002</v>
      </c>
      <c r="V90" s="282"/>
      <c r="W90" s="283"/>
      <c r="X90" s="295"/>
      <c r="Y90" s="296"/>
      <c r="Z90" s="297"/>
      <c r="AA90" s="78" t="s">
        <v>78</v>
      </c>
      <c r="AB90" s="79" t="s">
        <v>78</v>
      </c>
      <c r="AC90" s="79" t="s">
        <v>78</v>
      </c>
      <c r="AD90" s="79" t="s">
        <v>82</v>
      </c>
      <c r="AE90" s="79" t="s">
        <v>82</v>
      </c>
      <c r="AF90" s="79" t="s">
        <v>82</v>
      </c>
      <c r="AG90" s="79" t="s">
        <v>82</v>
      </c>
      <c r="AH90" s="79" t="s">
        <v>82</v>
      </c>
      <c r="AI90" s="79"/>
      <c r="AJ90" s="79"/>
      <c r="AK90" s="79"/>
      <c r="AL90" s="79"/>
      <c r="AM90" s="79"/>
      <c r="AN90" s="79" t="s">
        <v>82</v>
      </c>
      <c r="AO90" s="79" t="s">
        <v>82</v>
      </c>
      <c r="AP90" s="79"/>
      <c r="AQ90" s="79"/>
      <c r="AR90" s="79"/>
      <c r="AS90" s="79"/>
      <c r="AT90" s="79"/>
      <c r="AU90" s="79" t="s">
        <v>82</v>
      </c>
      <c r="AV90" s="79" t="s">
        <v>82</v>
      </c>
      <c r="AW90" s="79"/>
      <c r="AX90" s="79"/>
      <c r="AY90" s="79"/>
      <c r="AZ90" s="79"/>
      <c r="BA90" s="79"/>
      <c r="BB90" s="79" t="s">
        <v>82</v>
      </c>
      <c r="BC90" s="79" t="s">
        <v>82</v>
      </c>
      <c r="BD90" s="79"/>
      <c r="BE90" s="80"/>
      <c r="BF90" s="107"/>
    </row>
    <row r="91" spans="1:58" ht="21.75" customHeight="1">
      <c r="A91" s="151">
        <v>3</v>
      </c>
      <c r="B91" s="273" t="s">
        <v>91</v>
      </c>
      <c r="C91" s="274"/>
      <c r="D91" s="274"/>
      <c r="E91" s="274"/>
      <c r="F91" s="274"/>
      <c r="G91" s="275"/>
      <c r="H91" s="273" t="s">
        <v>94</v>
      </c>
      <c r="I91" s="274"/>
      <c r="J91" s="274"/>
      <c r="K91" s="274"/>
      <c r="L91" s="276">
        <v>0</v>
      </c>
      <c r="M91" s="276"/>
      <c r="N91" s="275"/>
      <c r="O91" s="277">
        <v>28</v>
      </c>
      <c r="P91" s="278"/>
      <c r="Q91" s="278"/>
      <c r="R91" s="279">
        <v>12</v>
      </c>
      <c r="S91" s="278"/>
      <c r="T91" s="280"/>
      <c r="U91" s="281">
        <v>0.42799999999999999</v>
      </c>
      <c r="V91" s="282"/>
      <c r="W91" s="283"/>
      <c r="X91" s="295"/>
      <c r="Y91" s="296"/>
      <c r="Z91" s="297"/>
      <c r="AA91" s="78" t="s">
        <v>78</v>
      </c>
      <c r="AB91" s="79" t="s">
        <v>78</v>
      </c>
      <c r="AC91" s="79" t="s">
        <v>78</v>
      </c>
      <c r="AD91" s="79" t="s">
        <v>82</v>
      </c>
      <c r="AE91" s="79" t="s">
        <v>82</v>
      </c>
      <c r="AF91" s="79" t="s">
        <v>82</v>
      </c>
      <c r="AG91" s="79" t="s">
        <v>82</v>
      </c>
      <c r="AH91" s="79"/>
      <c r="AI91" s="79" t="s">
        <v>82</v>
      </c>
      <c r="AJ91" s="79" t="s">
        <v>82</v>
      </c>
      <c r="AK91" s="79"/>
      <c r="AL91" s="79"/>
      <c r="AM91" s="79"/>
      <c r="AN91" s="79"/>
      <c r="AO91" s="79"/>
      <c r="AP91" s="79" t="s">
        <v>82</v>
      </c>
      <c r="AQ91" s="79" t="s">
        <v>82</v>
      </c>
      <c r="AR91" s="79"/>
      <c r="AS91" s="79"/>
      <c r="AT91" s="79"/>
      <c r="AU91" s="79"/>
      <c r="AV91" s="79"/>
      <c r="AW91" s="79" t="s">
        <v>82</v>
      </c>
      <c r="AX91" s="79" t="s">
        <v>82</v>
      </c>
      <c r="AY91" s="79"/>
      <c r="AZ91" s="79"/>
      <c r="BA91" s="79"/>
      <c r="BB91" s="79"/>
      <c r="BC91" s="79"/>
      <c r="BD91" s="79" t="s">
        <v>82</v>
      </c>
      <c r="BE91" s="80" t="s">
        <v>82</v>
      </c>
      <c r="BF91" s="107"/>
    </row>
    <row r="92" spans="1:58" ht="21.75" customHeight="1">
      <c r="A92" s="151">
        <v>4</v>
      </c>
      <c r="B92" s="273" t="s">
        <v>91</v>
      </c>
      <c r="C92" s="274"/>
      <c r="D92" s="274"/>
      <c r="E92" s="274"/>
      <c r="F92" s="274"/>
      <c r="G92" s="275"/>
      <c r="H92" s="273" t="s">
        <v>93</v>
      </c>
      <c r="I92" s="274"/>
      <c r="J92" s="274"/>
      <c r="K92" s="274"/>
      <c r="L92" s="276">
        <v>0</v>
      </c>
      <c r="M92" s="276"/>
      <c r="N92" s="275"/>
      <c r="O92" s="277">
        <v>28</v>
      </c>
      <c r="P92" s="278"/>
      <c r="Q92" s="278"/>
      <c r="R92" s="279">
        <v>11</v>
      </c>
      <c r="S92" s="278"/>
      <c r="T92" s="280"/>
      <c r="U92" s="281">
        <v>0.39200000000000002</v>
      </c>
      <c r="V92" s="282"/>
      <c r="W92" s="283"/>
      <c r="X92" s="295"/>
      <c r="Y92" s="296"/>
      <c r="Z92" s="297"/>
      <c r="AA92" s="78" t="s">
        <v>78</v>
      </c>
      <c r="AB92" s="79" t="s">
        <v>78</v>
      </c>
      <c r="AC92" s="79" t="s">
        <v>78</v>
      </c>
      <c r="AD92" s="79" t="s">
        <v>82</v>
      </c>
      <c r="AE92" s="79" t="s">
        <v>82</v>
      </c>
      <c r="AF92" s="79" t="s">
        <v>82</v>
      </c>
      <c r="AG92" s="79" t="s">
        <v>82</v>
      </c>
      <c r="AH92" s="79"/>
      <c r="AI92" s="79"/>
      <c r="AJ92" s="79" t="s">
        <v>82</v>
      </c>
      <c r="AK92" s="79" t="s">
        <v>82</v>
      </c>
      <c r="AL92" s="79"/>
      <c r="AM92" s="79"/>
      <c r="AN92" s="79"/>
      <c r="AO92" s="79"/>
      <c r="AP92" s="79"/>
      <c r="AQ92" s="79" t="s">
        <v>82</v>
      </c>
      <c r="AR92" s="79" t="s">
        <v>82</v>
      </c>
      <c r="AS92" s="79"/>
      <c r="AT92" s="79"/>
      <c r="AU92" s="79"/>
      <c r="AV92" s="79"/>
      <c r="AW92" s="79"/>
      <c r="AX92" s="79" t="s">
        <v>82</v>
      </c>
      <c r="AY92" s="79" t="s">
        <v>82</v>
      </c>
      <c r="AZ92" s="79"/>
      <c r="BA92" s="79"/>
      <c r="BB92" s="79"/>
      <c r="BC92" s="79"/>
      <c r="BD92" s="79"/>
      <c r="BE92" s="80" t="s">
        <v>82</v>
      </c>
      <c r="BF92" s="107"/>
    </row>
    <row r="93" spans="1:58" ht="21.75" customHeight="1">
      <c r="A93" s="151">
        <v>5</v>
      </c>
      <c r="B93" s="273" t="s">
        <v>91</v>
      </c>
      <c r="C93" s="274"/>
      <c r="D93" s="274"/>
      <c r="E93" s="274"/>
      <c r="F93" s="274"/>
      <c r="G93" s="275"/>
      <c r="H93" s="273" t="s">
        <v>95</v>
      </c>
      <c r="I93" s="274"/>
      <c r="J93" s="274"/>
      <c r="K93" s="274"/>
      <c r="L93" s="276">
        <v>0</v>
      </c>
      <c r="M93" s="276"/>
      <c r="N93" s="275"/>
      <c r="O93" s="277">
        <v>28</v>
      </c>
      <c r="P93" s="278"/>
      <c r="Q93" s="278"/>
      <c r="R93" s="279">
        <v>10</v>
      </c>
      <c r="S93" s="278"/>
      <c r="T93" s="280"/>
      <c r="U93" s="281">
        <v>0.35699999999999998</v>
      </c>
      <c r="V93" s="282"/>
      <c r="W93" s="283"/>
      <c r="X93" s="295"/>
      <c r="Y93" s="296"/>
      <c r="Z93" s="297"/>
      <c r="AA93" s="78" t="s">
        <v>78</v>
      </c>
      <c r="AB93" s="79" t="s">
        <v>78</v>
      </c>
      <c r="AC93" s="79" t="s">
        <v>78</v>
      </c>
      <c r="AD93" s="79" t="s">
        <v>82</v>
      </c>
      <c r="AE93" s="79" t="s">
        <v>82</v>
      </c>
      <c r="AF93" s="79" t="s">
        <v>82</v>
      </c>
      <c r="AG93" s="79" t="s">
        <v>82</v>
      </c>
      <c r="AH93" s="79"/>
      <c r="AI93" s="79"/>
      <c r="AJ93" s="79"/>
      <c r="AK93" s="79" t="s">
        <v>82</v>
      </c>
      <c r="AL93" s="79" t="s">
        <v>82</v>
      </c>
      <c r="AM93" s="79"/>
      <c r="AN93" s="79"/>
      <c r="AO93" s="79"/>
      <c r="AP93" s="79"/>
      <c r="AQ93" s="79"/>
      <c r="AR93" s="79" t="s">
        <v>82</v>
      </c>
      <c r="AS93" s="79" t="s">
        <v>82</v>
      </c>
      <c r="AT93" s="79"/>
      <c r="AU93" s="79"/>
      <c r="AV93" s="79"/>
      <c r="AW93" s="79"/>
      <c r="AX93" s="79"/>
      <c r="AY93" s="79" t="s">
        <v>82</v>
      </c>
      <c r="AZ93" s="79" t="s">
        <v>82</v>
      </c>
      <c r="BA93" s="79"/>
      <c r="BB93" s="79"/>
      <c r="BC93" s="79"/>
      <c r="BD93" s="79"/>
      <c r="BE93" s="80"/>
      <c r="BF93" s="107"/>
    </row>
    <row r="94" spans="1:58" ht="21.75" customHeight="1">
      <c r="A94" s="151">
        <v>6</v>
      </c>
      <c r="B94" s="273" t="s">
        <v>161</v>
      </c>
      <c r="C94" s="274"/>
      <c r="D94" s="274"/>
      <c r="E94" s="274"/>
      <c r="F94" s="274"/>
      <c r="G94" s="275"/>
      <c r="H94" s="273" t="s">
        <v>96</v>
      </c>
      <c r="I94" s="274"/>
      <c r="J94" s="274"/>
      <c r="K94" s="274"/>
      <c r="L94" s="276" t="s">
        <v>162</v>
      </c>
      <c r="M94" s="276"/>
      <c r="N94" s="275"/>
      <c r="O94" s="277">
        <v>28</v>
      </c>
      <c r="P94" s="278"/>
      <c r="Q94" s="278"/>
      <c r="R94" s="279">
        <v>11</v>
      </c>
      <c r="S94" s="278"/>
      <c r="T94" s="280"/>
      <c r="U94" s="281">
        <v>0.39200000000000002</v>
      </c>
      <c r="V94" s="282"/>
      <c r="W94" s="283"/>
      <c r="X94" s="295"/>
      <c r="Y94" s="296"/>
      <c r="Z94" s="297"/>
      <c r="AA94" s="78" t="s">
        <v>78</v>
      </c>
      <c r="AB94" s="79" t="s">
        <v>78</v>
      </c>
      <c r="AC94" s="79" t="s">
        <v>78</v>
      </c>
      <c r="AD94" s="79" t="s">
        <v>82</v>
      </c>
      <c r="AE94" s="79" t="s">
        <v>82</v>
      </c>
      <c r="AF94" s="79" t="s">
        <v>82</v>
      </c>
      <c r="AG94" s="79" t="s">
        <v>82</v>
      </c>
      <c r="AH94" s="79" t="s">
        <v>82</v>
      </c>
      <c r="AI94" s="79"/>
      <c r="AJ94" s="79"/>
      <c r="AK94" s="79"/>
      <c r="AL94" s="79"/>
      <c r="AM94" s="79"/>
      <c r="AN94" s="79" t="s">
        <v>82</v>
      </c>
      <c r="AO94" s="79" t="s">
        <v>82</v>
      </c>
      <c r="AP94" s="79"/>
      <c r="AQ94" s="79"/>
      <c r="AR94" s="79"/>
      <c r="AS94" s="79"/>
      <c r="AT94" s="79"/>
      <c r="AU94" s="79" t="s">
        <v>82</v>
      </c>
      <c r="AV94" s="79" t="s">
        <v>82</v>
      </c>
      <c r="AW94" s="79"/>
      <c r="AX94" s="79"/>
      <c r="AY94" s="79"/>
      <c r="AZ94" s="79"/>
      <c r="BA94" s="79"/>
      <c r="BB94" s="79" t="s">
        <v>82</v>
      </c>
      <c r="BC94" s="79" t="s">
        <v>82</v>
      </c>
      <c r="BD94" s="79"/>
      <c r="BE94" s="80"/>
      <c r="BF94" s="107"/>
    </row>
    <row r="95" spans="1:58" ht="21.75" customHeight="1">
      <c r="A95" s="151">
        <v>7</v>
      </c>
      <c r="B95" s="273" t="s">
        <v>91</v>
      </c>
      <c r="C95" s="274"/>
      <c r="D95" s="274"/>
      <c r="E95" s="274"/>
      <c r="F95" s="274"/>
      <c r="G95" s="275"/>
      <c r="H95" s="273" t="s">
        <v>97</v>
      </c>
      <c r="I95" s="274"/>
      <c r="J95" s="274"/>
      <c r="K95" s="274"/>
      <c r="L95" s="276" t="s">
        <v>91</v>
      </c>
      <c r="M95" s="276"/>
      <c r="N95" s="275"/>
      <c r="O95" s="277">
        <v>28</v>
      </c>
      <c r="P95" s="278"/>
      <c r="Q95" s="278"/>
      <c r="R95" s="279">
        <v>11</v>
      </c>
      <c r="S95" s="278"/>
      <c r="T95" s="280"/>
      <c r="U95" s="281">
        <v>0.39200000000000002</v>
      </c>
      <c r="V95" s="282"/>
      <c r="W95" s="283"/>
      <c r="X95" s="295"/>
      <c r="Y95" s="296"/>
      <c r="Z95" s="297"/>
      <c r="AA95" s="78" t="s">
        <v>78</v>
      </c>
      <c r="AB95" s="79" t="s">
        <v>78</v>
      </c>
      <c r="AC95" s="79" t="s">
        <v>78</v>
      </c>
      <c r="AD95" s="79" t="s">
        <v>82</v>
      </c>
      <c r="AE95" s="79" t="s">
        <v>82</v>
      </c>
      <c r="AF95" s="79" t="s">
        <v>82</v>
      </c>
      <c r="AG95" s="79" t="s">
        <v>82</v>
      </c>
      <c r="AH95" s="79"/>
      <c r="AI95" s="79" t="s">
        <v>82</v>
      </c>
      <c r="AJ95" s="79"/>
      <c r="AK95" s="79"/>
      <c r="AL95" s="79"/>
      <c r="AM95" s="79" t="s">
        <v>82</v>
      </c>
      <c r="AN95" s="79"/>
      <c r="AO95" s="79"/>
      <c r="AP95" s="79" t="s">
        <v>82</v>
      </c>
      <c r="AQ95" s="79"/>
      <c r="AR95" s="79"/>
      <c r="AS95" s="79"/>
      <c r="AT95" s="79" t="s">
        <v>82</v>
      </c>
      <c r="AU95" s="79"/>
      <c r="AV95" s="79"/>
      <c r="AW95" s="79" t="s">
        <v>82</v>
      </c>
      <c r="AX95" s="79"/>
      <c r="AY95" s="79"/>
      <c r="AZ95" s="79"/>
      <c r="BA95" s="79" t="s">
        <v>82</v>
      </c>
      <c r="BB95" s="79"/>
      <c r="BC95" s="79"/>
      <c r="BD95" s="79" t="s">
        <v>82</v>
      </c>
      <c r="BE95" s="80"/>
      <c r="BF95" s="107"/>
    </row>
    <row r="96" spans="1:58" ht="21.75" customHeight="1">
      <c r="A96" s="151">
        <v>8</v>
      </c>
      <c r="B96" s="273" t="s">
        <v>91</v>
      </c>
      <c r="C96" s="274"/>
      <c r="D96" s="274"/>
      <c r="E96" s="274"/>
      <c r="F96" s="274"/>
      <c r="G96" s="275"/>
      <c r="H96" s="273" t="s">
        <v>98</v>
      </c>
      <c r="I96" s="274"/>
      <c r="J96" s="274"/>
      <c r="K96" s="274"/>
      <c r="L96" s="276" t="s">
        <v>91</v>
      </c>
      <c r="M96" s="276"/>
      <c r="N96" s="275"/>
      <c r="O96" s="277">
        <v>28</v>
      </c>
      <c r="P96" s="278"/>
      <c r="Q96" s="278"/>
      <c r="R96" s="279">
        <v>12</v>
      </c>
      <c r="S96" s="278"/>
      <c r="T96" s="280"/>
      <c r="U96" s="281">
        <v>0.42799999999999999</v>
      </c>
      <c r="V96" s="282"/>
      <c r="W96" s="283"/>
      <c r="X96" s="295"/>
      <c r="Y96" s="296"/>
      <c r="Z96" s="297"/>
      <c r="AA96" s="78" t="s">
        <v>78</v>
      </c>
      <c r="AB96" s="79" t="s">
        <v>78</v>
      </c>
      <c r="AC96" s="79" t="s">
        <v>78</v>
      </c>
      <c r="AD96" s="79" t="s">
        <v>82</v>
      </c>
      <c r="AE96" s="79" t="s">
        <v>82</v>
      </c>
      <c r="AF96" s="79" t="s">
        <v>82</v>
      </c>
      <c r="AG96" s="79" t="s">
        <v>82</v>
      </c>
      <c r="AH96" s="79" t="s">
        <v>82</v>
      </c>
      <c r="AI96" s="79" t="s">
        <v>82</v>
      </c>
      <c r="AJ96" s="79"/>
      <c r="AK96" s="79"/>
      <c r="AL96" s="79"/>
      <c r="AM96" s="79"/>
      <c r="AN96" s="79"/>
      <c r="AO96" s="79" t="s">
        <v>82</v>
      </c>
      <c r="AP96" s="79" t="s">
        <v>82</v>
      </c>
      <c r="AQ96" s="79"/>
      <c r="AR96" s="79"/>
      <c r="AS96" s="79"/>
      <c r="AT96" s="79"/>
      <c r="AU96" s="79"/>
      <c r="AV96" s="79" t="s">
        <v>82</v>
      </c>
      <c r="AW96" s="79" t="s">
        <v>82</v>
      </c>
      <c r="AX96" s="79"/>
      <c r="AY96" s="79"/>
      <c r="AZ96" s="79"/>
      <c r="BA96" s="79"/>
      <c r="BB96" s="79"/>
      <c r="BC96" s="79" t="s">
        <v>82</v>
      </c>
      <c r="BD96" s="79" t="s">
        <v>82</v>
      </c>
      <c r="BE96" s="80"/>
      <c r="BF96" s="107"/>
    </row>
    <row r="97" spans="1:58" ht="21.75" customHeight="1">
      <c r="A97" s="151">
        <v>9</v>
      </c>
      <c r="B97" s="273" t="s">
        <v>91</v>
      </c>
      <c r="C97" s="274"/>
      <c r="D97" s="274"/>
      <c r="E97" s="274"/>
      <c r="F97" s="274"/>
      <c r="G97" s="275"/>
      <c r="H97" s="273" t="s">
        <v>99</v>
      </c>
      <c r="I97" s="274"/>
      <c r="J97" s="274"/>
      <c r="K97" s="274"/>
      <c r="L97" s="276" t="s">
        <v>91</v>
      </c>
      <c r="M97" s="276"/>
      <c r="N97" s="275"/>
      <c r="O97" s="277">
        <v>28</v>
      </c>
      <c r="P97" s="278"/>
      <c r="Q97" s="278"/>
      <c r="R97" s="279">
        <v>12</v>
      </c>
      <c r="S97" s="278"/>
      <c r="T97" s="280"/>
      <c r="U97" s="281">
        <v>0.42799999999999999</v>
      </c>
      <c r="V97" s="282"/>
      <c r="W97" s="283"/>
      <c r="X97" s="295"/>
      <c r="Y97" s="296"/>
      <c r="Z97" s="297"/>
      <c r="AA97" s="78" t="s">
        <v>78</v>
      </c>
      <c r="AB97" s="79" t="s">
        <v>78</v>
      </c>
      <c r="AC97" s="79" t="s">
        <v>78</v>
      </c>
      <c r="AD97" s="79" t="s">
        <v>82</v>
      </c>
      <c r="AE97" s="79" t="s">
        <v>82</v>
      </c>
      <c r="AF97" s="79" t="s">
        <v>82</v>
      </c>
      <c r="AG97" s="79" t="s">
        <v>82</v>
      </c>
      <c r="AH97" s="79"/>
      <c r="AI97" s="79" t="s">
        <v>82</v>
      </c>
      <c r="AJ97" s="79" t="s">
        <v>82</v>
      </c>
      <c r="AK97" s="79"/>
      <c r="AL97" s="79"/>
      <c r="AM97" s="79"/>
      <c r="AN97" s="79"/>
      <c r="AO97" s="79"/>
      <c r="AP97" s="79" t="s">
        <v>82</v>
      </c>
      <c r="AQ97" s="79" t="s">
        <v>82</v>
      </c>
      <c r="AR97" s="79"/>
      <c r="AS97" s="79"/>
      <c r="AT97" s="79"/>
      <c r="AU97" s="79"/>
      <c r="AV97" s="79"/>
      <c r="AW97" s="79" t="s">
        <v>82</v>
      </c>
      <c r="AX97" s="79" t="s">
        <v>82</v>
      </c>
      <c r="AY97" s="79"/>
      <c r="AZ97" s="79"/>
      <c r="BA97" s="79"/>
      <c r="BB97" s="79"/>
      <c r="BC97" s="79"/>
      <c r="BD97" s="79" t="s">
        <v>82</v>
      </c>
      <c r="BE97" s="80" t="s">
        <v>82</v>
      </c>
      <c r="BF97" s="107"/>
    </row>
    <row r="98" spans="1:58" ht="21.75" customHeight="1">
      <c r="A98" s="151">
        <v>10</v>
      </c>
      <c r="B98" s="273" t="s">
        <v>91</v>
      </c>
      <c r="C98" s="274"/>
      <c r="D98" s="274"/>
      <c r="E98" s="274"/>
      <c r="F98" s="274"/>
      <c r="G98" s="275"/>
      <c r="H98" s="273" t="s">
        <v>100</v>
      </c>
      <c r="I98" s="274"/>
      <c r="J98" s="274"/>
      <c r="K98" s="274"/>
      <c r="L98" s="276" t="s">
        <v>91</v>
      </c>
      <c r="M98" s="276"/>
      <c r="N98" s="275"/>
      <c r="O98" s="277">
        <v>28</v>
      </c>
      <c r="P98" s="278"/>
      <c r="Q98" s="278"/>
      <c r="R98" s="279">
        <v>11</v>
      </c>
      <c r="S98" s="278"/>
      <c r="T98" s="280"/>
      <c r="U98" s="281">
        <v>0.39200000000000002</v>
      </c>
      <c r="V98" s="282"/>
      <c r="W98" s="283"/>
      <c r="X98" s="295"/>
      <c r="Y98" s="296"/>
      <c r="Z98" s="297"/>
      <c r="AA98" s="78" t="s">
        <v>78</v>
      </c>
      <c r="AB98" s="79" t="s">
        <v>78</v>
      </c>
      <c r="AC98" s="79" t="s">
        <v>78</v>
      </c>
      <c r="AD98" s="79" t="s">
        <v>82</v>
      </c>
      <c r="AE98" s="79" t="s">
        <v>82</v>
      </c>
      <c r="AF98" s="79" t="s">
        <v>82</v>
      </c>
      <c r="AG98" s="79" t="s">
        <v>82</v>
      </c>
      <c r="AH98" s="79"/>
      <c r="AI98" s="79"/>
      <c r="AJ98" s="79" t="s">
        <v>82</v>
      </c>
      <c r="AK98" s="79" t="s">
        <v>82</v>
      </c>
      <c r="AL98" s="79"/>
      <c r="AM98" s="79"/>
      <c r="AN98" s="79"/>
      <c r="AO98" s="79"/>
      <c r="AP98" s="79"/>
      <c r="AQ98" s="79" t="s">
        <v>82</v>
      </c>
      <c r="AR98" s="79" t="s">
        <v>82</v>
      </c>
      <c r="AS98" s="79"/>
      <c r="AT98" s="79"/>
      <c r="AU98" s="79"/>
      <c r="AV98" s="79"/>
      <c r="AW98" s="79"/>
      <c r="AX98" s="79" t="s">
        <v>82</v>
      </c>
      <c r="AY98" s="79" t="s">
        <v>82</v>
      </c>
      <c r="AZ98" s="79"/>
      <c r="BA98" s="79"/>
      <c r="BB98" s="79"/>
      <c r="BC98" s="79"/>
      <c r="BD98" s="79"/>
      <c r="BE98" s="80" t="s">
        <v>82</v>
      </c>
      <c r="BF98" s="107"/>
    </row>
    <row r="99" spans="1:58" ht="21.75" customHeight="1">
      <c r="A99" s="151">
        <v>11</v>
      </c>
      <c r="B99" s="273" t="s">
        <v>91</v>
      </c>
      <c r="C99" s="274"/>
      <c r="D99" s="274"/>
      <c r="E99" s="274"/>
      <c r="F99" s="274"/>
      <c r="G99" s="275"/>
      <c r="H99" s="273" t="s">
        <v>101</v>
      </c>
      <c r="I99" s="274"/>
      <c r="J99" s="274"/>
      <c r="K99" s="274"/>
      <c r="L99" s="276" t="s">
        <v>91</v>
      </c>
      <c r="M99" s="276"/>
      <c r="N99" s="275"/>
      <c r="O99" s="277">
        <v>28</v>
      </c>
      <c r="P99" s="278"/>
      <c r="Q99" s="278"/>
      <c r="R99" s="279">
        <v>10</v>
      </c>
      <c r="S99" s="278"/>
      <c r="T99" s="280"/>
      <c r="U99" s="281">
        <v>0.35699999999999998</v>
      </c>
      <c r="V99" s="282"/>
      <c r="W99" s="283"/>
      <c r="X99" s="295"/>
      <c r="Y99" s="296"/>
      <c r="Z99" s="297"/>
      <c r="AA99" s="78" t="s">
        <v>78</v>
      </c>
      <c r="AB99" s="79" t="s">
        <v>78</v>
      </c>
      <c r="AC99" s="79" t="s">
        <v>78</v>
      </c>
      <c r="AD99" s="79" t="s">
        <v>82</v>
      </c>
      <c r="AE99" s="79" t="s">
        <v>82</v>
      </c>
      <c r="AF99" s="79" t="s">
        <v>82</v>
      </c>
      <c r="AG99" s="79" t="s">
        <v>82</v>
      </c>
      <c r="AH99" s="79"/>
      <c r="AI99" s="79"/>
      <c r="AJ99" s="79"/>
      <c r="AK99" s="79" t="s">
        <v>82</v>
      </c>
      <c r="AL99" s="79" t="s">
        <v>82</v>
      </c>
      <c r="AM99" s="79"/>
      <c r="AN99" s="79"/>
      <c r="AO99" s="79"/>
      <c r="AP99" s="79"/>
      <c r="AQ99" s="79"/>
      <c r="AR99" s="79" t="s">
        <v>82</v>
      </c>
      <c r="AS99" s="79" t="s">
        <v>82</v>
      </c>
      <c r="AT99" s="79"/>
      <c r="AU99" s="79"/>
      <c r="AV99" s="79"/>
      <c r="AW99" s="79"/>
      <c r="AX99" s="79"/>
      <c r="AY99" s="79" t="s">
        <v>82</v>
      </c>
      <c r="AZ99" s="79" t="s">
        <v>82</v>
      </c>
      <c r="BA99" s="79"/>
      <c r="BB99" s="79"/>
      <c r="BC99" s="79"/>
      <c r="BD99" s="79"/>
      <c r="BE99" s="80"/>
      <c r="BF99" s="107"/>
    </row>
    <row r="100" spans="1:58" ht="21.75" customHeight="1">
      <c r="A100" s="151">
        <v>12</v>
      </c>
      <c r="B100" s="273" t="s">
        <v>91</v>
      </c>
      <c r="C100" s="274"/>
      <c r="D100" s="274"/>
      <c r="E100" s="274"/>
      <c r="F100" s="274"/>
      <c r="G100" s="275"/>
      <c r="H100" s="273" t="s">
        <v>102</v>
      </c>
      <c r="I100" s="274"/>
      <c r="J100" s="274"/>
      <c r="K100" s="274"/>
      <c r="L100" s="276" t="s">
        <v>91</v>
      </c>
      <c r="M100" s="276"/>
      <c r="N100" s="275"/>
      <c r="O100" s="277">
        <v>28</v>
      </c>
      <c r="P100" s="278"/>
      <c r="Q100" s="278"/>
      <c r="R100" s="279">
        <v>10</v>
      </c>
      <c r="S100" s="278"/>
      <c r="T100" s="280"/>
      <c r="U100" s="281">
        <v>0.35699999999999998</v>
      </c>
      <c r="V100" s="282"/>
      <c r="W100" s="283"/>
      <c r="X100" s="295"/>
      <c r="Y100" s="296"/>
      <c r="Z100" s="297"/>
      <c r="AA100" s="78" t="s">
        <v>78</v>
      </c>
      <c r="AB100" s="79" t="s">
        <v>78</v>
      </c>
      <c r="AC100" s="79" t="s">
        <v>78</v>
      </c>
      <c r="AD100" s="79" t="s">
        <v>82</v>
      </c>
      <c r="AE100" s="79" t="s">
        <v>82</v>
      </c>
      <c r="AF100" s="79" t="s">
        <v>82</v>
      </c>
      <c r="AG100" s="79" t="s">
        <v>82</v>
      </c>
      <c r="AH100" s="79"/>
      <c r="AI100" s="79"/>
      <c r="AJ100" s="79"/>
      <c r="AK100" s="79"/>
      <c r="AL100" s="79" t="s">
        <v>82</v>
      </c>
      <c r="AM100" s="79"/>
      <c r="AN100" s="79" t="s">
        <v>82</v>
      </c>
      <c r="AO100" s="79"/>
      <c r="AP100" s="79"/>
      <c r="AQ100" s="79"/>
      <c r="AR100" s="79"/>
      <c r="AS100" s="79" t="s">
        <v>82</v>
      </c>
      <c r="AT100" s="79"/>
      <c r="AU100" s="79" t="s">
        <v>82</v>
      </c>
      <c r="AV100" s="79"/>
      <c r="AW100" s="79"/>
      <c r="AX100" s="79"/>
      <c r="AY100" s="79"/>
      <c r="AZ100" s="79" t="s">
        <v>82</v>
      </c>
      <c r="BA100" s="79"/>
      <c r="BB100" s="79" t="s">
        <v>82</v>
      </c>
      <c r="BC100" s="79"/>
      <c r="BD100" s="79"/>
      <c r="BE100" s="80"/>
      <c r="BF100" s="107"/>
    </row>
    <row r="101" spans="1:58" ht="21.75" customHeight="1">
      <c r="A101" s="151">
        <v>13</v>
      </c>
      <c r="B101" s="273" t="s">
        <v>163</v>
      </c>
      <c r="C101" s="274"/>
      <c r="D101" s="274"/>
      <c r="E101" s="274"/>
      <c r="F101" s="274"/>
      <c r="G101" s="275"/>
      <c r="H101" s="273" t="s">
        <v>103</v>
      </c>
      <c r="I101" s="274"/>
      <c r="J101" s="274"/>
      <c r="K101" s="274"/>
      <c r="L101" s="276" t="s">
        <v>91</v>
      </c>
      <c r="M101" s="276"/>
      <c r="N101" s="275"/>
      <c r="O101" s="277">
        <v>28</v>
      </c>
      <c r="P101" s="278"/>
      <c r="Q101" s="278"/>
      <c r="R101" s="279">
        <v>11</v>
      </c>
      <c r="S101" s="278"/>
      <c r="T101" s="280"/>
      <c r="U101" s="281">
        <v>0.39200000000000002</v>
      </c>
      <c r="V101" s="282"/>
      <c r="W101" s="283"/>
      <c r="X101" s="295"/>
      <c r="Y101" s="296"/>
      <c r="Z101" s="297"/>
      <c r="AA101" s="78" t="s">
        <v>78</v>
      </c>
      <c r="AB101" s="79" t="s">
        <v>78</v>
      </c>
      <c r="AC101" s="79" t="s">
        <v>78</v>
      </c>
      <c r="AD101" s="79" t="s">
        <v>82</v>
      </c>
      <c r="AE101" s="79" t="s">
        <v>82</v>
      </c>
      <c r="AF101" s="79" t="s">
        <v>82</v>
      </c>
      <c r="AG101" s="79" t="s">
        <v>82</v>
      </c>
      <c r="AH101" s="79"/>
      <c r="AI101" s="79" t="s">
        <v>82</v>
      </c>
      <c r="AJ101" s="79"/>
      <c r="AK101" s="79"/>
      <c r="AL101" s="79"/>
      <c r="AM101" s="79"/>
      <c r="AN101" s="79" t="s">
        <v>82</v>
      </c>
      <c r="AO101" s="79"/>
      <c r="AP101" s="79" t="s">
        <v>82</v>
      </c>
      <c r="AQ101" s="79"/>
      <c r="AR101" s="79"/>
      <c r="AS101" s="79"/>
      <c r="AT101" s="79"/>
      <c r="AU101" s="79" t="s">
        <v>82</v>
      </c>
      <c r="AV101" s="79"/>
      <c r="AW101" s="79" t="s">
        <v>82</v>
      </c>
      <c r="AX101" s="79"/>
      <c r="AY101" s="79"/>
      <c r="AZ101" s="79"/>
      <c r="BA101" s="79"/>
      <c r="BB101" s="79" t="s">
        <v>82</v>
      </c>
      <c r="BC101" s="79"/>
      <c r="BD101" s="79" t="s">
        <v>82</v>
      </c>
      <c r="BE101" s="80"/>
      <c r="BF101" s="107"/>
    </row>
    <row r="102" spans="1:58" ht="21.75" customHeight="1">
      <c r="A102" s="151">
        <v>14</v>
      </c>
      <c r="B102" s="273" t="s">
        <v>91</v>
      </c>
      <c r="C102" s="274"/>
      <c r="D102" s="274"/>
      <c r="E102" s="274"/>
      <c r="F102" s="274"/>
      <c r="G102" s="275"/>
      <c r="H102" s="273" t="s">
        <v>104</v>
      </c>
      <c r="I102" s="274"/>
      <c r="J102" s="274"/>
      <c r="K102" s="274"/>
      <c r="L102" s="276" t="s">
        <v>91</v>
      </c>
      <c r="M102" s="276"/>
      <c r="N102" s="275"/>
      <c r="O102" s="277">
        <v>28</v>
      </c>
      <c r="P102" s="278"/>
      <c r="Q102" s="278"/>
      <c r="R102" s="279">
        <v>11</v>
      </c>
      <c r="S102" s="278"/>
      <c r="T102" s="280"/>
      <c r="U102" s="281">
        <v>0.39200000000000002</v>
      </c>
      <c r="V102" s="282"/>
      <c r="W102" s="283"/>
      <c r="X102" s="295"/>
      <c r="Y102" s="296"/>
      <c r="Z102" s="297"/>
      <c r="AA102" s="78" t="s">
        <v>78</v>
      </c>
      <c r="AB102" s="79" t="s">
        <v>78</v>
      </c>
      <c r="AC102" s="79" t="s">
        <v>78</v>
      </c>
      <c r="AD102" s="79" t="s">
        <v>82</v>
      </c>
      <c r="AE102" s="79" t="s">
        <v>82</v>
      </c>
      <c r="AF102" s="79" t="s">
        <v>82</v>
      </c>
      <c r="AG102" s="79" t="s">
        <v>82</v>
      </c>
      <c r="AH102" s="79"/>
      <c r="AI102" s="79"/>
      <c r="AJ102" s="79" t="s">
        <v>82</v>
      </c>
      <c r="AK102" s="79"/>
      <c r="AL102" s="79"/>
      <c r="AM102" s="79"/>
      <c r="AN102" s="79" t="s">
        <v>82</v>
      </c>
      <c r="AO102" s="79"/>
      <c r="AP102" s="79"/>
      <c r="AQ102" s="79" t="s">
        <v>82</v>
      </c>
      <c r="AR102" s="79"/>
      <c r="AS102" s="79"/>
      <c r="AT102" s="79"/>
      <c r="AU102" s="79" t="s">
        <v>82</v>
      </c>
      <c r="AV102" s="79"/>
      <c r="AW102" s="79"/>
      <c r="AX102" s="79" t="s">
        <v>82</v>
      </c>
      <c r="AY102" s="79"/>
      <c r="AZ102" s="79"/>
      <c r="BA102" s="79"/>
      <c r="BB102" s="79" t="s">
        <v>82</v>
      </c>
      <c r="BC102" s="79"/>
      <c r="BD102" s="79"/>
      <c r="BE102" s="80" t="s">
        <v>82</v>
      </c>
      <c r="BF102" s="107"/>
    </row>
    <row r="103" spans="1:58" ht="21.75" customHeight="1">
      <c r="A103" s="151">
        <v>15</v>
      </c>
      <c r="B103" s="273" t="s">
        <v>91</v>
      </c>
      <c r="C103" s="274"/>
      <c r="D103" s="274"/>
      <c r="E103" s="274"/>
      <c r="F103" s="274"/>
      <c r="G103" s="275"/>
      <c r="H103" s="273" t="s">
        <v>105</v>
      </c>
      <c r="I103" s="274"/>
      <c r="J103" s="274"/>
      <c r="K103" s="274"/>
      <c r="L103" s="276" t="s">
        <v>91</v>
      </c>
      <c r="M103" s="276"/>
      <c r="N103" s="275"/>
      <c r="O103" s="277">
        <v>28</v>
      </c>
      <c r="P103" s="278"/>
      <c r="Q103" s="278"/>
      <c r="R103" s="279">
        <v>10</v>
      </c>
      <c r="S103" s="278"/>
      <c r="T103" s="280"/>
      <c r="U103" s="281">
        <v>0.35699999999999998</v>
      </c>
      <c r="V103" s="282"/>
      <c r="W103" s="283"/>
      <c r="X103" s="295"/>
      <c r="Y103" s="296"/>
      <c r="Z103" s="297"/>
      <c r="AA103" s="78" t="s">
        <v>78</v>
      </c>
      <c r="AB103" s="79" t="s">
        <v>78</v>
      </c>
      <c r="AC103" s="79" t="s">
        <v>78</v>
      </c>
      <c r="AD103" s="79" t="s">
        <v>82</v>
      </c>
      <c r="AE103" s="79" t="s">
        <v>82</v>
      </c>
      <c r="AF103" s="79" t="s">
        <v>82</v>
      </c>
      <c r="AG103" s="79" t="s">
        <v>82</v>
      </c>
      <c r="AH103" s="79"/>
      <c r="AI103" s="79"/>
      <c r="AJ103" s="79"/>
      <c r="AK103" s="79" t="s">
        <v>82</v>
      </c>
      <c r="AL103" s="79"/>
      <c r="AM103" s="79"/>
      <c r="AN103" s="79" t="s">
        <v>82</v>
      </c>
      <c r="AO103" s="79"/>
      <c r="AP103" s="79"/>
      <c r="AQ103" s="79"/>
      <c r="AR103" s="79"/>
      <c r="AS103" s="79"/>
      <c r="AT103" s="79"/>
      <c r="AU103" s="79" t="s">
        <v>82</v>
      </c>
      <c r="AV103" s="79"/>
      <c r="AW103" s="79"/>
      <c r="AX103" s="79"/>
      <c r="AY103" s="79" t="s">
        <v>82</v>
      </c>
      <c r="AZ103" s="79"/>
      <c r="BA103" s="79"/>
      <c r="BB103" s="79" t="s">
        <v>82</v>
      </c>
      <c r="BC103" s="79"/>
      <c r="BD103" s="79"/>
      <c r="BE103" s="80"/>
      <c r="BF103" s="107"/>
    </row>
    <row r="104" spans="1:58" ht="21.75" customHeight="1">
      <c r="A104" s="151">
        <v>16</v>
      </c>
      <c r="B104" s="273" t="s">
        <v>164</v>
      </c>
      <c r="C104" s="274"/>
      <c r="D104" s="274"/>
      <c r="E104" s="274"/>
      <c r="F104" s="274"/>
      <c r="G104" s="275"/>
      <c r="H104" s="273" t="s">
        <v>106</v>
      </c>
      <c r="I104" s="274"/>
      <c r="J104" s="274"/>
      <c r="K104" s="274"/>
      <c r="L104" s="276" t="s">
        <v>91</v>
      </c>
      <c r="M104" s="276"/>
      <c r="N104" s="275"/>
      <c r="O104" s="277">
        <v>28</v>
      </c>
      <c r="P104" s="278"/>
      <c r="Q104" s="278"/>
      <c r="R104" s="279">
        <v>9</v>
      </c>
      <c r="S104" s="278"/>
      <c r="T104" s="280"/>
      <c r="U104" s="281">
        <v>0.32100000000000001</v>
      </c>
      <c r="V104" s="282"/>
      <c r="W104" s="283"/>
      <c r="X104" s="295"/>
      <c r="Y104" s="296"/>
      <c r="Z104" s="297"/>
      <c r="AA104" s="78" t="s">
        <v>78</v>
      </c>
      <c r="AB104" s="79" t="s">
        <v>78</v>
      </c>
      <c r="AC104" s="79" t="s">
        <v>78</v>
      </c>
      <c r="AD104" s="79" t="s">
        <v>82</v>
      </c>
      <c r="AE104" s="79" t="s">
        <v>82</v>
      </c>
      <c r="AF104" s="79" t="s">
        <v>82</v>
      </c>
      <c r="AG104" s="79" t="s">
        <v>82</v>
      </c>
      <c r="AH104" s="79"/>
      <c r="AI104" s="79"/>
      <c r="AJ104" s="79"/>
      <c r="AK104" s="79"/>
      <c r="AL104" s="79" t="s">
        <v>82</v>
      </c>
      <c r="AM104" s="79"/>
      <c r="AN104" s="79" t="s">
        <v>82</v>
      </c>
      <c r="AO104" s="79"/>
      <c r="AP104" s="79"/>
      <c r="AQ104" s="79"/>
      <c r="AR104" s="79"/>
      <c r="AS104" s="79"/>
      <c r="AT104" s="79"/>
      <c r="AU104" s="79" t="s">
        <v>82</v>
      </c>
      <c r="AV104" s="79"/>
      <c r="AW104" s="79"/>
      <c r="AX104" s="79"/>
      <c r="AY104" s="79"/>
      <c r="AZ104" s="79" t="s">
        <v>82</v>
      </c>
      <c r="BA104" s="79"/>
      <c r="BB104" s="79" t="s">
        <v>82</v>
      </c>
      <c r="BC104" s="79"/>
      <c r="BD104" s="79"/>
      <c r="BE104" s="80"/>
      <c r="BF104" s="107"/>
    </row>
    <row r="105" spans="1:58" ht="21.75" customHeight="1">
      <c r="A105" s="151">
        <v>17</v>
      </c>
      <c r="B105" s="273" t="s">
        <v>91</v>
      </c>
      <c r="C105" s="274"/>
      <c r="D105" s="274"/>
      <c r="E105" s="274"/>
      <c r="F105" s="274"/>
      <c r="G105" s="275"/>
      <c r="H105" s="273" t="s">
        <v>107</v>
      </c>
      <c r="I105" s="274"/>
      <c r="J105" s="274"/>
      <c r="K105" s="274"/>
      <c r="L105" s="276" t="s">
        <v>91</v>
      </c>
      <c r="M105" s="276"/>
      <c r="N105" s="275"/>
      <c r="O105" s="277">
        <v>28</v>
      </c>
      <c r="P105" s="278"/>
      <c r="Q105" s="278"/>
      <c r="R105" s="279">
        <v>9</v>
      </c>
      <c r="S105" s="278"/>
      <c r="T105" s="280"/>
      <c r="U105" s="281">
        <v>0.32100000000000001</v>
      </c>
      <c r="V105" s="282"/>
      <c r="W105" s="283"/>
      <c r="X105" s="295"/>
      <c r="Y105" s="296"/>
      <c r="Z105" s="297"/>
      <c r="AA105" s="78" t="s">
        <v>78</v>
      </c>
      <c r="AB105" s="79" t="s">
        <v>78</v>
      </c>
      <c r="AC105" s="79" t="s">
        <v>78</v>
      </c>
      <c r="AD105" s="79" t="s">
        <v>82</v>
      </c>
      <c r="AE105" s="79" t="s">
        <v>82</v>
      </c>
      <c r="AF105" s="79" t="s">
        <v>82</v>
      </c>
      <c r="AG105" s="79" t="s">
        <v>82</v>
      </c>
      <c r="AH105" s="79"/>
      <c r="AI105" s="79"/>
      <c r="AJ105" s="79"/>
      <c r="AK105" s="79"/>
      <c r="AL105" s="79" t="s">
        <v>82</v>
      </c>
      <c r="AM105" s="79"/>
      <c r="AN105" s="79" t="s">
        <v>82</v>
      </c>
      <c r="AO105" s="79"/>
      <c r="AP105" s="79"/>
      <c r="AQ105" s="79"/>
      <c r="AR105" s="79"/>
      <c r="AS105" s="79"/>
      <c r="AT105" s="79"/>
      <c r="AU105" s="79" t="s">
        <v>82</v>
      </c>
      <c r="AV105" s="79"/>
      <c r="AW105" s="79"/>
      <c r="AX105" s="79"/>
      <c r="AY105" s="79"/>
      <c r="AZ105" s="79" t="s">
        <v>82</v>
      </c>
      <c r="BA105" s="79"/>
      <c r="BB105" s="79" t="s">
        <v>82</v>
      </c>
      <c r="BC105" s="79"/>
      <c r="BD105" s="79"/>
      <c r="BE105" s="80"/>
      <c r="BF105" s="107"/>
    </row>
    <row r="106" spans="1:58" ht="21.75" customHeight="1">
      <c r="A106" s="151">
        <v>18</v>
      </c>
      <c r="B106" s="273" t="s">
        <v>165</v>
      </c>
      <c r="C106" s="274"/>
      <c r="D106" s="274"/>
      <c r="E106" s="274"/>
      <c r="F106" s="274"/>
      <c r="G106" s="275"/>
      <c r="H106" s="273" t="s">
        <v>114</v>
      </c>
      <c r="I106" s="274"/>
      <c r="J106" s="274"/>
      <c r="K106" s="274"/>
      <c r="L106" s="276" t="s">
        <v>91</v>
      </c>
      <c r="M106" s="276"/>
      <c r="N106" s="275"/>
      <c r="O106" s="277">
        <v>23</v>
      </c>
      <c r="P106" s="278"/>
      <c r="Q106" s="278"/>
      <c r="R106" s="279">
        <v>5</v>
      </c>
      <c r="S106" s="278"/>
      <c r="T106" s="280"/>
      <c r="U106" s="281">
        <v>0.217</v>
      </c>
      <c r="V106" s="282"/>
      <c r="W106" s="283"/>
      <c r="X106" s="295"/>
      <c r="Y106" s="296"/>
      <c r="Z106" s="297"/>
      <c r="AA106" s="78" t="s">
        <v>78</v>
      </c>
      <c r="AB106" s="79" t="s">
        <v>78</v>
      </c>
      <c r="AC106" s="79" t="s">
        <v>78</v>
      </c>
      <c r="AD106" s="79" t="s">
        <v>78</v>
      </c>
      <c r="AE106" s="79" t="s">
        <v>78</v>
      </c>
      <c r="AF106" s="79" t="s">
        <v>78</v>
      </c>
      <c r="AG106" s="79" t="s">
        <v>78</v>
      </c>
      <c r="AH106" s="79" t="s">
        <v>78</v>
      </c>
      <c r="AI106" s="79"/>
      <c r="AJ106" s="79"/>
      <c r="AK106" s="79"/>
      <c r="AL106" s="79"/>
      <c r="AM106" s="79" t="s">
        <v>82</v>
      </c>
      <c r="AN106" s="79" t="s">
        <v>82</v>
      </c>
      <c r="AO106" s="79"/>
      <c r="AP106" s="79"/>
      <c r="AQ106" s="79"/>
      <c r="AR106" s="79"/>
      <c r="AS106" s="79"/>
      <c r="AT106" s="79"/>
      <c r="AU106" s="79" t="s">
        <v>82</v>
      </c>
      <c r="AV106" s="79"/>
      <c r="AW106" s="79"/>
      <c r="AX106" s="79"/>
      <c r="AY106" s="79"/>
      <c r="AZ106" s="79"/>
      <c r="BA106" s="79" t="s">
        <v>82</v>
      </c>
      <c r="BB106" s="79" t="s">
        <v>82</v>
      </c>
      <c r="BC106" s="79"/>
      <c r="BD106" s="79"/>
      <c r="BE106" s="80"/>
      <c r="BF106" s="107"/>
    </row>
    <row r="107" spans="1:58" ht="21.75" customHeight="1">
      <c r="A107" s="151">
        <v>19</v>
      </c>
      <c r="B107" s="273" t="s">
        <v>91</v>
      </c>
      <c r="C107" s="274"/>
      <c r="D107" s="274"/>
      <c r="E107" s="274"/>
      <c r="F107" s="274"/>
      <c r="G107" s="275"/>
      <c r="H107" s="273" t="s">
        <v>91</v>
      </c>
      <c r="I107" s="274"/>
      <c r="J107" s="274"/>
      <c r="K107" s="274"/>
      <c r="L107" s="276" t="s">
        <v>91</v>
      </c>
      <c r="M107" s="276"/>
      <c r="N107" s="275"/>
      <c r="O107" s="277" t="s">
        <v>91</v>
      </c>
      <c r="P107" s="278"/>
      <c r="Q107" s="278"/>
      <c r="R107" s="279" t="s">
        <v>91</v>
      </c>
      <c r="S107" s="278"/>
      <c r="T107" s="280"/>
      <c r="U107" s="281" t="s">
        <v>91</v>
      </c>
      <c r="V107" s="282"/>
      <c r="W107" s="283"/>
      <c r="X107" s="295"/>
      <c r="Y107" s="296"/>
      <c r="Z107" s="297"/>
      <c r="AA107" s="78"/>
      <c r="AB107" s="79"/>
      <c r="AC107" s="79"/>
      <c r="AD107" s="79"/>
      <c r="AE107" s="79"/>
      <c r="AF107" s="79"/>
      <c r="AG107" s="79"/>
      <c r="AH107" s="79"/>
      <c r="AI107" s="79"/>
      <c r="AJ107" s="79"/>
      <c r="AK107" s="79"/>
      <c r="AL107" s="79"/>
      <c r="AM107" s="79"/>
      <c r="AN107" s="79"/>
      <c r="AO107" s="79"/>
      <c r="AP107" s="79"/>
      <c r="AQ107" s="79"/>
      <c r="AR107" s="79"/>
      <c r="AS107" s="79"/>
      <c r="AT107" s="79"/>
      <c r="AU107" s="79"/>
      <c r="AV107" s="79"/>
      <c r="AW107" s="79"/>
      <c r="AX107" s="79"/>
      <c r="AY107" s="79"/>
      <c r="AZ107" s="79"/>
      <c r="BA107" s="79"/>
      <c r="BB107" s="79"/>
      <c r="BC107" s="79"/>
      <c r="BD107" s="79"/>
      <c r="BE107" s="80"/>
      <c r="BF107" s="107"/>
    </row>
    <row r="108" spans="1:58" ht="21.75" customHeight="1">
      <c r="A108" s="151">
        <v>20</v>
      </c>
      <c r="B108" s="273" t="s">
        <v>91</v>
      </c>
      <c r="C108" s="274"/>
      <c r="D108" s="274"/>
      <c r="E108" s="274"/>
      <c r="F108" s="274"/>
      <c r="G108" s="275"/>
      <c r="H108" s="273" t="s">
        <v>91</v>
      </c>
      <c r="I108" s="274"/>
      <c r="J108" s="274"/>
      <c r="K108" s="274"/>
      <c r="L108" s="276" t="s">
        <v>91</v>
      </c>
      <c r="M108" s="276"/>
      <c r="N108" s="275"/>
      <c r="O108" s="277" t="s">
        <v>91</v>
      </c>
      <c r="P108" s="278"/>
      <c r="Q108" s="278"/>
      <c r="R108" s="279" t="s">
        <v>91</v>
      </c>
      <c r="S108" s="278"/>
      <c r="T108" s="280"/>
      <c r="U108" s="281" t="s">
        <v>91</v>
      </c>
      <c r="V108" s="282"/>
      <c r="W108" s="283"/>
      <c r="X108" s="295"/>
      <c r="Y108" s="296"/>
      <c r="Z108" s="297"/>
      <c r="AA108" s="81"/>
      <c r="AB108" s="82"/>
      <c r="AC108" s="82"/>
      <c r="AD108" s="82"/>
      <c r="AE108" s="82"/>
      <c r="AF108" s="79"/>
      <c r="AG108" s="79"/>
      <c r="AH108" s="79"/>
      <c r="AI108" s="79"/>
      <c r="AJ108" s="79"/>
      <c r="AK108" s="79"/>
      <c r="AL108" s="79"/>
      <c r="AM108" s="79"/>
      <c r="AN108" s="79"/>
      <c r="AO108" s="79"/>
      <c r="AP108" s="79"/>
      <c r="AQ108" s="79"/>
      <c r="AR108" s="79"/>
      <c r="AS108" s="82"/>
      <c r="AT108" s="82"/>
      <c r="AU108" s="82"/>
      <c r="AV108" s="82"/>
      <c r="AW108" s="82"/>
      <c r="AX108" s="82"/>
      <c r="AY108" s="82"/>
      <c r="AZ108" s="82"/>
      <c r="BA108" s="82"/>
      <c r="BB108" s="79"/>
      <c r="BC108" s="79"/>
      <c r="BD108" s="79"/>
      <c r="BE108" s="80"/>
      <c r="BF108" s="107"/>
    </row>
    <row r="109" spans="1:58" ht="21.75" customHeight="1">
      <c r="A109" s="151">
        <v>21</v>
      </c>
      <c r="B109" s="273" t="s">
        <v>91</v>
      </c>
      <c r="C109" s="274"/>
      <c r="D109" s="274"/>
      <c r="E109" s="274"/>
      <c r="F109" s="274"/>
      <c r="G109" s="275"/>
      <c r="H109" s="273" t="s">
        <v>91</v>
      </c>
      <c r="I109" s="274"/>
      <c r="J109" s="274"/>
      <c r="K109" s="274"/>
      <c r="L109" s="276" t="s">
        <v>91</v>
      </c>
      <c r="M109" s="276"/>
      <c r="N109" s="275"/>
      <c r="O109" s="277" t="s">
        <v>91</v>
      </c>
      <c r="P109" s="278"/>
      <c r="Q109" s="278"/>
      <c r="R109" s="279" t="s">
        <v>91</v>
      </c>
      <c r="S109" s="278"/>
      <c r="T109" s="280"/>
      <c r="U109" s="281" t="s">
        <v>91</v>
      </c>
      <c r="V109" s="282"/>
      <c r="W109" s="283"/>
      <c r="X109" s="295"/>
      <c r="Y109" s="296"/>
      <c r="Z109" s="297"/>
      <c r="AA109" s="78"/>
      <c r="AB109" s="79"/>
      <c r="AC109" s="79"/>
      <c r="AD109" s="79"/>
      <c r="AE109" s="79"/>
      <c r="AF109" s="79"/>
      <c r="AG109" s="79"/>
      <c r="AH109" s="79"/>
      <c r="AI109" s="79"/>
      <c r="AJ109" s="79"/>
      <c r="AK109" s="79"/>
      <c r="AL109" s="79"/>
      <c r="AM109" s="79"/>
      <c r="AN109" s="79"/>
      <c r="AO109" s="79"/>
      <c r="AP109" s="79"/>
      <c r="AQ109" s="79"/>
      <c r="AR109" s="79"/>
      <c r="AS109" s="79"/>
      <c r="AT109" s="79"/>
      <c r="AU109" s="79"/>
      <c r="AV109" s="79"/>
      <c r="AW109" s="79"/>
      <c r="AX109" s="79"/>
      <c r="AY109" s="79"/>
      <c r="AZ109" s="79"/>
      <c r="BA109" s="79"/>
      <c r="BB109" s="79"/>
      <c r="BC109" s="79"/>
      <c r="BD109" s="79"/>
      <c r="BE109" s="80"/>
      <c r="BF109" s="107"/>
    </row>
    <row r="110" spans="1:58" ht="21.75" customHeight="1">
      <c r="A110" s="151">
        <v>22</v>
      </c>
      <c r="B110" s="273" t="s">
        <v>91</v>
      </c>
      <c r="C110" s="274"/>
      <c r="D110" s="274"/>
      <c r="E110" s="274"/>
      <c r="F110" s="274"/>
      <c r="G110" s="275"/>
      <c r="H110" s="273" t="s">
        <v>91</v>
      </c>
      <c r="I110" s="274"/>
      <c r="J110" s="274"/>
      <c r="K110" s="274"/>
      <c r="L110" s="276" t="s">
        <v>91</v>
      </c>
      <c r="M110" s="276"/>
      <c r="N110" s="275"/>
      <c r="O110" s="277" t="s">
        <v>91</v>
      </c>
      <c r="P110" s="278"/>
      <c r="Q110" s="278"/>
      <c r="R110" s="279" t="s">
        <v>91</v>
      </c>
      <c r="S110" s="278"/>
      <c r="T110" s="280"/>
      <c r="U110" s="281" t="s">
        <v>91</v>
      </c>
      <c r="V110" s="282"/>
      <c r="W110" s="283"/>
      <c r="X110" s="295"/>
      <c r="Y110" s="296"/>
      <c r="Z110" s="297"/>
      <c r="AA110" s="78"/>
      <c r="AB110" s="79"/>
      <c r="AC110" s="79"/>
      <c r="AD110" s="79"/>
      <c r="AE110" s="79"/>
      <c r="AF110" s="79"/>
      <c r="AG110" s="79"/>
      <c r="AH110" s="79"/>
      <c r="AI110" s="79"/>
      <c r="AJ110" s="79"/>
      <c r="AK110" s="79"/>
      <c r="AL110" s="79"/>
      <c r="AM110" s="79"/>
      <c r="AN110" s="79"/>
      <c r="AO110" s="79"/>
      <c r="AP110" s="79"/>
      <c r="AQ110" s="79"/>
      <c r="AR110" s="79"/>
      <c r="AS110" s="79"/>
      <c r="AT110" s="79"/>
      <c r="AU110" s="79"/>
      <c r="AV110" s="79"/>
      <c r="AW110" s="79"/>
      <c r="AX110" s="79"/>
      <c r="AY110" s="79"/>
      <c r="AZ110" s="79"/>
      <c r="BA110" s="79"/>
      <c r="BB110" s="79"/>
      <c r="BC110" s="79"/>
      <c r="BD110" s="79"/>
      <c r="BE110" s="80"/>
      <c r="BF110" s="107"/>
    </row>
    <row r="111" spans="1:58" ht="21.75" customHeight="1">
      <c r="A111" s="151">
        <v>23</v>
      </c>
      <c r="B111" s="273" t="s">
        <v>91</v>
      </c>
      <c r="C111" s="274"/>
      <c r="D111" s="274"/>
      <c r="E111" s="274"/>
      <c r="F111" s="274"/>
      <c r="G111" s="275"/>
      <c r="H111" s="273" t="s">
        <v>91</v>
      </c>
      <c r="I111" s="274"/>
      <c r="J111" s="274"/>
      <c r="K111" s="274"/>
      <c r="L111" s="276" t="s">
        <v>91</v>
      </c>
      <c r="M111" s="276"/>
      <c r="N111" s="275"/>
      <c r="O111" s="277" t="s">
        <v>91</v>
      </c>
      <c r="P111" s="278"/>
      <c r="Q111" s="278"/>
      <c r="R111" s="279" t="s">
        <v>91</v>
      </c>
      <c r="S111" s="278"/>
      <c r="T111" s="280"/>
      <c r="U111" s="281" t="s">
        <v>91</v>
      </c>
      <c r="V111" s="282"/>
      <c r="W111" s="283"/>
      <c r="X111" s="295"/>
      <c r="Y111" s="296"/>
      <c r="Z111" s="297"/>
      <c r="AA111" s="78"/>
      <c r="AB111" s="79"/>
      <c r="AC111" s="79"/>
      <c r="AD111" s="79"/>
      <c r="AE111" s="79"/>
      <c r="AF111" s="79"/>
      <c r="AG111" s="79"/>
      <c r="AH111" s="79"/>
      <c r="AI111" s="79"/>
      <c r="AJ111" s="79"/>
      <c r="AK111" s="79"/>
      <c r="AL111" s="79"/>
      <c r="AM111" s="79"/>
      <c r="AN111" s="79"/>
      <c r="AO111" s="79"/>
      <c r="AP111" s="79"/>
      <c r="AQ111" s="79"/>
      <c r="AR111" s="79"/>
      <c r="AS111" s="79"/>
      <c r="AT111" s="79"/>
      <c r="AU111" s="79"/>
      <c r="AV111" s="79"/>
      <c r="AW111" s="79"/>
      <c r="AX111" s="79"/>
      <c r="AY111" s="79"/>
      <c r="AZ111" s="79"/>
      <c r="BA111" s="79"/>
      <c r="BB111" s="79"/>
      <c r="BC111" s="79"/>
      <c r="BD111" s="79"/>
      <c r="BE111" s="80"/>
      <c r="BF111" s="107"/>
    </row>
    <row r="112" spans="1:58" ht="21.75" customHeight="1">
      <c r="A112" s="151">
        <v>24</v>
      </c>
      <c r="B112" s="273" t="s">
        <v>91</v>
      </c>
      <c r="C112" s="274"/>
      <c r="D112" s="274"/>
      <c r="E112" s="274"/>
      <c r="F112" s="274"/>
      <c r="G112" s="275"/>
      <c r="H112" s="273" t="s">
        <v>91</v>
      </c>
      <c r="I112" s="274"/>
      <c r="J112" s="274"/>
      <c r="K112" s="274"/>
      <c r="L112" s="276" t="s">
        <v>91</v>
      </c>
      <c r="M112" s="276"/>
      <c r="N112" s="275"/>
      <c r="O112" s="277" t="s">
        <v>91</v>
      </c>
      <c r="P112" s="278"/>
      <c r="Q112" s="278"/>
      <c r="R112" s="279" t="s">
        <v>91</v>
      </c>
      <c r="S112" s="278"/>
      <c r="T112" s="280"/>
      <c r="U112" s="281" t="s">
        <v>91</v>
      </c>
      <c r="V112" s="282"/>
      <c r="W112" s="283"/>
      <c r="X112" s="295"/>
      <c r="Y112" s="296"/>
      <c r="Z112" s="297"/>
      <c r="AA112" s="78"/>
      <c r="AB112" s="79"/>
      <c r="AC112" s="79"/>
      <c r="AD112" s="79"/>
      <c r="AE112" s="79"/>
      <c r="AF112" s="79"/>
      <c r="AG112" s="79"/>
      <c r="AH112" s="79"/>
      <c r="AI112" s="79"/>
      <c r="AJ112" s="79"/>
      <c r="AK112" s="79"/>
      <c r="AL112" s="79"/>
      <c r="AM112" s="79"/>
      <c r="AN112" s="79"/>
      <c r="AO112" s="79"/>
      <c r="AP112" s="79"/>
      <c r="AQ112" s="79"/>
      <c r="AR112" s="79"/>
      <c r="AS112" s="79"/>
      <c r="AT112" s="79"/>
      <c r="AU112" s="79"/>
      <c r="AV112" s="79"/>
      <c r="AW112" s="79"/>
      <c r="AX112" s="79"/>
      <c r="AY112" s="79"/>
      <c r="AZ112" s="79"/>
      <c r="BA112" s="79"/>
      <c r="BB112" s="79"/>
      <c r="BC112" s="79"/>
      <c r="BD112" s="79"/>
      <c r="BE112" s="80"/>
      <c r="BF112" s="107"/>
    </row>
    <row r="113" spans="1:58" ht="21.75" customHeight="1">
      <c r="A113" s="151">
        <v>25</v>
      </c>
      <c r="B113" s="273" t="s">
        <v>91</v>
      </c>
      <c r="C113" s="274"/>
      <c r="D113" s="274"/>
      <c r="E113" s="274"/>
      <c r="F113" s="274"/>
      <c r="G113" s="275"/>
      <c r="H113" s="273" t="s">
        <v>91</v>
      </c>
      <c r="I113" s="274"/>
      <c r="J113" s="274"/>
      <c r="K113" s="274"/>
      <c r="L113" s="276" t="s">
        <v>91</v>
      </c>
      <c r="M113" s="276"/>
      <c r="N113" s="275"/>
      <c r="O113" s="277" t="s">
        <v>91</v>
      </c>
      <c r="P113" s="278"/>
      <c r="Q113" s="278"/>
      <c r="R113" s="279" t="s">
        <v>91</v>
      </c>
      <c r="S113" s="278"/>
      <c r="T113" s="280"/>
      <c r="U113" s="281" t="s">
        <v>91</v>
      </c>
      <c r="V113" s="282"/>
      <c r="W113" s="283"/>
      <c r="X113" s="298"/>
      <c r="Y113" s="299"/>
      <c r="Z113" s="300"/>
      <c r="AA113" s="81"/>
      <c r="AB113" s="82"/>
      <c r="AC113" s="82"/>
      <c r="AD113" s="82"/>
      <c r="AE113" s="82"/>
      <c r="AF113" s="79"/>
      <c r="AG113" s="79"/>
      <c r="AH113" s="79"/>
      <c r="AI113" s="79"/>
      <c r="AJ113" s="79"/>
      <c r="AK113" s="79"/>
      <c r="AL113" s="79"/>
      <c r="AM113" s="79"/>
      <c r="AN113" s="79"/>
      <c r="AO113" s="79"/>
      <c r="AP113" s="79"/>
      <c r="AQ113" s="79"/>
      <c r="AR113" s="79"/>
      <c r="AS113" s="82"/>
      <c r="AT113" s="82"/>
      <c r="AU113" s="82"/>
      <c r="AV113" s="82"/>
      <c r="AW113" s="82"/>
      <c r="AX113" s="82"/>
      <c r="AY113" s="82"/>
      <c r="AZ113" s="82"/>
      <c r="BA113" s="82"/>
      <c r="BB113" s="79"/>
      <c r="BC113" s="79"/>
      <c r="BD113" s="79"/>
      <c r="BE113" s="80"/>
      <c r="BF113" s="107"/>
    </row>
    <row r="114" spans="1:58" ht="21.75" customHeight="1">
      <c r="A114" s="244" t="s">
        <v>143</v>
      </c>
      <c r="B114" s="245"/>
      <c r="C114" s="245"/>
      <c r="D114" s="245"/>
      <c r="E114" s="245"/>
      <c r="F114" s="245"/>
      <c r="G114" s="245"/>
      <c r="H114" s="245"/>
      <c r="I114" s="245"/>
      <c r="J114" s="245"/>
      <c r="K114" s="245"/>
      <c r="L114" s="245"/>
      <c r="M114" s="245"/>
      <c r="N114" s="245"/>
      <c r="O114" s="245"/>
      <c r="P114" s="245"/>
      <c r="Q114" s="245"/>
      <c r="R114" s="245"/>
      <c r="S114" s="245"/>
      <c r="T114" s="245"/>
      <c r="U114" s="245"/>
      <c r="V114" s="245"/>
      <c r="W114" s="245"/>
      <c r="X114" s="245"/>
      <c r="Y114" s="245"/>
      <c r="Z114" s="246"/>
      <c r="AA114" s="252" t="s">
        <v>123</v>
      </c>
      <c r="AB114" s="255" t="s">
        <v>123</v>
      </c>
      <c r="AC114" s="255" t="s">
        <v>123</v>
      </c>
      <c r="AD114" s="255"/>
      <c r="AE114" s="255"/>
      <c r="AF114" s="255"/>
      <c r="AG114" s="255"/>
      <c r="AH114" s="255" t="s">
        <v>125</v>
      </c>
      <c r="AI114" s="255"/>
      <c r="AJ114" s="255"/>
      <c r="AK114" s="255"/>
      <c r="AL114" s="255"/>
      <c r="AM114" s="255"/>
      <c r="AN114" s="255"/>
      <c r="AO114" s="255"/>
      <c r="AP114" s="255"/>
      <c r="AQ114" s="255"/>
      <c r="AR114" s="255"/>
      <c r="AS114" s="255"/>
      <c r="AT114" s="255"/>
      <c r="AU114" s="255"/>
      <c r="AV114" s="255"/>
      <c r="AW114" s="255"/>
      <c r="AX114" s="255"/>
      <c r="AY114" s="255"/>
      <c r="AZ114" s="255"/>
      <c r="BA114" s="255"/>
      <c r="BB114" s="255"/>
      <c r="BC114" s="255"/>
      <c r="BD114" s="255"/>
      <c r="BE114" s="265"/>
    </row>
    <row r="115" spans="1:58" ht="21.75" customHeight="1">
      <c r="A115" s="247"/>
      <c r="B115" s="247"/>
      <c r="C115" s="247"/>
      <c r="D115" s="247"/>
      <c r="E115" s="247"/>
      <c r="F115" s="247"/>
      <c r="G115" s="247"/>
      <c r="H115" s="247"/>
      <c r="I115" s="247"/>
      <c r="J115" s="247"/>
      <c r="K115" s="247"/>
      <c r="L115" s="247"/>
      <c r="M115" s="247"/>
      <c r="N115" s="247"/>
      <c r="O115" s="247"/>
      <c r="P115" s="247"/>
      <c r="Q115" s="247"/>
      <c r="R115" s="247"/>
      <c r="S115" s="247"/>
      <c r="T115" s="247"/>
      <c r="U115" s="247"/>
      <c r="V115" s="247"/>
      <c r="W115" s="247"/>
      <c r="X115" s="247"/>
      <c r="Y115" s="247"/>
      <c r="Z115" s="248"/>
      <c r="AA115" s="253"/>
      <c r="AB115" s="256"/>
      <c r="AC115" s="256"/>
      <c r="AD115" s="256"/>
      <c r="AE115" s="256"/>
      <c r="AF115" s="256"/>
      <c r="AG115" s="256"/>
      <c r="AH115" s="256"/>
      <c r="AI115" s="256"/>
      <c r="AJ115" s="256"/>
      <c r="AK115" s="256"/>
      <c r="AL115" s="256"/>
      <c r="AM115" s="256"/>
      <c r="AN115" s="256"/>
      <c r="AO115" s="256"/>
      <c r="AP115" s="256"/>
      <c r="AQ115" s="256"/>
      <c r="AR115" s="256"/>
      <c r="AS115" s="256"/>
      <c r="AT115" s="256"/>
      <c r="AU115" s="256"/>
      <c r="AV115" s="256"/>
      <c r="AW115" s="256"/>
      <c r="AX115" s="256"/>
      <c r="AY115" s="256"/>
      <c r="AZ115" s="256"/>
      <c r="BA115" s="256"/>
      <c r="BB115" s="256"/>
      <c r="BC115" s="256"/>
      <c r="BD115" s="256"/>
      <c r="BE115" s="266"/>
    </row>
    <row r="116" spans="1:58" ht="21.75" customHeight="1">
      <c r="A116" s="247"/>
      <c r="B116" s="247"/>
      <c r="C116" s="247"/>
      <c r="D116" s="247"/>
      <c r="E116" s="247"/>
      <c r="F116" s="247"/>
      <c r="G116" s="247"/>
      <c r="H116" s="247"/>
      <c r="I116" s="247"/>
      <c r="J116" s="247"/>
      <c r="K116" s="247"/>
      <c r="L116" s="247"/>
      <c r="M116" s="247"/>
      <c r="N116" s="247"/>
      <c r="O116" s="247"/>
      <c r="P116" s="247"/>
      <c r="Q116" s="247"/>
      <c r="R116" s="247"/>
      <c r="S116" s="247"/>
      <c r="T116" s="247"/>
      <c r="U116" s="247"/>
      <c r="V116" s="247"/>
      <c r="W116" s="247"/>
      <c r="X116" s="247"/>
      <c r="Y116" s="247"/>
      <c r="Z116" s="248"/>
      <c r="AA116" s="253"/>
      <c r="AB116" s="256"/>
      <c r="AC116" s="256"/>
      <c r="AD116" s="256"/>
      <c r="AE116" s="256"/>
      <c r="AF116" s="256"/>
      <c r="AG116" s="256"/>
      <c r="AH116" s="256"/>
      <c r="AI116" s="256"/>
      <c r="AJ116" s="256"/>
      <c r="AK116" s="256"/>
      <c r="AL116" s="256"/>
      <c r="AM116" s="256"/>
      <c r="AN116" s="256"/>
      <c r="AO116" s="256"/>
      <c r="AP116" s="256"/>
      <c r="AQ116" s="256"/>
      <c r="AR116" s="256"/>
      <c r="AS116" s="256"/>
      <c r="AT116" s="256"/>
      <c r="AU116" s="256"/>
      <c r="AV116" s="256"/>
      <c r="AW116" s="256"/>
      <c r="AX116" s="256"/>
      <c r="AY116" s="256"/>
      <c r="AZ116" s="256"/>
      <c r="BA116" s="256"/>
      <c r="BB116" s="256"/>
      <c r="BC116" s="256"/>
      <c r="BD116" s="256"/>
      <c r="BE116" s="266"/>
    </row>
    <row r="117" spans="1:58" ht="21.75" customHeight="1">
      <c r="A117" s="247"/>
      <c r="B117" s="247"/>
      <c r="C117" s="247"/>
      <c r="D117" s="247"/>
      <c r="E117" s="247"/>
      <c r="F117" s="247"/>
      <c r="G117" s="247"/>
      <c r="H117" s="247"/>
      <c r="I117" s="247"/>
      <c r="J117" s="247"/>
      <c r="K117" s="247"/>
      <c r="L117" s="247"/>
      <c r="M117" s="247"/>
      <c r="N117" s="247"/>
      <c r="O117" s="247"/>
      <c r="P117" s="247"/>
      <c r="Q117" s="247"/>
      <c r="R117" s="247"/>
      <c r="S117" s="247"/>
      <c r="T117" s="247"/>
      <c r="U117" s="247"/>
      <c r="V117" s="247"/>
      <c r="W117" s="247"/>
      <c r="X117" s="247"/>
      <c r="Y117" s="247"/>
      <c r="Z117" s="248"/>
      <c r="AA117" s="254"/>
      <c r="AB117" s="257"/>
      <c r="AC117" s="257"/>
      <c r="AD117" s="257"/>
      <c r="AE117" s="257"/>
      <c r="AF117" s="257"/>
      <c r="AG117" s="257"/>
      <c r="AH117" s="257"/>
      <c r="AI117" s="257"/>
      <c r="AJ117" s="257"/>
      <c r="AK117" s="257"/>
      <c r="AL117" s="257"/>
      <c r="AM117" s="257"/>
      <c r="AN117" s="257"/>
      <c r="AO117" s="257"/>
      <c r="AP117" s="257"/>
      <c r="AQ117" s="257"/>
      <c r="AR117" s="257"/>
      <c r="AS117" s="257"/>
      <c r="AT117" s="257"/>
      <c r="AU117" s="257"/>
      <c r="AV117" s="257"/>
      <c r="AW117" s="257"/>
      <c r="AX117" s="257"/>
      <c r="AY117" s="257"/>
      <c r="AZ117" s="257"/>
      <c r="BA117" s="257"/>
      <c r="BB117" s="257"/>
      <c r="BC117" s="257"/>
      <c r="BD117" s="257"/>
      <c r="BE117" s="267"/>
    </row>
    <row r="118" spans="1:58" ht="21.75" customHeight="1">
      <c r="A118" s="117" t="s">
        <v>64</v>
      </c>
      <c r="B118" s="118"/>
      <c r="C118" s="118"/>
      <c r="D118" s="118"/>
      <c r="E118" s="118"/>
      <c r="F118" s="118"/>
      <c r="G118" s="118"/>
      <c r="H118" s="118"/>
      <c r="I118" s="118"/>
      <c r="J118" s="118"/>
      <c r="K118" s="118"/>
      <c r="L118" s="118"/>
      <c r="M118" s="118"/>
      <c r="N118" s="118"/>
      <c r="O118" s="118"/>
      <c r="P118" s="118"/>
      <c r="Q118" s="118"/>
      <c r="R118" s="118"/>
      <c r="S118" s="118"/>
      <c r="T118" s="118"/>
      <c r="U118" s="118"/>
      <c r="V118" s="118"/>
      <c r="W118" s="118"/>
      <c r="X118" s="118"/>
      <c r="Y118" s="118"/>
      <c r="Z118" s="118"/>
      <c r="AA118" s="118"/>
      <c r="AB118" s="118"/>
      <c r="AC118" s="118"/>
      <c r="AD118" s="118"/>
      <c r="AE118" s="118"/>
      <c r="AF118" s="118"/>
      <c r="AG118" s="118"/>
      <c r="AH118" s="118"/>
      <c r="AI118" s="118"/>
      <c r="AJ118" s="118"/>
      <c r="AK118" s="118"/>
      <c r="AL118" s="118"/>
      <c r="AM118" s="118"/>
      <c r="AN118" s="118"/>
      <c r="AO118" s="118"/>
      <c r="AP118" s="118"/>
      <c r="AQ118" s="118"/>
      <c r="AR118" s="118"/>
      <c r="AS118" s="118"/>
      <c r="AT118" s="118"/>
      <c r="AU118" s="118"/>
      <c r="AV118" s="118"/>
      <c r="AW118" s="118"/>
      <c r="AX118" s="118"/>
      <c r="AY118" s="118"/>
      <c r="AZ118" s="118"/>
      <c r="BA118" s="118"/>
      <c r="BB118" s="118"/>
      <c r="BC118" s="118"/>
      <c r="BD118" s="118"/>
      <c r="BE118" s="118"/>
      <c r="BF118" s="69"/>
    </row>
    <row r="119" spans="1:58" s="67" customFormat="1" ht="21.75" customHeight="1">
      <c r="A119" s="301" t="s">
        <v>142</v>
      </c>
      <c r="B119" s="301"/>
      <c r="C119" s="301"/>
      <c r="D119" s="301"/>
      <c r="E119" s="301"/>
      <c r="F119" s="301"/>
      <c r="G119" s="301"/>
      <c r="H119" s="301"/>
      <c r="I119" s="301"/>
      <c r="J119" s="301"/>
      <c r="K119" s="301"/>
      <c r="L119" s="301"/>
      <c r="M119" s="301"/>
      <c r="N119" s="301"/>
      <c r="O119" s="301"/>
      <c r="P119" s="301"/>
      <c r="Q119" s="301"/>
      <c r="R119" s="301"/>
      <c r="S119" s="301"/>
      <c r="T119" s="301"/>
      <c r="U119" s="301"/>
      <c r="V119" s="301"/>
      <c r="W119" s="301"/>
      <c r="X119" s="301"/>
      <c r="Y119" s="301"/>
      <c r="Z119" s="301"/>
      <c r="AA119" s="119"/>
      <c r="AB119" s="120"/>
      <c r="AC119" s="120"/>
      <c r="AD119" s="120"/>
      <c r="AE119" s="120"/>
      <c r="AF119" s="120"/>
      <c r="AG119" s="120"/>
      <c r="AH119" s="120"/>
      <c r="AI119" s="119"/>
      <c r="AJ119" s="119"/>
      <c r="AK119" s="119"/>
      <c r="AL119" s="119"/>
      <c r="AM119" s="119"/>
      <c r="AN119" s="119"/>
      <c r="AO119" s="119"/>
      <c r="AP119" s="119"/>
      <c r="AQ119" s="119"/>
      <c r="AR119" s="119"/>
      <c r="AS119" s="119"/>
      <c r="AT119" s="119"/>
      <c r="AU119" s="119"/>
      <c r="AV119" s="119"/>
      <c r="AW119" s="119"/>
      <c r="AX119" s="119"/>
      <c r="AY119" s="121"/>
      <c r="AZ119" s="120"/>
      <c r="BA119" s="120"/>
      <c r="BB119" s="120"/>
      <c r="BC119" s="120"/>
      <c r="BD119" s="120"/>
      <c r="BE119" s="120"/>
      <c r="BF119" s="61"/>
    </row>
    <row r="120" spans="1:58" s="67" customFormat="1" ht="21.75" customHeight="1">
      <c r="A120" s="155"/>
      <c r="B120" s="155"/>
      <c r="C120" s="155"/>
      <c r="D120" s="155"/>
      <c r="E120" s="155"/>
      <c r="F120" s="155"/>
      <c r="G120" s="155"/>
      <c r="H120" s="155"/>
      <c r="I120" s="155"/>
      <c r="J120" s="155"/>
      <c r="K120" s="155"/>
      <c r="L120" s="155"/>
      <c r="M120" s="155"/>
      <c r="N120" s="155"/>
      <c r="O120" s="155"/>
      <c r="P120" s="155"/>
      <c r="Q120" s="155"/>
      <c r="R120" s="155"/>
      <c r="S120" s="155"/>
      <c r="T120" s="155"/>
      <c r="U120" s="155"/>
      <c r="V120" s="155"/>
      <c r="W120" s="155"/>
      <c r="X120" s="155"/>
      <c r="Y120" s="155"/>
      <c r="Z120" s="155"/>
      <c r="AA120" s="119"/>
      <c r="AB120" s="120"/>
      <c r="AC120" s="120"/>
      <c r="AD120" s="120"/>
      <c r="AE120" s="120"/>
      <c r="AF120" s="120"/>
      <c r="AG120" s="120"/>
      <c r="AH120" s="120"/>
      <c r="AI120" s="119"/>
      <c r="AJ120" s="119"/>
      <c r="AK120" s="119"/>
      <c r="AL120" s="119"/>
      <c r="AM120" s="119"/>
      <c r="AN120" s="119"/>
      <c r="AO120" s="119"/>
      <c r="AP120" s="119"/>
      <c r="AQ120" s="119"/>
      <c r="AR120" s="119"/>
      <c r="AS120" s="119"/>
      <c r="AT120" s="119"/>
      <c r="AU120" s="119"/>
      <c r="AV120" s="119"/>
      <c r="AW120" s="119"/>
      <c r="AX120" s="119"/>
      <c r="AY120" s="121"/>
      <c r="AZ120" s="120"/>
      <c r="BA120" s="120"/>
      <c r="BB120" s="120"/>
      <c r="BC120" s="120"/>
      <c r="BD120" s="120"/>
      <c r="BE120" s="120"/>
      <c r="BF120" s="61"/>
    </row>
    <row r="121" spans="1:58" s="67" customFormat="1" ht="17.25" customHeight="1">
      <c r="A121" s="302" t="s">
        <v>67</v>
      </c>
      <c r="B121" s="302"/>
      <c r="C121" s="302"/>
      <c r="D121" s="123" t="s">
        <v>115</v>
      </c>
      <c r="E121" s="303" t="s">
        <v>148</v>
      </c>
      <c r="F121" s="303"/>
      <c r="G121" s="124" t="s">
        <v>66</v>
      </c>
      <c r="H121" s="125"/>
      <c r="I121" s="125"/>
      <c r="J121" s="125"/>
      <c r="K121" s="125"/>
      <c r="L121" s="125"/>
      <c r="M121" s="125"/>
      <c r="N121" s="125"/>
      <c r="O121" s="125"/>
      <c r="P121" s="125"/>
      <c r="Q121" s="125"/>
      <c r="R121" s="125"/>
      <c r="S121" s="125"/>
      <c r="T121" s="125"/>
      <c r="U121" s="125"/>
      <c r="V121" s="125"/>
      <c r="W121" s="125"/>
      <c r="X121" s="125"/>
      <c r="Y121" s="125"/>
      <c r="Z121" s="125"/>
      <c r="AA121" s="119"/>
      <c r="AB121" s="153"/>
      <c r="AC121" s="153"/>
      <c r="AD121" s="153"/>
      <c r="AE121" s="127"/>
      <c r="AF121" s="128"/>
      <c r="AG121" s="128"/>
      <c r="AH121" s="119"/>
      <c r="AI121" s="119"/>
      <c r="AJ121" s="119"/>
      <c r="AK121" s="119"/>
      <c r="AL121" s="119"/>
      <c r="AM121" s="119"/>
      <c r="AN121" s="119"/>
      <c r="AO121" s="119"/>
      <c r="AP121" s="119"/>
      <c r="AQ121" s="119"/>
      <c r="AR121" s="119"/>
      <c r="AS121" s="119"/>
      <c r="AT121" s="119"/>
      <c r="AU121" s="119"/>
      <c r="AV121" s="119"/>
      <c r="AW121" s="119"/>
      <c r="AX121" s="119"/>
      <c r="AY121" s="121"/>
      <c r="AZ121" s="120"/>
      <c r="BA121" s="120"/>
      <c r="BB121" s="120"/>
      <c r="BC121" s="120"/>
      <c r="BD121" s="120"/>
      <c r="BE121" s="120"/>
      <c r="BF121" s="61"/>
    </row>
    <row r="122" spans="1:58" s="67" customFormat="1" ht="17.25" customHeight="1">
      <c r="A122" s="304" t="s">
        <v>68</v>
      </c>
      <c r="B122" s="304"/>
      <c r="C122" s="304"/>
      <c r="D122" s="127" t="s">
        <v>149</v>
      </c>
      <c r="E122" s="120"/>
      <c r="F122" s="127"/>
      <c r="G122" s="127"/>
      <c r="H122" s="119"/>
      <c r="I122" s="119"/>
      <c r="J122" s="119"/>
      <c r="K122" s="119"/>
      <c r="L122" s="119"/>
      <c r="M122" s="119"/>
      <c r="N122" s="119"/>
      <c r="O122" s="127"/>
      <c r="P122" s="127"/>
      <c r="Q122" s="119"/>
      <c r="R122" s="119"/>
      <c r="S122" s="119"/>
      <c r="T122" s="119"/>
      <c r="U122" s="127"/>
      <c r="V122" s="127"/>
      <c r="W122" s="127"/>
      <c r="X122" s="127"/>
      <c r="Y122" s="127"/>
      <c r="Z122" s="127"/>
      <c r="AA122" s="119"/>
      <c r="AB122" s="120"/>
      <c r="AC122" s="120"/>
      <c r="AD122" s="120"/>
      <c r="AE122" s="120"/>
      <c r="AF122" s="120"/>
      <c r="AG122" s="120"/>
      <c r="AH122" s="120"/>
      <c r="AI122" s="120"/>
      <c r="AJ122" s="120"/>
      <c r="AK122" s="305" t="s">
        <v>72</v>
      </c>
      <c r="AL122" s="305"/>
      <c r="AM122" s="305"/>
      <c r="AN122" s="305"/>
      <c r="AO122" s="306">
        <v>45231</v>
      </c>
      <c r="AP122" s="306"/>
      <c r="AQ122" s="306"/>
      <c r="AR122" s="306"/>
      <c r="AS122" s="306"/>
      <c r="AT122" s="307" t="s">
        <v>70</v>
      </c>
      <c r="AU122" s="307"/>
      <c r="AV122" s="307"/>
      <c r="AW122" s="307"/>
      <c r="AX122" s="307"/>
      <c r="AY122" s="307"/>
      <c r="AZ122" s="307"/>
      <c r="BA122" s="308">
        <v>45243</v>
      </c>
      <c r="BB122" s="308"/>
      <c r="BC122" s="308"/>
      <c r="BD122" s="308"/>
      <c r="BE122" s="308"/>
      <c r="BF122" s="61"/>
    </row>
    <row r="123" spans="1:58" s="67" customFormat="1" ht="17.25" customHeight="1">
      <c r="A123" s="309" t="s">
        <v>69</v>
      </c>
      <c r="B123" s="309"/>
      <c r="C123" s="309"/>
      <c r="D123" s="129" t="s">
        <v>150</v>
      </c>
      <c r="E123" s="130"/>
      <c r="F123" s="129"/>
      <c r="G123" s="129"/>
      <c r="H123" s="129"/>
      <c r="I123" s="129"/>
      <c r="J123" s="129"/>
      <c r="K123" s="129"/>
      <c r="L123" s="129"/>
      <c r="M123" s="129"/>
      <c r="N123" s="129"/>
      <c r="O123" s="131"/>
      <c r="P123" s="131"/>
      <c r="Q123" s="131"/>
      <c r="R123" s="131"/>
      <c r="S123" s="131"/>
      <c r="T123" s="129"/>
      <c r="U123" s="129"/>
      <c r="V123" s="129"/>
      <c r="W123" s="131"/>
      <c r="X123" s="129"/>
      <c r="Y123" s="129"/>
      <c r="Z123" s="131"/>
      <c r="AA123" s="127"/>
      <c r="AB123" s="120"/>
      <c r="AC123" s="120"/>
      <c r="AD123" s="120"/>
      <c r="AE123" s="120"/>
      <c r="AF123" s="120"/>
      <c r="AG123" s="120"/>
      <c r="AH123" s="120"/>
      <c r="AI123" s="120"/>
      <c r="AJ123" s="120"/>
      <c r="AK123" s="307" t="s">
        <v>73</v>
      </c>
      <c r="AL123" s="307"/>
      <c r="AM123" s="307"/>
      <c r="AN123" s="307"/>
      <c r="AO123" s="306">
        <v>45366</v>
      </c>
      <c r="AP123" s="306"/>
      <c r="AQ123" s="306"/>
      <c r="AR123" s="306"/>
      <c r="AS123" s="306"/>
      <c r="AT123" s="307" t="s">
        <v>38</v>
      </c>
      <c r="AU123" s="307"/>
      <c r="AV123" s="307"/>
      <c r="AW123" s="307"/>
      <c r="AX123" s="307"/>
      <c r="AY123" s="307"/>
      <c r="AZ123" s="307"/>
      <c r="BA123" s="308">
        <v>45366</v>
      </c>
      <c r="BB123" s="308"/>
      <c r="BC123" s="308"/>
      <c r="BD123" s="308"/>
      <c r="BE123" s="308"/>
      <c r="BF123" s="66"/>
    </row>
    <row r="124" spans="1:58" ht="19.5" customHeight="1">
      <c r="A124" s="310">
        <v>45323</v>
      </c>
      <c r="B124" s="310"/>
      <c r="C124" s="310"/>
      <c r="D124" s="310"/>
      <c r="E124" s="132"/>
      <c r="F124" s="132"/>
      <c r="G124" s="132"/>
      <c r="H124" s="133"/>
      <c r="I124" s="133"/>
      <c r="J124" s="133"/>
      <c r="K124" s="133"/>
      <c r="L124" s="133"/>
      <c r="M124" s="133"/>
      <c r="N124" s="133"/>
      <c r="O124" s="134"/>
      <c r="P124" s="134"/>
      <c r="Q124" s="134"/>
      <c r="R124" s="134"/>
      <c r="S124" s="134"/>
      <c r="T124" s="134"/>
      <c r="U124" s="135"/>
      <c r="V124" s="135"/>
      <c r="W124" s="135"/>
      <c r="X124" s="135"/>
      <c r="Y124" s="135"/>
      <c r="Z124" s="135"/>
      <c r="AA124" s="135"/>
      <c r="AB124" s="135"/>
      <c r="AC124" s="135"/>
      <c r="AD124" s="135"/>
      <c r="AE124" s="135"/>
      <c r="AF124" s="135"/>
      <c r="AG124" s="135"/>
      <c r="AH124" s="135"/>
      <c r="AI124" s="133"/>
      <c r="AJ124" s="133"/>
      <c r="AK124" s="133"/>
      <c r="AL124" s="133"/>
      <c r="AM124" s="133"/>
      <c r="AN124" s="133"/>
      <c r="AO124" s="133"/>
      <c r="AP124" s="133"/>
      <c r="AQ124" s="133"/>
      <c r="AR124" s="133"/>
      <c r="AS124" s="133"/>
      <c r="AT124" s="133"/>
      <c r="AU124" s="133"/>
      <c r="AV124" s="133"/>
      <c r="AW124" s="133"/>
      <c r="AX124" s="133"/>
      <c r="AY124" s="133"/>
      <c r="AZ124" s="133"/>
      <c r="BA124" s="133"/>
      <c r="BB124" s="136"/>
      <c r="BC124" s="136"/>
      <c r="BD124" s="136"/>
      <c r="BE124" s="136"/>
      <c r="BF124" s="76"/>
    </row>
    <row r="125" spans="1:58" ht="21.75" customHeight="1">
      <c r="A125" s="311" t="s">
        <v>74</v>
      </c>
      <c r="B125" s="314" t="s">
        <v>87</v>
      </c>
      <c r="C125" s="315"/>
      <c r="D125" s="315"/>
      <c r="E125" s="315"/>
      <c r="F125" s="315"/>
      <c r="G125" s="316"/>
      <c r="H125" s="314" t="s">
        <v>88</v>
      </c>
      <c r="I125" s="315"/>
      <c r="J125" s="315"/>
      <c r="K125" s="315"/>
      <c r="L125" s="315"/>
      <c r="M125" s="315"/>
      <c r="N125" s="316"/>
      <c r="O125" s="323" t="s">
        <v>133</v>
      </c>
      <c r="P125" s="324"/>
      <c r="Q125" s="325"/>
      <c r="R125" s="330" t="s">
        <v>134</v>
      </c>
      <c r="S125" s="325"/>
      <c r="T125" s="331"/>
      <c r="U125" s="334" t="s">
        <v>135</v>
      </c>
      <c r="V125" s="335"/>
      <c r="W125" s="336"/>
      <c r="X125" s="334" t="s">
        <v>136</v>
      </c>
      <c r="Y125" s="335"/>
      <c r="Z125" s="336"/>
      <c r="AA125" s="138">
        <v>45323</v>
      </c>
      <c r="AB125" s="139">
        <v>45324</v>
      </c>
      <c r="AC125" s="139">
        <v>45325</v>
      </c>
      <c r="AD125" s="139">
        <v>45326</v>
      </c>
      <c r="AE125" s="139">
        <v>45327</v>
      </c>
      <c r="AF125" s="139">
        <v>45328</v>
      </c>
      <c r="AG125" s="139">
        <v>45329</v>
      </c>
      <c r="AH125" s="139">
        <v>45330</v>
      </c>
      <c r="AI125" s="139">
        <v>45331</v>
      </c>
      <c r="AJ125" s="139">
        <v>45332</v>
      </c>
      <c r="AK125" s="139">
        <v>45333</v>
      </c>
      <c r="AL125" s="139">
        <v>45334</v>
      </c>
      <c r="AM125" s="139">
        <v>45335</v>
      </c>
      <c r="AN125" s="139">
        <v>45336</v>
      </c>
      <c r="AO125" s="139">
        <v>45337</v>
      </c>
      <c r="AP125" s="139">
        <v>45338</v>
      </c>
      <c r="AQ125" s="139">
        <v>45339</v>
      </c>
      <c r="AR125" s="139">
        <v>45340</v>
      </c>
      <c r="AS125" s="139">
        <v>45341</v>
      </c>
      <c r="AT125" s="139">
        <v>45342</v>
      </c>
      <c r="AU125" s="139">
        <v>45343</v>
      </c>
      <c r="AV125" s="139">
        <v>45344</v>
      </c>
      <c r="AW125" s="139">
        <v>45345</v>
      </c>
      <c r="AX125" s="139">
        <v>45346</v>
      </c>
      <c r="AY125" s="139">
        <v>45347</v>
      </c>
      <c r="AZ125" s="139">
        <v>45348</v>
      </c>
      <c r="BA125" s="139">
        <v>45349</v>
      </c>
      <c r="BB125" s="139">
        <v>45350</v>
      </c>
      <c r="BC125" s="139">
        <v>45351</v>
      </c>
      <c r="BD125" s="139" t="s">
        <v>91</v>
      </c>
      <c r="BE125" s="140" t="s">
        <v>91</v>
      </c>
      <c r="BF125" s="156"/>
    </row>
    <row r="126" spans="1:58" ht="21" customHeight="1">
      <c r="A126" s="312"/>
      <c r="B126" s="317"/>
      <c r="C126" s="318"/>
      <c r="D126" s="318"/>
      <c r="E126" s="318"/>
      <c r="F126" s="318"/>
      <c r="G126" s="319"/>
      <c r="H126" s="317"/>
      <c r="I126" s="318"/>
      <c r="J126" s="318"/>
      <c r="K126" s="318"/>
      <c r="L126" s="318"/>
      <c r="M126" s="318"/>
      <c r="N126" s="319"/>
      <c r="O126" s="326"/>
      <c r="P126" s="327"/>
      <c r="Q126" s="327"/>
      <c r="R126" s="326"/>
      <c r="S126" s="327"/>
      <c r="T126" s="332"/>
      <c r="U126" s="337"/>
      <c r="V126" s="338"/>
      <c r="W126" s="339"/>
      <c r="X126" s="337"/>
      <c r="Y126" s="338"/>
      <c r="Z126" s="339"/>
      <c r="AA126" s="141" t="s">
        <v>152</v>
      </c>
      <c r="AB126" s="142" t="s">
        <v>153</v>
      </c>
      <c r="AC126" s="142" t="s">
        <v>154</v>
      </c>
      <c r="AD126" s="142" t="s">
        <v>155</v>
      </c>
      <c r="AE126" s="142" t="s">
        <v>156</v>
      </c>
      <c r="AF126" s="142" t="s">
        <v>157</v>
      </c>
      <c r="AG126" s="142" t="s">
        <v>151</v>
      </c>
      <c r="AH126" s="142" t="s">
        <v>152</v>
      </c>
      <c r="AI126" s="142" t="s">
        <v>153</v>
      </c>
      <c r="AJ126" s="142" t="s">
        <v>154</v>
      </c>
      <c r="AK126" s="142" t="s">
        <v>155</v>
      </c>
      <c r="AL126" s="142" t="s">
        <v>156</v>
      </c>
      <c r="AM126" s="142" t="s">
        <v>157</v>
      </c>
      <c r="AN126" s="142" t="s">
        <v>151</v>
      </c>
      <c r="AO126" s="142" t="s">
        <v>152</v>
      </c>
      <c r="AP126" s="142" t="s">
        <v>153</v>
      </c>
      <c r="AQ126" s="142" t="s">
        <v>154</v>
      </c>
      <c r="AR126" s="142" t="s">
        <v>155</v>
      </c>
      <c r="AS126" s="142" t="s">
        <v>156</v>
      </c>
      <c r="AT126" s="142" t="s">
        <v>157</v>
      </c>
      <c r="AU126" s="142" t="s">
        <v>151</v>
      </c>
      <c r="AV126" s="142" t="s">
        <v>152</v>
      </c>
      <c r="AW126" s="142" t="s">
        <v>153</v>
      </c>
      <c r="AX126" s="142" t="s">
        <v>154</v>
      </c>
      <c r="AY126" s="142" t="s">
        <v>155</v>
      </c>
      <c r="AZ126" s="142" t="s">
        <v>156</v>
      </c>
      <c r="BA126" s="142" t="s">
        <v>157</v>
      </c>
      <c r="BB126" s="142" t="s">
        <v>151</v>
      </c>
      <c r="BC126" s="142" t="s">
        <v>152</v>
      </c>
      <c r="BD126" s="142" t="s">
        <v>91</v>
      </c>
      <c r="BE126" s="143" t="s">
        <v>91</v>
      </c>
      <c r="BF126" s="116"/>
    </row>
    <row r="127" spans="1:58" ht="21" customHeight="1">
      <c r="A127" s="313"/>
      <c r="B127" s="320"/>
      <c r="C127" s="321"/>
      <c r="D127" s="321"/>
      <c r="E127" s="321"/>
      <c r="F127" s="321"/>
      <c r="G127" s="322"/>
      <c r="H127" s="320"/>
      <c r="I127" s="321"/>
      <c r="J127" s="321"/>
      <c r="K127" s="321"/>
      <c r="L127" s="321"/>
      <c r="M127" s="321"/>
      <c r="N127" s="322"/>
      <c r="O127" s="328"/>
      <c r="P127" s="329"/>
      <c r="Q127" s="329"/>
      <c r="R127" s="328"/>
      <c r="S127" s="329"/>
      <c r="T127" s="333"/>
      <c r="U127" s="340"/>
      <c r="V127" s="341"/>
      <c r="W127" s="342"/>
      <c r="X127" s="340"/>
      <c r="Y127" s="341"/>
      <c r="Z127" s="342"/>
      <c r="AA127" s="78"/>
      <c r="AB127" s="79"/>
      <c r="AC127" s="79"/>
      <c r="AD127" s="79"/>
      <c r="AE127" s="79"/>
      <c r="AF127" s="79"/>
      <c r="AG127" s="79"/>
      <c r="AH127" s="79"/>
      <c r="AI127" s="79"/>
      <c r="AJ127" s="79"/>
      <c r="AK127" s="79" t="s">
        <v>80</v>
      </c>
      <c r="AL127" s="79" t="s">
        <v>81</v>
      </c>
      <c r="AM127" s="79"/>
      <c r="AN127" s="79"/>
      <c r="AO127" s="79"/>
      <c r="AP127" s="79"/>
      <c r="AQ127" s="79"/>
      <c r="AR127" s="79"/>
      <c r="AS127" s="79"/>
      <c r="AT127" s="79"/>
      <c r="AU127" s="79"/>
      <c r="AV127" s="79"/>
      <c r="AW127" s="79"/>
      <c r="AX127" s="79"/>
      <c r="AY127" s="79"/>
      <c r="AZ127" s="79"/>
      <c r="BA127" s="79"/>
      <c r="BB127" s="79"/>
      <c r="BC127" s="79"/>
      <c r="BD127" s="79"/>
      <c r="BE127" s="80"/>
      <c r="BF127" s="116"/>
    </row>
    <row r="128" spans="1:58" ht="21.75" customHeight="1">
      <c r="A128" s="151">
        <v>1</v>
      </c>
      <c r="B128" s="273" t="s">
        <v>90</v>
      </c>
      <c r="C128" s="274"/>
      <c r="D128" s="274"/>
      <c r="E128" s="274"/>
      <c r="F128" s="274"/>
      <c r="G128" s="275"/>
      <c r="H128" s="273" t="s">
        <v>92</v>
      </c>
      <c r="I128" s="274"/>
      <c r="J128" s="274"/>
      <c r="K128" s="274"/>
      <c r="L128" s="276" t="s">
        <v>159</v>
      </c>
      <c r="M128" s="276"/>
      <c r="N128" s="275"/>
      <c r="O128" s="277">
        <v>29</v>
      </c>
      <c r="P128" s="278"/>
      <c r="Q128" s="278"/>
      <c r="R128" s="279">
        <v>8</v>
      </c>
      <c r="S128" s="278"/>
      <c r="T128" s="280"/>
      <c r="U128" s="281">
        <v>0.27500000000000002</v>
      </c>
      <c r="V128" s="282"/>
      <c r="W128" s="283"/>
      <c r="X128" s="292">
        <v>0.27300000000000002</v>
      </c>
      <c r="Y128" s="293"/>
      <c r="Z128" s="294"/>
      <c r="AA128" s="78"/>
      <c r="AB128" s="79"/>
      <c r="AC128" s="79" t="s">
        <v>82</v>
      </c>
      <c r="AD128" s="79"/>
      <c r="AE128" s="79"/>
      <c r="AF128" s="79" t="s">
        <v>82</v>
      </c>
      <c r="AG128" s="79"/>
      <c r="AH128" s="79"/>
      <c r="AI128" s="79"/>
      <c r="AJ128" s="79" t="s">
        <v>82</v>
      </c>
      <c r="AK128" s="79"/>
      <c r="AL128" s="79"/>
      <c r="AM128" s="79" t="s">
        <v>82</v>
      </c>
      <c r="AN128" s="79"/>
      <c r="AO128" s="79"/>
      <c r="AP128" s="79"/>
      <c r="AQ128" s="79" t="s">
        <v>82</v>
      </c>
      <c r="AR128" s="79"/>
      <c r="AS128" s="79"/>
      <c r="AT128" s="79" t="s">
        <v>82</v>
      </c>
      <c r="AU128" s="79"/>
      <c r="AV128" s="79"/>
      <c r="AW128" s="79"/>
      <c r="AX128" s="79" t="s">
        <v>82</v>
      </c>
      <c r="AY128" s="79"/>
      <c r="AZ128" s="79"/>
      <c r="BA128" s="79" t="s">
        <v>82</v>
      </c>
      <c r="BB128" s="79"/>
      <c r="BC128" s="79"/>
      <c r="BD128" s="79"/>
      <c r="BE128" s="80"/>
      <c r="BF128" s="107"/>
    </row>
    <row r="129" spans="1:58" ht="21.75" customHeight="1">
      <c r="A129" s="151">
        <v>2</v>
      </c>
      <c r="B129" s="273" t="s">
        <v>91</v>
      </c>
      <c r="C129" s="274"/>
      <c r="D129" s="274"/>
      <c r="E129" s="274"/>
      <c r="F129" s="274"/>
      <c r="G129" s="275"/>
      <c r="H129" s="273" t="s">
        <v>93</v>
      </c>
      <c r="I129" s="274"/>
      <c r="J129" s="274"/>
      <c r="K129" s="274"/>
      <c r="L129" s="276" t="s">
        <v>160</v>
      </c>
      <c r="M129" s="276"/>
      <c r="N129" s="275"/>
      <c r="O129" s="277">
        <v>29</v>
      </c>
      <c r="P129" s="278"/>
      <c r="Q129" s="278"/>
      <c r="R129" s="279">
        <v>8</v>
      </c>
      <c r="S129" s="278"/>
      <c r="T129" s="280"/>
      <c r="U129" s="281">
        <v>0.27500000000000002</v>
      </c>
      <c r="V129" s="282"/>
      <c r="W129" s="283"/>
      <c r="X129" s="295"/>
      <c r="Y129" s="296"/>
      <c r="Z129" s="297"/>
      <c r="AA129" s="78"/>
      <c r="AB129" s="79"/>
      <c r="AC129" s="79"/>
      <c r="AD129" s="79" t="s">
        <v>82</v>
      </c>
      <c r="AE129" s="79" t="s">
        <v>82</v>
      </c>
      <c r="AF129" s="79"/>
      <c r="AG129" s="79"/>
      <c r="AH129" s="79"/>
      <c r="AI129" s="79"/>
      <c r="AJ129" s="79"/>
      <c r="AK129" s="79" t="s">
        <v>82</v>
      </c>
      <c r="AL129" s="79" t="s">
        <v>82</v>
      </c>
      <c r="AM129" s="79"/>
      <c r="AN129" s="79"/>
      <c r="AO129" s="79"/>
      <c r="AP129" s="79"/>
      <c r="AQ129" s="79"/>
      <c r="AR129" s="79" t="s">
        <v>82</v>
      </c>
      <c r="AS129" s="79" t="s">
        <v>82</v>
      </c>
      <c r="AT129" s="79"/>
      <c r="AU129" s="79"/>
      <c r="AV129" s="79"/>
      <c r="AW129" s="79"/>
      <c r="AX129" s="79"/>
      <c r="AY129" s="79" t="s">
        <v>82</v>
      </c>
      <c r="AZ129" s="79" t="s">
        <v>82</v>
      </c>
      <c r="BA129" s="79"/>
      <c r="BB129" s="79"/>
      <c r="BC129" s="79"/>
      <c r="BD129" s="79"/>
      <c r="BE129" s="80"/>
      <c r="BF129" s="107"/>
    </row>
    <row r="130" spans="1:58" ht="21.75" customHeight="1">
      <c r="A130" s="151">
        <v>3</v>
      </c>
      <c r="B130" s="273" t="s">
        <v>91</v>
      </c>
      <c r="C130" s="274"/>
      <c r="D130" s="274"/>
      <c r="E130" s="274"/>
      <c r="F130" s="274"/>
      <c r="G130" s="275"/>
      <c r="H130" s="273" t="s">
        <v>94</v>
      </c>
      <c r="I130" s="274"/>
      <c r="J130" s="274"/>
      <c r="K130" s="274"/>
      <c r="L130" s="276">
        <v>0</v>
      </c>
      <c r="M130" s="276"/>
      <c r="N130" s="275"/>
      <c r="O130" s="277">
        <v>29</v>
      </c>
      <c r="P130" s="278"/>
      <c r="Q130" s="278"/>
      <c r="R130" s="279">
        <v>8</v>
      </c>
      <c r="S130" s="278"/>
      <c r="T130" s="280"/>
      <c r="U130" s="281">
        <v>0.27500000000000002</v>
      </c>
      <c r="V130" s="282"/>
      <c r="W130" s="283"/>
      <c r="X130" s="295"/>
      <c r="Y130" s="296"/>
      <c r="Z130" s="297"/>
      <c r="AA130" s="78"/>
      <c r="AB130" s="79"/>
      <c r="AC130" s="79"/>
      <c r="AD130" s="79"/>
      <c r="AE130" s="79"/>
      <c r="AF130" s="79" t="s">
        <v>82</v>
      </c>
      <c r="AG130" s="79" t="s">
        <v>82</v>
      </c>
      <c r="AH130" s="79"/>
      <c r="AI130" s="79"/>
      <c r="AJ130" s="79"/>
      <c r="AK130" s="79"/>
      <c r="AL130" s="79"/>
      <c r="AM130" s="79" t="s">
        <v>82</v>
      </c>
      <c r="AN130" s="79" t="s">
        <v>82</v>
      </c>
      <c r="AO130" s="79"/>
      <c r="AP130" s="79"/>
      <c r="AQ130" s="79"/>
      <c r="AR130" s="79"/>
      <c r="AS130" s="79"/>
      <c r="AT130" s="79" t="s">
        <v>82</v>
      </c>
      <c r="AU130" s="79" t="s">
        <v>82</v>
      </c>
      <c r="AV130" s="79"/>
      <c r="AW130" s="79"/>
      <c r="AX130" s="79"/>
      <c r="AY130" s="79"/>
      <c r="AZ130" s="79"/>
      <c r="BA130" s="79" t="s">
        <v>82</v>
      </c>
      <c r="BB130" s="79" t="s">
        <v>82</v>
      </c>
      <c r="BC130" s="79"/>
      <c r="BD130" s="79"/>
      <c r="BE130" s="80"/>
      <c r="BF130" s="107"/>
    </row>
    <row r="131" spans="1:58" ht="21.75" customHeight="1">
      <c r="A131" s="151">
        <v>4</v>
      </c>
      <c r="B131" s="273" t="s">
        <v>91</v>
      </c>
      <c r="C131" s="274"/>
      <c r="D131" s="274"/>
      <c r="E131" s="274"/>
      <c r="F131" s="274"/>
      <c r="G131" s="275"/>
      <c r="H131" s="273" t="s">
        <v>93</v>
      </c>
      <c r="I131" s="274"/>
      <c r="J131" s="274"/>
      <c r="K131" s="274"/>
      <c r="L131" s="276">
        <v>0</v>
      </c>
      <c r="M131" s="276"/>
      <c r="N131" s="275"/>
      <c r="O131" s="277">
        <v>29</v>
      </c>
      <c r="P131" s="278"/>
      <c r="Q131" s="278"/>
      <c r="R131" s="279">
        <v>9</v>
      </c>
      <c r="S131" s="278"/>
      <c r="T131" s="280"/>
      <c r="U131" s="281">
        <v>0.31</v>
      </c>
      <c r="V131" s="282"/>
      <c r="W131" s="283"/>
      <c r="X131" s="295"/>
      <c r="Y131" s="296"/>
      <c r="Z131" s="297"/>
      <c r="AA131" s="78" t="s">
        <v>82</v>
      </c>
      <c r="AB131" s="79"/>
      <c r="AC131" s="79"/>
      <c r="AD131" s="79"/>
      <c r="AE131" s="79"/>
      <c r="AF131" s="79"/>
      <c r="AG131" s="79" t="s">
        <v>82</v>
      </c>
      <c r="AH131" s="79" t="s">
        <v>82</v>
      </c>
      <c r="AI131" s="79"/>
      <c r="AJ131" s="79"/>
      <c r="AK131" s="79"/>
      <c r="AL131" s="79"/>
      <c r="AM131" s="79"/>
      <c r="AN131" s="79" t="s">
        <v>82</v>
      </c>
      <c r="AO131" s="79" t="s">
        <v>82</v>
      </c>
      <c r="AP131" s="79"/>
      <c r="AQ131" s="79"/>
      <c r="AR131" s="79"/>
      <c r="AS131" s="79"/>
      <c r="AT131" s="79"/>
      <c r="AU131" s="79" t="s">
        <v>82</v>
      </c>
      <c r="AV131" s="79" t="s">
        <v>82</v>
      </c>
      <c r="AW131" s="79"/>
      <c r="AX131" s="79"/>
      <c r="AY131" s="79"/>
      <c r="AZ131" s="79"/>
      <c r="BA131" s="79"/>
      <c r="BB131" s="79" t="s">
        <v>82</v>
      </c>
      <c r="BC131" s="79" t="s">
        <v>82</v>
      </c>
      <c r="BD131" s="79"/>
      <c r="BE131" s="80"/>
      <c r="BF131" s="107"/>
    </row>
    <row r="132" spans="1:58" ht="21.75" customHeight="1">
      <c r="A132" s="151">
        <v>5</v>
      </c>
      <c r="B132" s="273" t="s">
        <v>91</v>
      </c>
      <c r="C132" s="274"/>
      <c r="D132" s="274"/>
      <c r="E132" s="274"/>
      <c r="F132" s="274"/>
      <c r="G132" s="275"/>
      <c r="H132" s="273" t="s">
        <v>95</v>
      </c>
      <c r="I132" s="274"/>
      <c r="J132" s="274"/>
      <c r="K132" s="274"/>
      <c r="L132" s="276">
        <v>0</v>
      </c>
      <c r="M132" s="276"/>
      <c r="N132" s="275"/>
      <c r="O132" s="277">
        <v>29</v>
      </c>
      <c r="P132" s="278"/>
      <c r="Q132" s="278"/>
      <c r="R132" s="279">
        <v>9</v>
      </c>
      <c r="S132" s="278"/>
      <c r="T132" s="280"/>
      <c r="U132" s="281">
        <v>0.31</v>
      </c>
      <c r="V132" s="282"/>
      <c r="W132" s="283"/>
      <c r="X132" s="295"/>
      <c r="Y132" s="296"/>
      <c r="Z132" s="297"/>
      <c r="AA132" s="78" t="s">
        <v>82</v>
      </c>
      <c r="AB132" s="79" t="s">
        <v>82</v>
      </c>
      <c r="AC132" s="79"/>
      <c r="AD132" s="79"/>
      <c r="AE132" s="79"/>
      <c r="AF132" s="79"/>
      <c r="AG132" s="79"/>
      <c r="AH132" s="79" t="s">
        <v>82</v>
      </c>
      <c r="AI132" s="79" t="s">
        <v>82</v>
      </c>
      <c r="AJ132" s="79"/>
      <c r="AK132" s="79"/>
      <c r="AL132" s="79"/>
      <c r="AM132" s="79"/>
      <c r="AN132" s="79"/>
      <c r="AO132" s="79" t="s">
        <v>82</v>
      </c>
      <c r="AP132" s="79" t="s">
        <v>82</v>
      </c>
      <c r="AQ132" s="79"/>
      <c r="AR132" s="79"/>
      <c r="AS132" s="79"/>
      <c r="AT132" s="79"/>
      <c r="AU132" s="79"/>
      <c r="AV132" s="79" t="s">
        <v>82</v>
      </c>
      <c r="AW132" s="79" t="s">
        <v>82</v>
      </c>
      <c r="AX132" s="79"/>
      <c r="AY132" s="79"/>
      <c r="AZ132" s="79"/>
      <c r="BA132" s="79"/>
      <c r="BB132" s="79"/>
      <c r="BC132" s="79" t="s">
        <v>82</v>
      </c>
      <c r="BD132" s="79"/>
      <c r="BE132" s="80"/>
      <c r="BF132" s="107"/>
    </row>
    <row r="133" spans="1:58" ht="21.75" customHeight="1">
      <c r="A133" s="151">
        <v>6</v>
      </c>
      <c r="B133" s="273" t="s">
        <v>161</v>
      </c>
      <c r="C133" s="274"/>
      <c r="D133" s="274"/>
      <c r="E133" s="274"/>
      <c r="F133" s="274"/>
      <c r="G133" s="275"/>
      <c r="H133" s="273" t="s">
        <v>96</v>
      </c>
      <c r="I133" s="274"/>
      <c r="J133" s="274"/>
      <c r="K133" s="274"/>
      <c r="L133" s="276" t="s">
        <v>162</v>
      </c>
      <c r="M133" s="276"/>
      <c r="N133" s="275"/>
      <c r="O133" s="277">
        <v>29</v>
      </c>
      <c r="P133" s="278"/>
      <c r="Q133" s="278"/>
      <c r="R133" s="279">
        <v>8</v>
      </c>
      <c r="S133" s="278"/>
      <c r="T133" s="280"/>
      <c r="U133" s="281">
        <v>0.27500000000000002</v>
      </c>
      <c r="V133" s="282"/>
      <c r="W133" s="283"/>
      <c r="X133" s="295"/>
      <c r="Y133" s="296"/>
      <c r="Z133" s="297"/>
      <c r="AA133" s="78"/>
      <c r="AB133" s="79"/>
      <c r="AC133" s="79"/>
      <c r="AD133" s="79" t="s">
        <v>82</v>
      </c>
      <c r="AE133" s="79" t="s">
        <v>82</v>
      </c>
      <c r="AF133" s="79"/>
      <c r="AG133" s="79"/>
      <c r="AH133" s="79"/>
      <c r="AI133" s="79"/>
      <c r="AJ133" s="79"/>
      <c r="AK133" s="79" t="s">
        <v>82</v>
      </c>
      <c r="AL133" s="79" t="s">
        <v>82</v>
      </c>
      <c r="AM133" s="79"/>
      <c r="AN133" s="79"/>
      <c r="AO133" s="79"/>
      <c r="AP133" s="79"/>
      <c r="AQ133" s="79"/>
      <c r="AR133" s="79" t="s">
        <v>82</v>
      </c>
      <c r="AS133" s="79" t="s">
        <v>82</v>
      </c>
      <c r="AT133" s="79"/>
      <c r="AU133" s="79"/>
      <c r="AV133" s="79"/>
      <c r="AW133" s="79"/>
      <c r="AX133" s="79"/>
      <c r="AY133" s="79" t="s">
        <v>82</v>
      </c>
      <c r="AZ133" s="79" t="s">
        <v>82</v>
      </c>
      <c r="BA133" s="79"/>
      <c r="BB133" s="79"/>
      <c r="BC133" s="79"/>
      <c r="BD133" s="79"/>
      <c r="BE133" s="80"/>
      <c r="BF133" s="107"/>
    </row>
    <row r="134" spans="1:58" ht="21.75" customHeight="1">
      <c r="A134" s="151">
        <v>7</v>
      </c>
      <c r="B134" s="273" t="s">
        <v>91</v>
      </c>
      <c r="C134" s="274"/>
      <c r="D134" s="274"/>
      <c r="E134" s="274"/>
      <c r="F134" s="274"/>
      <c r="G134" s="275"/>
      <c r="H134" s="273" t="s">
        <v>97</v>
      </c>
      <c r="I134" s="274"/>
      <c r="J134" s="274"/>
      <c r="K134" s="274"/>
      <c r="L134" s="276" t="s">
        <v>91</v>
      </c>
      <c r="M134" s="276"/>
      <c r="N134" s="275"/>
      <c r="O134" s="277">
        <v>29</v>
      </c>
      <c r="P134" s="278"/>
      <c r="Q134" s="278"/>
      <c r="R134" s="279">
        <v>8</v>
      </c>
      <c r="S134" s="278"/>
      <c r="T134" s="280"/>
      <c r="U134" s="281">
        <v>0.27500000000000002</v>
      </c>
      <c r="V134" s="282"/>
      <c r="W134" s="283"/>
      <c r="X134" s="295"/>
      <c r="Y134" s="296"/>
      <c r="Z134" s="297"/>
      <c r="AA134" s="78"/>
      <c r="AB134" s="79"/>
      <c r="AC134" s="79" t="s">
        <v>82</v>
      </c>
      <c r="AD134" s="79"/>
      <c r="AE134" s="79"/>
      <c r="AF134" s="79" t="s">
        <v>82</v>
      </c>
      <c r="AG134" s="79"/>
      <c r="AH134" s="79"/>
      <c r="AI134" s="79"/>
      <c r="AJ134" s="79" t="s">
        <v>82</v>
      </c>
      <c r="AK134" s="79"/>
      <c r="AL134" s="79"/>
      <c r="AM134" s="79" t="s">
        <v>82</v>
      </c>
      <c r="AN134" s="79"/>
      <c r="AO134" s="79"/>
      <c r="AP134" s="79"/>
      <c r="AQ134" s="79" t="s">
        <v>82</v>
      </c>
      <c r="AR134" s="79"/>
      <c r="AS134" s="79"/>
      <c r="AT134" s="79" t="s">
        <v>82</v>
      </c>
      <c r="AU134" s="79"/>
      <c r="AV134" s="79"/>
      <c r="AW134" s="79"/>
      <c r="AX134" s="79" t="s">
        <v>82</v>
      </c>
      <c r="AY134" s="79"/>
      <c r="AZ134" s="79"/>
      <c r="BA134" s="79" t="s">
        <v>82</v>
      </c>
      <c r="BB134" s="79"/>
      <c r="BC134" s="79"/>
      <c r="BD134" s="79"/>
      <c r="BE134" s="80"/>
      <c r="BF134" s="107"/>
    </row>
    <row r="135" spans="1:58" ht="21.75" customHeight="1">
      <c r="A135" s="151">
        <v>8</v>
      </c>
      <c r="B135" s="273" t="s">
        <v>91</v>
      </c>
      <c r="C135" s="274"/>
      <c r="D135" s="274"/>
      <c r="E135" s="274"/>
      <c r="F135" s="274"/>
      <c r="G135" s="275"/>
      <c r="H135" s="273" t="s">
        <v>98</v>
      </c>
      <c r="I135" s="274"/>
      <c r="J135" s="274"/>
      <c r="K135" s="274"/>
      <c r="L135" s="276" t="s">
        <v>91</v>
      </c>
      <c r="M135" s="276"/>
      <c r="N135" s="275"/>
      <c r="O135" s="277">
        <v>29</v>
      </c>
      <c r="P135" s="278"/>
      <c r="Q135" s="278"/>
      <c r="R135" s="279">
        <v>8</v>
      </c>
      <c r="S135" s="278"/>
      <c r="T135" s="280"/>
      <c r="U135" s="281">
        <v>0.27500000000000002</v>
      </c>
      <c r="V135" s="282"/>
      <c r="W135" s="283"/>
      <c r="X135" s="295"/>
      <c r="Y135" s="296"/>
      <c r="Z135" s="297"/>
      <c r="AA135" s="78"/>
      <c r="AB135" s="79"/>
      <c r="AC135" s="79"/>
      <c r="AD135" s="79"/>
      <c r="AE135" s="79" t="s">
        <v>82</v>
      </c>
      <c r="AF135" s="79" t="s">
        <v>82</v>
      </c>
      <c r="AG135" s="79"/>
      <c r="AH135" s="79"/>
      <c r="AI135" s="79"/>
      <c r="AJ135" s="79"/>
      <c r="AK135" s="79"/>
      <c r="AL135" s="79" t="s">
        <v>82</v>
      </c>
      <c r="AM135" s="79" t="s">
        <v>82</v>
      </c>
      <c r="AN135" s="79"/>
      <c r="AO135" s="79"/>
      <c r="AP135" s="79"/>
      <c r="AQ135" s="79"/>
      <c r="AR135" s="79"/>
      <c r="AS135" s="79" t="s">
        <v>82</v>
      </c>
      <c r="AT135" s="79" t="s">
        <v>82</v>
      </c>
      <c r="AU135" s="79"/>
      <c r="AV135" s="79"/>
      <c r="AW135" s="79"/>
      <c r="AX135" s="79"/>
      <c r="AY135" s="79"/>
      <c r="AZ135" s="79" t="s">
        <v>82</v>
      </c>
      <c r="BA135" s="79" t="s">
        <v>82</v>
      </c>
      <c r="BB135" s="79"/>
      <c r="BC135" s="79"/>
      <c r="BD135" s="79"/>
      <c r="BE135" s="80"/>
      <c r="BF135" s="107"/>
    </row>
    <row r="136" spans="1:58" ht="21.75" customHeight="1">
      <c r="A136" s="151">
        <v>9</v>
      </c>
      <c r="B136" s="273" t="s">
        <v>91</v>
      </c>
      <c r="C136" s="274"/>
      <c r="D136" s="274"/>
      <c r="E136" s="274"/>
      <c r="F136" s="274"/>
      <c r="G136" s="275"/>
      <c r="H136" s="273" t="s">
        <v>99</v>
      </c>
      <c r="I136" s="274"/>
      <c r="J136" s="274"/>
      <c r="K136" s="274"/>
      <c r="L136" s="276" t="s">
        <v>91</v>
      </c>
      <c r="M136" s="276"/>
      <c r="N136" s="275"/>
      <c r="O136" s="277">
        <v>29</v>
      </c>
      <c r="P136" s="278"/>
      <c r="Q136" s="278"/>
      <c r="R136" s="279">
        <v>8</v>
      </c>
      <c r="S136" s="278"/>
      <c r="T136" s="280"/>
      <c r="U136" s="281">
        <v>0.27500000000000002</v>
      </c>
      <c r="V136" s="282"/>
      <c r="W136" s="283"/>
      <c r="X136" s="295"/>
      <c r="Y136" s="296"/>
      <c r="Z136" s="297"/>
      <c r="AA136" s="78"/>
      <c r="AB136" s="79"/>
      <c r="AC136" s="79"/>
      <c r="AD136" s="79"/>
      <c r="AE136" s="79"/>
      <c r="AF136" s="79" t="s">
        <v>82</v>
      </c>
      <c r="AG136" s="79" t="s">
        <v>82</v>
      </c>
      <c r="AH136" s="79"/>
      <c r="AI136" s="79"/>
      <c r="AJ136" s="79"/>
      <c r="AK136" s="79"/>
      <c r="AL136" s="79"/>
      <c r="AM136" s="79" t="s">
        <v>82</v>
      </c>
      <c r="AN136" s="79" t="s">
        <v>82</v>
      </c>
      <c r="AO136" s="79"/>
      <c r="AP136" s="79"/>
      <c r="AQ136" s="79"/>
      <c r="AR136" s="79"/>
      <c r="AS136" s="79"/>
      <c r="AT136" s="79" t="s">
        <v>82</v>
      </c>
      <c r="AU136" s="79" t="s">
        <v>82</v>
      </c>
      <c r="AV136" s="79"/>
      <c r="AW136" s="79"/>
      <c r="AX136" s="79"/>
      <c r="AY136" s="79"/>
      <c r="AZ136" s="79"/>
      <c r="BA136" s="79" t="s">
        <v>82</v>
      </c>
      <c r="BB136" s="79" t="s">
        <v>82</v>
      </c>
      <c r="BC136" s="79"/>
      <c r="BD136" s="79"/>
      <c r="BE136" s="80"/>
      <c r="BF136" s="107"/>
    </row>
    <row r="137" spans="1:58" ht="21.75" customHeight="1">
      <c r="A137" s="151">
        <v>10</v>
      </c>
      <c r="B137" s="273" t="s">
        <v>91</v>
      </c>
      <c r="C137" s="274"/>
      <c r="D137" s="274"/>
      <c r="E137" s="274"/>
      <c r="F137" s="274"/>
      <c r="G137" s="275"/>
      <c r="H137" s="273" t="s">
        <v>100</v>
      </c>
      <c r="I137" s="274"/>
      <c r="J137" s="274"/>
      <c r="K137" s="274"/>
      <c r="L137" s="276" t="s">
        <v>91</v>
      </c>
      <c r="M137" s="276"/>
      <c r="N137" s="275"/>
      <c r="O137" s="277">
        <v>29</v>
      </c>
      <c r="P137" s="278"/>
      <c r="Q137" s="278"/>
      <c r="R137" s="279">
        <v>9</v>
      </c>
      <c r="S137" s="278"/>
      <c r="T137" s="280"/>
      <c r="U137" s="281">
        <v>0.31</v>
      </c>
      <c r="V137" s="282"/>
      <c r="W137" s="283"/>
      <c r="X137" s="295"/>
      <c r="Y137" s="296"/>
      <c r="Z137" s="297"/>
      <c r="AA137" s="78" t="s">
        <v>82</v>
      </c>
      <c r="AB137" s="79"/>
      <c r="AC137" s="79"/>
      <c r="AD137" s="79"/>
      <c r="AE137" s="79"/>
      <c r="AF137" s="79"/>
      <c r="AG137" s="79" t="s">
        <v>82</v>
      </c>
      <c r="AH137" s="79" t="s">
        <v>82</v>
      </c>
      <c r="AI137" s="79"/>
      <c r="AJ137" s="79"/>
      <c r="AK137" s="79"/>
      <c r="AL137" s="79"/>
      <c r="AM137" s="79"/>
      <c r="AN137" s="79" t="s">
        <v>82</v>
      </c>
      <c r="AO137" s="79" t="s">
        <v>82</v>
      </c>
      <c r="AP137" s="79"/>
      <c r="AQ137" s="79"/>
      <c r="AR137" s="79"/>
      <c r="AS137" s="79"/>
      <c r="AT137" s="79"/>
      <c r="AU137" s="79" t="s">
        <v>82</v>
      </c>
      <c r="AV137" s="79" t="s">
        <v>82</v>
      </c>
      <c r="AW137" s="79"/>
      <c r="AX137" s="79"/>
      <c r="AY137" s="79"/>
      <c r="AZ137" s="79"/>
      <c r="BA137" s="79"/>
      <c r="BB137" s="79" t="s">
        <v>82</v>
      </c>
      <c r="BC137" s="79" t="s">
        <v>82</v>
      </c>
      <c r="BD137" s="79"/>
      <c r="BE137" s="80"/>
      <c r="BF137" s="107"/>
    </row>
    <row r="138" spans="1:58" ht="21.75" customHeight="1">
      <c r="A138" s="151">
        <v>11</v>
      </c>
      <c r="B138" s="273" t="s">
        <v>91</v>
      </c>
      <c r="C138" s="274"/>
      <c r="D138" s="274"/>
      <c r="E138" s="274"/>
      <c r="F138" s="274"/>
      <c r="G138" s="275"/>
      <c r="H138" s="273" t="s">
        <v>101</v>
      </c>
      <c r="I138" s="274"/>
      <c r="J138" s="274"/>
      <c r="K138" s="274"/>
      <c r="L138" s="276" t="s">
        <v>91</v>
      </c>
      <c r="M138" s="276"/>
      <c r="N138" s="275"/>
      <c r="O138" s="277">
        <v>29</v>
      </c>
      <c r="P138" s="278"/>
      <c r="Q138" s="278"/>
      <c r="R138" s="279">
        <v>9</v>
      </c>
      <c r="S138" s="278"/>
      <c r="T138" s="280"/>
      <c r="U138" s="281">
        <v>0.31</v>
      </c>
      <c r="V138" s="282"/>
      <c r="W138" s="283"/>
      <c r="X138" s="295"/>
      <c r="Y138" s="296"/>
      <c r="Z138" s="297"/>
      <c r="AA138" s="78" t="s">
        <v>82</v>
      </c>
      <c r="AB138" s="79" t="s">
        <v>82</v>
      </c>
      <c r="AC138" s="79"/>
      <c r="AD138" s="79"/>
      <c r="AE138" s="79"/>
      <c r="AF138" s="79"/>
      <c r="AG138" s="79"/>
      <c r="AH138" s="79" t="s">
        <v>82</v>
      </c>
      <c r="AI138" s="79" t="s">
        <v>82</v>
      </c>
      <c r="AJ138" s="79"/>
      <c r="AK138" s="79"/>
      <c r="AL138" s="79"/>
      <c r="AM138" s="79"/>
      <c r="AN138" s="79"/>
      <c r="AO138" s="79" t="s">
        <v>82</v>
      </c>
      <c r="AP138" s="79" t="s">
        <v>82</v>
      </c>
      <c r="AQ138" s="79"/>
      <c r="AR138" s="79"/>
      <c r="AS138" s="79"/>
      <c r="AT138" s="79"/>
      <c r="AU138" s="79"/>
      <c r="AV138" s="79" t="s">
        <v>82</v>
      </c>
      <c r="AW138" s="79" t="s">
        <v>82</v>
      </c>
      <c r="AX138" s="79"/>
      <c r="AY138" s="79"/>
      <c r="AZ138" s="79"/>
      <c r="BA138" s="79"/>
      <c r="BB138" s="79"/>
      <c r="BC138" s="79" t="s">
        <v>82</v>
      </c>
      <c r="BD138" s="79"/>
      <c r="BE138" s="80"/>
      <c r="BF138" s="107"/>
    </row>
    <row r="139" spans="1:58" ht="21.75" customHeight="1">
      <c r="A139" s="151">
        <v>12</v>
      </c>
      <c r="B139" s="273" t="s">
        <v>91</v>
      </c>
      <c r="C139" s="274"/>
      <c r="D139" s="274"/>
      <c r="E139" s="274"/>
      <c r="F139" s="274"/>
      <c r="G139" s="275"/>
      <c r="H139" s="273" t="s">
        <v>102</v>
      </c>
      <c r="I139" s="274"/>
      <c r="J139" s="274"/>
      <c r="K139" s="274"/>
      <c r="L139" s="276" t="s">
        <v>91</v>
      </c>
      <c r="M139" s="276"/>
      <c r="N139" s="275"/>
      <c r="O139" s="277">
        <v>29</v>
      </c>
      <c r="P139" s="278"/>
      <c r="Q139" s="278"/>
      <c r="R139" s="279">
        <v>8</v>
      </c>
      <c r="S139" s="278"/>
      <c r="T139" s="280"/>
      <c r="U139" s="281">
        <v>0.27500000000000002</v>
      </c>
      <c r="V139" s="282"/>
      <c r="W139" s="283"/>
      <c r="X139" s="295"/>
      <c r="Y139" s="296"/>
      <c r="Z139" s="297"/>
      <c r="AA139" s="78"/>
      <c r="AB139" s="79" t="s">
        <v>82</v>
      </c>
      <c r="AC139" s="79"/>
      <c r="AD139" s="79" t="s">
        <v>82</v>
      </c>
      <c r="AE139" s="79"/>
      <c r="AF139" s="79"/>
      <c r="AG139" s="79"/>
      <c r="AH139" s="79"/>
      <c r="AI139" s="79" t="s">
        <v>82</v>
      </c>
      <c r="AJ139" s="79"/>
      <c r="AK139" s="79" t="s">
        <v>82</v>
      </c>
      <c r="AL139" s="79"/>
      <c r="AM139" s="79"/>
      <c r="AN139" s="79"/>
      <c r="AO139" s="79"/>
      <c r="AP139" s="79" t="s">
        <v>82</v>
      </c>
      <c r="AQ139" s="79"/>
      <c r="AR139" s="79" t="s">
        <v>82</v>
      </c>
      <c r="AS139" s="79"/>
      <c r="AT139" s="79"/>
      <c r="AU139" s="79"/>
      <c r="AV139" s="79"/>
      <c r="AW139" s="79" t="s">
        <v>82</v>
      </c>
      <c r="AX139" s="79"/>
      <c r="AY139" s="79" t="s">
        <v>82</v>
      </c>
      <c r="AZ139" s="79"/>
      <c r="BA139" s="79"/>
      <c r="BB139" s="79"/>
      <c r="BC139" s="79"/>
      <c r="BD139" s="79"/>
      <c r="BE139" s="80"/>
      <c r="BF139" s="107"/>
    </row>
    <row r="140" spans="1:58" ht="21.75" customHeight="1">
      <c r="A140" s="151">
        <v>13</v>
      </c>
      <c r="B140" s="273" t="s">
        <v>163</v>
      </c>
      <c r="C140" s="274"/>
      <c r="D140" s="274"/>
      <c r="E140" s="274"/>
      <c r="F140" s="274"/>
      <c r="G140" s="275"/>
      <c r="H140" s="273" t="s">
        <v>103</v>
      </c>
      <c r="I140" s="274"/>
      <c r="J140" s="274"/>
      <c r="K140" s="274"/>
      <c r="L140" s="276" t="s">
        <v>91</v>
      </c>
      <c r="M140" s="276"/>
      <c r="N140" s="275"/>
      <c r="O140" s="277">
        <v>29</v>
      </c>
      <c r="P140" s="278"/>
      <c r="Q140" s="278"/>
      <c r="R140" s="279">
        <v>8</v>
      </c>
      <c r="S140" s="278"/>
      <c r="T140" s="280"/>
      <c r="U140" s="281">
        <v>0.27500000000000002</v>
      </c>
      <c r="V140" s="282"/>
      <c r="W140" s="283"/>
      <c r="X140" s="295"/>
      <c r="Y140" s="296"/>
      <c r="Z140" s="297"/>
      <c r="AA140" s="78"/>
      <c r="AB140" s="79"/>
      <c r="AC140" s="79"/>
      <c r="AD140" s="79" t="s">
        <v>82</v>
      </c>
      <c r="AE140" s="79"/>
      <c r="AF140" s="79" t="s">
        <v>82</v>
      </c>
      <c r="AG140" s="79"/>
      <c r="AH140" s="79"/>
      <c r="AI140" s="79"/>
      <c r="AJ140" s="79"/>
      <c r="AK140" s="79" t="s">
        <v>82</v>
      </c>
      <c r="AL140" s="79"/>
      <c r="AM140" s="79" t="s">
        <v>82</v>
      </c>
      <c r="AN140" s="79"/>
      <c r="AO140" s="79"/>
      <c r="AP140" s="79"/>
      <c r="AQ140" s="79"/>
      <c r="AR140" s="79" t="s">
        <v>82</v>
      </c>
      <c r="AS140" s="79"/>
      <c r="AT140" s="79" t="s">
        <v>82</v>
      </c>
      <c r="AU140" s="79"/>
      <c r="AV140" s="79"/>
      <c r="AW140" s="79"/>
      <c r="AX140" s="79"/>
      <c r="AY140" s="79" t="s">
        <v>82</v>
      </c>
      <c r="AZ140" s="79"/>
      <c r="BA140" s="79" t="s">
        <v>82</v>
      </c>
      <c r="BB140" s="79"/>
      <c r="BC140" s="79"/>
      <c r="BD140" s="79"/>
      <c r="BE140" s="80"/>
      <c r="BF140" s="107"/>
    </row>
    <row r="141" spans="1:58" ht="21.75" customHeight="1">
      <c r="A141" s="151">
        <v>14</v>
      </c>
      <c r="B141" s="273" t="s">
        <v>91</v>
      </c>
      <c r="C141" s="274"/>
      <c r="D141" s="274"/>
      <c r="E141" s="274"/>
      <c r="F141" s="274"/>
      <c r="G141" s="275"/>
      <c r="H141" s="273" t="s">
        <v>104</v>
      </c>
      <c r="I141" s="274"/>
      <c r="J141" s="274"/>
      <c r="K141" s="274"/>
      <c r="L141" s="276" t="s">
        <v>91</v>
      </c>
      <c r="M141" s="276"/>
      <c r="N141" s="275"/>
      <c r="O141" s="277">
        <v>29</v>
      </c>
      <c r="P141" s="278"/>
      <c r="Q141" s="278"/>
      <c r="R141" s="279">
        <v>8</v>
      </c>
      <c r="S141" s="278"/>
      <c r="T141" s="280"/>
      <c r="U141" s="281">
        <v>0.27500000000000002</v>
      </c>
      <c r="V141" s="282"/>
      <c r="W141" s="283"/>
      <c r="X141" s="295"/>
      <c r="Y141" s="296"/>
      <c r="Z141" s="297"/>
      <c r="AA141" s="78"/>
      <c r="AB141" s="79"/>
      <c r="AC141" s="79"/>
      <c r="AD141" s="79" t="s">
        <v>82</v>
      </c>
      <c r="AE141" s="79"/>
      <c r="AF141" s="79"/>
      <c r="AG141" s="79" t="s">
        <v>82</v>
      </c>
      <c r="AH141" s="79"/>
      <c r="AI141" s="79"/>
      <c r="AJ141" s="79"/>
      <c r="AK141" s="79" t="s">
        <v>82</v>
      </c>
      <c r="AL141" s="79"/>
      <c r="AM141" s="79"/>
      <c r="AN141" s="79" t="s">
        <v>82</v>
      </c>
      <c r="AO141" s="79"/>
      <c r="AP141" s="79"/>
      <c r="AQ141" s="79"/>
      <c r="AR141" s="79" t="s">
        <v>82</v>
      </c>
      <c r="AS141" s="79"/>
      <c r="AT141" s="79"/>
      <c r="AU141" s="79" t="s">
        <v>82</v>
      </c>
      <c r="AV141" s="79"/>
      <c r="AW141" s="79"/>
      <c r="AX141" s="79"/>
      <c r="AY141" s="79" t="s">
        <v>82</v>
      </c>
      <c r="AZ141" s="79"/>
      <c r="BA141" s="79"/>
      <c r="BB141" s="79" t="s">
        <v>82</v>
      </c>
      <c r="BC141" s="79"/>
      <c r="BD141" s="79"/>
      <c r="BE141" s="80"/>
      <c r="BF141" s="107"/>
    </row>
    <row r="142" spans="1:58" ht="21.75" customHeight="1">
      <c r="A142" s="151">
        <v>15</v>
      </c>
      <c r="B142" s="273" t="s">
        <v>91</v>
      </c>
      <c r="C142" s="274"/>
      <c r="D142" s="274"/>
      <c r="E142" s="274"/>
      <c r="F142" s="274"/>
      <c r="G142" s="275"/>
      <c r="H142" s="273" t="s">
        <v>105</v>
      </c>
      <c r="I142" s="274"/>
      <c r="J142" s="274"/>
      <c r="K142" s="274"/>
      <c r="L142" s="276" t="s">
        <v>91</v>
      </c>
      <c r="M142" s="276"/>
      <c r="N142" s="275"/>
      <c r="O142" s="277">
        <v>29</v>
      </c>
      <c r="P142" s="278"/>
      <c r="Q142" s="278"/>
      <c r="R142" s="279">
        <v>9</v>
      </c>
      <c r="S142" s="278"/>
      <c r="T142" s="280"/>
      <c r="U142" s="281">
        <v>0.31</v>
      </c>
      <c r="V142" s="282"/>
      <c r="W142" s="283"/>
      <c r="X142" s="295"/>
      <c r="Y142" s="296"/>
      <c r="Z142" s="297"/>
      <c r="AA142" s="78" t="s">
        <v>82</v>
      </c>
      <c r="AB142" s="79"/>
      <c r="AC142" s="79"/>
      <c r="AD142" s="79" t="s">
        <v>82</v>
      </c>
      <c r="AE142" s="79"/>
      <c r="AF142" s="79"/>
      <c r="AG142" s="79"/>
      <c r="AH142" s="79" t="s">
        <v>82</v>
      </c>
      <c r="AI142" s="79"/>
      <c r="AJ142" s="79"/>
      <c r="AK142" s="79" t="s">
        <v>82</v>
      </c>
      <c r="AL142" s="79"/>
      <c r="AM142" s="79"/>
      <c r="AN142" s="79"/>
      <c r="AO142" s="79" t="s">
        <v>82</v>
      </c>
      <c r="AP142" s="79"/>
      <c r="AQ142" s="79"/>
      <c r="AR142" s="79" t="s">
        <v>82</v>
      </c>
      <c r="AS142" s="79"/>
      <c r="AT142" s="79"/>
      <c r="AU142" s="79"/>
      <c r="AV142" s="79" t="s">
        <v>82</v>
      </c>
      <c r="AW142" s="79"/>
      <c r="AX142" s="79"/>
      <c r="AY142" s="79" t="s">
        <v>82</v>
      </c>
      <c r="AZ142" s="79"/>
      <c r="BA142" s="79"/>
      <c r="BB142" s="79"/>
      <c r="BC142" s="79" t="s">
        <v>82</v>
      </c>
      <c r="BD142" s="79"/>
      <c r="BE142" s="80"/>
      <c r="BF142" s="107"/>
    </row>
    <row r="143" spans="1:58" ht="21.75" customHeight="1">
      <c r="A143" s="151">
        <v>16</v>
      </c>
      <c r="B143" s="273" t="s">
        <v>164</v>
      </c>
      <c r="C143" s="274"/>
      <c r="D143" s="274"/>
      <c r="E143" s="274"/>
      <c r="F143" s="274"/>
      <c r="G143" s="275"/>
      <c r="H143" s="273" t="s">
        <v>106</v>
      </c>
      <c r="I143" s="274"/>
      <c r="J143" s="274"/>
      <c r="K143" s="274"/>
      <c r="L143" s="276" t="s">
        <v>91</v>
      </c>
      <c r="M143" s="276"/>
      <c r="N143" s="275"/>
      <c r="O143" s="277">
        <v>29</v>
      </c>
      <c r="P143" s="278"/>
      <c r="Q143" s="278"/>
      <c r="R143" s="279">
        <v>6</v>
      </c>
      <c r="S143" s="278"/>
      <c r="T143" s="280"/>
      <c r="U143" s="281">
        <v>0.20599999999999999</v>
      </c>
      <c r="V143" s="282"/>
      <c r="W143" s="283"/>
      <c r="X143" s="295"/>
      <c r="Y143" s="296"/>
      <c r="Z143" s="297"/>
      <c r="AA143" s="78"/>
      <c r="AB143" s="79"/>
      <c r="AC143" s="79"/>
      <c r="AD143" s="79" t="s">
        <v>82</v>
      </c>
      <c r="AE143" s="79"/>
      <c r="AF143" s="79"/>
      <c r="AG143" s="79" t="s">
        <v>82</v>
      </c>
      <c r="AH143" s="79"/>
      <c r="AI143" s="79"/>
      <c r="AJ143" s="79"/>
      <c r="AK143" s="79" t="s">
        <v>82</v>
      </c>
      <c r="AL143" s="79"/>
      <c r="AM143" s="79"/>
      <c r="AN143" s="79"/>
      <c r="AO143" s="79"/>
      <c r="AP143" s="79"/>
      <c r="AQ143" s="79"/>
      <c r="AR143" s="79" t="s">
        <v>82</v>
      </c>
      <c r="AS143" s="79"/>
      <c r="AT143" s="79"/>
      <c r="AU143" s="79" t="s">
        <v>82</v>
      </c>
      <c r="AV143" s="79"/>
      <c r="AW143" s="79"/>
      <c r="AX143" s="79"/>
      <c r="AY143" s="79" t="s">
        <v>82</v>
      </c>
      <c r="AZ143" s="79"/>
      <c r="BA143" s="79"/>
      <c r="BB143" s="79"/>
      <c r="BC143" s="79"/>
      <c r="BD143" s="79"/>
      <c r="BE143" s="80"/>
      <c r="BF143" s="107"/>
    </row>
    <row r="144" spans="1:58" ht="21.75" customHeight="1">
      <c r="A144" s="151">
        <v>17</v>
      </c>
      <c r="B144" s="273" t="s">
        <v>91</v>
      </c>
      <c r="C144" s="274"/>
      <c r="D144" s="274"/>
      <c r="E144" s="274"/>
      <c r="F144" s="274"/>
      <c r="G144" s="275"/>
      <c r="H144" s="273" t="s">
        <v>107</v>
      </c>
      <c r="I144" s="274"/>
      <c r="J144" s="274"/>
      <c r="K144" s="274"/>
      <c r="L144" s="276" t="s">
        <v>91</v>
      </c>
      <c r="M144" s="276"/>
      <c r="N144" s="275"/>
      <c r="O144" s="277">
        <v>29</v>
      </c>
      <c r="P144" s="278"/>
      <c r="Q144" s="278"/>
      <c r="R144" s="279">
        <v>6</v>
      </c>
      <c r="S144" s="278"/>
      <c r="T144" s="280"/>
      <c r="U144" s="281">
        <v>0.20599999999999999</v>
      </c>
      <c r="V144" s="282"/>
      <c r="W144" s="283"/>
      <c r="X144" s="295"/>
      <c r="Y144" s="296"/>
      <c r="Z144" s="297"/>
      <c r="AA144" s="78"/>
      <c r="AB144" s="79"/>
      <c r="AC144" s="79"/>
      <c r="AD144" s="79" t="s">
        <v>82</v>
      </c>
      <c r="AE144" s="79"/>
      <c r="AF144" s="79"/>
      <c r="AG144" s="79" t="s">
        <v>82</v>
      </c>
      <c r="AH144" s="79"/>
      <c r="AI144" s="79"/>
      <c r="AJ144" s="79"/>
      <c r="AK144" s="79" t="s">
        <v>82</v>
      </c>
      <c r="AL144" s="79"/>
      <c r="AM144" s="79"/>
      <c r="AN144" s="79"/>
      <c r="AO144" s="79"/>
      <c r="AP144" s="79"/>
      <c r="AQ144" s="79"/>
      <c r="AR144" s="79" t="s">
        <v>82</v>
      </c>
      <c r="AS144" s="79"/>
      <c r="AT144" s="79"/>
      <c r="AU144" s="79" t="s">
        <v>82</v>
      </c>
      <c r="AV144" s="79"/>
      <c r="AW144" s="79"/>
      <c r="AX144" s="79"/>
      <c r="AY144" s="79" t="s">
        <v>82</v>
      </c>
      <c r="AZ144" s="79"/>
      <c r="BA144" s="79"/>
      <c r="BB144" s="79"/>
      <c r="BC144" s="79"/>
      <c r="BD144" s="79"/>
      <c r="BE144" s="80"/>
      <c r="BF144" s="107"/>
    </row>
    <row r="145" spans="1:58" ht="21.75" customHeight="1">
      <c r="A145" s="151">
        <v>18</v>
      </c>
      <c r="B145" s="273" t="s">
        <v>165</v>
      </c>
      <c r="C145" s="274"/>
      <c r="D145" s="274"/>
      <c r="E145" s="274"/>
      <c r="F145" s="274"/>
      <c r="G145" s="275"/>
      <c r="H145" s="273" t="s">
        <v>114</v>
      </c>
      <c r="I145" s="274"/>
      <c r="J145" s="274"/>
      <c r="K145" s="274"/>
      <c r="L145" s="276" t="s">
        <v>91</v>
      </c>
      <c r="M145" s="276"/>
      <c r="N145" s="275"/>
      <c r="O145" s="277">
        <v>29</v>
      </c>
      <c r="P145" s="278"/>
      <c r="Q145" s="278"/>
      <c r="R145" s="279">
        <v>6</v>
      </c>
      <c r="S145" s="278"/>
      <c r="T145" s="280"/>
      <c r="U145" s="281">
        <v>0.20599999999999999</v>
      </c>
      <c r="V145" s="282"/>
      <c r="W145" s="283"/>
      <c r="X145" s="295"/>
      <c r="Y145" s="296"/>
      <c r="Z145" s="297"/>
      <c r="AA145" s="78"/>
      <c r="AB145" s="79"/>
      <c r="AC145" s="79"/>
      <c r="AD145" s="79" t="s">
        <v>82</v>
      </c>
      <c r="AE145" s="79"/>
      <c r="AF145" s="79"/>
      <c r="AG145" s="79"/>
      <c r="AH145" s="79"/>
      <c r="AI145" s="79"/>
      <c r="AJ145" s="79" t="s">
        <v>82</v>
      </c>
      <c r="AK145" s="79" t="s">
        <v>82</v>
      </c>
      <c r="AL145" s="79"/>
      <c r="AM145" s="79"/>
      <c r="AN145" s="79"/>
      <c r="AO145" s="79"/>
      <c r="AP145" s="79"/>
      <c r="AQ145" s="79"/>
      <c r="AR145" s="79" t="s">
        <v>82</v>
      </c>
      <c r="AS145" s="79"/>
      <c r="AT145" s="79"/>
      <c r="AU145" s="79"/>
      <c r="AV145" s="79"/>
      <c r="AW145" s="79"/>
      <c r="AX145" s="79" t="s">
        <v>82</v>
      </c>
      <c r="AY145" s="79" t="s">
        <v>82</v>
      </c>
      <c r="AZ145" s="79"/>
      <c r="BA145" s="79"/>
      <c r="BB145" s="79"/>
      <c r="BC145" s="79"/>
      <c r="BD145" s="79"/>
      <c r="BE145" s="80"/>
      <c r="BF145" s="107"/>
    </row>
    <row r="146" spans="1:58" ht="21.75" customHeight="1">
      <c r="A146" s="151">
        <v>19</v>
      </c>
      <c r="B146" s="273" t="s">
        <v>91</v>
      </c>
      <c r="C146" s="274"/>
      <c r="D146" s="274"/>
      <c r="E146" s="274"/>
      <c r="F146" s="274"/>
      <c r="G146" s="275"/>
      <c r="H146" s="273" t="s">
        <v>91</v>
      </c>
      <c r="I146" s="274"/>
      <c r="J146" s="274"/>
      <c r="K146" s="274"/>
      <c r="L146" s="276" t="s">
        <v>91</v>
      </c>
      <c r="M146" s="276"/>
      <c r="N146" s="275"/>
      <c r="O146" s="277" t="s">
        <v>91</v>
      </c>
      <c r="P146" s="278"/>
      <c r="Q146" s="278"/>
      <c r="R146" s="279" t="s">
        <v>91</v>
      </c>
      <c r="S146" s="278"/>
      <c r="T146" s="280"/>
      <c r="U146" s="281" t="s">
        <v>91</v>
      </c>
      <c r="V146" s="282"/>
      <c r="W146" s="283"/>
      <c r="X146" s="295"/>
      <c r="Y146" s="296"/>
      <c r="Z146" s="297"/>
      <c r="AA146" s="78"/>
      <c r="AB146" s="79"/>
      <c r="AC146" s="79"/>
      <c r="AD146" s="79"/>
      <c r="AE146" s="79"/>
      <c r="AF146" s="79"/>
      <c r="AG146" s="79"/>
      <c r="AH146" s="79"/>
      <c r="AI146" s="79"/>
      <c r="AJ146" s="79"/>
      <c r="AK146" s="79"/>
      <c r="AL146" s="79"/>
      <c r="AM146" s="79"/>
      <c r="AN146" s="79"/>
      <c r="AO146" s="79"/>
      <c r="AP146" s="79"/>
      <c r="AQ146" s="79"/>
      <c r="AR146" s="79"/>
      <c r="AS146" s="79"/>
      <c r="AT146" s="79"/>
      <c r="AU146" s="79"/>
      <c r="AV146" s="79"/>
      <c r="AW146" s="79"/>
      <c r="AX146" s="79"/>
      <c r="AY146" s="79"/>
      <c r="AZ146" s="79"/>
      <c r="BA146" s="79"/>
      <c r="BB146" s="79"/>
      <c r="BC146" s="79"/>
      <c r="BD146" s="79"/>
      <c r="BE146" s="80"/>
      <c r="BF146" s="107"/>
    </row>
    <row r="147" spans="1:58" ht="21.75" customHeight="1">
      <c r="A147" s="151">
        <v>20</v>
      </c>
      <c r="B147" s="273" t="s">
        <v>91</v>
      </c>
      <c r="C147" s="274"/>
      <c r="D147" s="274"/>
      <c r="E147" s="274"/>
      <c r="F147" s="274"/>
      <c r="G147" s="275"/>
      <c r="H147" s="273" t="s">
        <v>91</v>
      </c>
      <c r="I147" s="274"/>
      <c r="J147" s="274"/>
      <c r="K147" s="274"/>
      <c r="L147" s="276" t="s">
        <v>91</v>
      </c>
      <c r="M147" s="276"/>
      <c r="N147" s="275"/>
      <c r="O147" s="277" t="s">
        <v>91</v>
      </c>
      <c r="P147" s="278"/>
      <c r="Q147" s="278"/>
      <c r="R147" s="279" t="s">
        <v>91</v>
      </c>
      <c r="S147" s="278"/>
      <c r="T147" s="280"/>
      <c r="U147" s="281" t="s">
        <v>91</v>
      </c>
      <c r="V147" s="282"/>
      <c r="W147" s="283"/>
      <c r="X147" s="295"/>
      <c r="Y147" s="296"/>
      <c r="Z147" s="297"/>
      <c r="AA147" s="81"/>
      <c r="AB147" s="82"/>
      <c r="AC147" s="82"/>
      <c r="AD147" s="82"/>
      <c r="AE147" s="82"/>
      <c r="AF147" s="79"/>
      <c r="AG147" s="79"/>
      <c r="AH147" s="79"/>
      <c r="AI147" s="79"/>
      <c r="AJ147" s="79"/>
      <c r="AK147" s="79"/>
      <c r="AL147" s="79"/>
      <c r="AM147" s="79"/>
      <c r="AN147" s="79"/>
      <c r="AO147" s="79"/>
      <c r="AP147" s="79"/>
      <c r="AQ147" s="79"/>
      <c r="AR147" s="79"/>
      <c r="AS147" s="82"/>
      <c r="AT147" s="82"/>
      <c r="AU147" s="82"/>
      <c r="AV147" s="82"/>
      <c r="AW147" s="82"/>
      <c r="AX147" s="82"/>
      <c r="AY147" s="82"/>
      <c r="AZ147" s="82"/>
      <c r="BA147" s="82"/>
      <c r="BB147" s="79"/>
      <c r="BC147" s="79"/>
      <c r="BD147" s="79"/>
      <c r="BE147" s="80"/>
      <c r="BF147" s="107"/>
    </row>
    <row r="148" spans="1:58" ht="21.75" customHeight="1">
      <c r="A148" s="151">
        <v>21</v>
      </c>
      <c r="B148" s="273" t="s">
        <v>91</v>
      </c>
      <c r="C148" s="274"/>
      <c r="D148" s="274"/>
      <c r="E148" s="274"/>
      <c r="F148" s="274"/>
      <c r="G148" s="275"/>
      <c r="H148" s="273" t="s">
        <v>91</v>
      </c>
      <c r="I148" s="274"/>
      <c r="J148" s="274"/>
      <c r="K148" s="274"/>
      <c r="L148" s="276" t="s">
        <v>91</v>
      </c>
      <c r="M148" s="276"/>
      <c r="N148" s="275"/>
      <c r="O148" s="277" t="s">
        <v>91</v>
      </c>
      <c r="P148" s="278"/>
      <c r="Q148" s="278"/>
      <c r="R148" s="279" t="s">
        <v>91</v>
      </c>
      <c r="S148" s="278"/>
      <c r="T148" s="280"/>
      <c r="U148" s="281" t="s">
        <v>91</v>
      </c>
      <c r="V148" s="282"/>
      <c r="W148" s="283"/>
      <c r="X148" s="295"/>
      <c r="Y148" s="296"/>
      <c r="Z148" s="297"/>
      <c r="AA148" s="78"/>
      <c r="AB148" s="79"/>
      <c r="AC148" s="79"/>
      <c r="AD148" s="79"/>
      <c r="AE148" s="79"/>
      <c r="AF148" s="79"/>
      <c r="AG148" s="79"/>
      <c r="AH148" s="79"/>
      <c r="AI148" s="79"/>
      <c r="AJ148" s="79"/>
      <c r="AK148" s="79"/>
      <c r="AL148" s="79"/>
      <c r="AM148" s="79"/>
      <c r="AN148" s="79"/>
      <c r="AO148" s="79"/>
      <c r="AP148" s="79"/>
      <c r="AQ148" s="79"/>
      <c r="AR148" s="79"/>
      <c r="AS148" s="79"/>
      <c r="AT148" s="79"/>
      <c r="AU148" s="79"/>
      <c r="AV148" s="79"/>
      <c r="AW148" s="79"/>
      <c r="AX148" s="79"/>
      <c r="AY148" s="79"/>
      <c r="AZ148" s="79"/>
      <c r="BA148" s="79"/>
      <c r="BB148" s="79"/>
      <c r="BC148" s="79"/>
      <c r="BD148" s="79"/>
      <c r="BE148" s="80"/>
      <c r="BF148" s="107"/>
    </row>
    <row r="149" spans="1:58" ht="21.75" customHeight="1">
      <c r="A149" s="151">
        <v>22</v>
      </c>
      <c r="B149" s="273" t="s">
        <v>91</v>
      </c>
      <c r="C149" s="274"/>
      <c r="D149" s="274"/>
      <c r="E149" s="274"/>
      <c r="F149" s="274"/>
      <c r="G149" s="275"/>
      <c r="H149" s="273" t="s">
        <v>91</v>
      </c>
      <c r="I149" s="274"/>
      <c r="J149" s="274"/>
      <c r="K149" s="274"/>
      <c r="L149" s="276" t="s">
        <v>91</v>
      </c>
      <c r="M149" s="276"/>
      <c r="N149" s="275"/>
      <c r="O149" s="277" t="s">
        <v>91</v>
      </c>
      <c r="P149" s="278"/>
      <c r="Q149" s="278"/>
      <c r="R149" s="279" t="s">
        <v>91</v>
      </c>
      <c r="S149" s="278"/>
      <c r="T149" s="280"/>
      <c r="U149" s="281" t="s">
        <v>91</v>
      </c>
      <c r="V149" s="282"/>
      <c r="W149" s="283"/>
      <c r="X149" s="295"/>
      <c r="Y149" s="296"/>
      <c r="Z149" s="297"/>
      <c r="AA149" s="78"/>
      <c r="AB149" s="79"/>
      <c r="AC149" s="79"/>
      <c r="AD149" s="79"/>
      <c r="AE149" s="79"/>
      <c r="AF149" s="79"/>
      <c r="AG149" s="79"/>
      <c r="AH149" s="79"/>
      <c r="AI149" s="79"/>
      <c r="AJ149" s="79"/>
      <c r="AK149" s="79"/>
      <c r="AL149" s="79"/>
      <c r="AM149" s="79"/>
      <c r="AN149" s="79"/>
      <c r="AO149" s="79"/>
      <c r="AP149" s="79"/>
      <c r="AQ149" s="79"/>
      <c r="AR149" s="79"/>
      <c r="AS149" s="79"/>
      <c r="AT149" s="79"/>
      <c r="AU149" s="79"/>
      <c r="AV149" s="79"/>
      <c r="AW149" s="79"/>
      <c r="AX149" s="79"/>
      <c r="AY149" s="79"/>
      <c r="AZ149" s="79"/>
      <c r="BA149" s="79"/>
      <c r="BB149" s="79"/>
      <c r="BC149" s="79"/>
      <c r="BD149" s="79"/>
      <c r="BE149" s="80"/>
      <c r="BF149" s="107"/>
    </row>
    <row r="150" spans="1:58" ht="21.75" customHeight="1">
      <c r="A150" s="151">
        <v>23</v>
      </c>
      <c r="B150" s="273" t="s">
        <v>91</v>
      </c>
      <c r="C150" s="274"/>
      <c r="D150" s="274"/>
      <c r="E150" s="274"/>
      <c r="F150" s="274"/>
      <c r="G150" s="275"/>
      <c r="H150" s="273" t="s">
        <v>91</v>
      </c>
      <c r="I150" s="274"/>
      <c r="J150" s="274"/>
      <c r="K150" s="274"/>
      <c r="L150" s="276" t="s">
        <v>91</v>
      </c>
      <c r="M150" s="276"/>
      <c r="N150" s="275"/>
      <c r="O150" s="277" t="s">
        <v>91</v>
      </c>
      <c r="P150" s="278"/>
      <c r="Q150" s="278"/>
      <c r="R150" s="279" t="s">
        <v>91</v>
      </c>
      <c r="S150" s="278"/>
      <c r="T150" s="280"/>
      <c r="U150" s="281" t="s">
        <v>91</v>
      </c>
      <c r="V150" s="282"/>
      <c r="W150" s="283"/>
      <c r="X150" s="295"/>
      <c r="Y150" s="296"/>
      <c r="Z150" s="297"/>
      <c r="AA150" s="78"/>
      <c r="AB150" s="79"/>
      <c r="AC150" s="79"/>
      <c r="AD150" s="79"/>
      <c r="AE150" s="79"/>
      <c r="AF150" s="79"/>
      <c r="AG150" s="79"/>
      <c r="AH150" s="79"/>
      <c r="AI150" s="79"/>
      <c r="AJ150" s="79"/>
      <c r="AK150" s="79"/>
      <c r="AL150" s="79"/>
      <c r="AM150" s="79"/>
      <c r="AN150" s="79"/>
      <c r="AO150" s="79"/>
      <c r="AP150" s="79"/>
      <c r="AQ150" s="79"/>
      <c r="AR150" s="79"/>
      <c r="AS150" s="79"/>
      <c r="AT150" s="79"/>
      <c r="AU150" s="79"/>
      <c r="AV150" s="79"/>
      <c r="AW150" s="79"/>
      <c r="AX150" s="79"/>
      <c r="AY150" s="79"/>
      <c r="AZ150" s="79"/>
      <c r="BA150" s="79"/>
      <c r="BB150" s="79"/>
      <c r="BC150" s="79"/>
      <c r="BD150" s="79"/>
      <c r="BE150" s="80"/>
      <c r="BF150" s="107"/>
    </row>
    <row r="151" spans="1:58" ht="21.75" customHeight="1">
      <c r="A151" s="151">
        <v>24</v>
      </c>
      <c r="B151" s="273" t="s">
        <v>91</v>
      </c>
      <c r="C151" s="274"/>
      <c r="D151" s="274"/>
      <c r="E151" s="274"/>
      <c r="F151" s="274"/>
      <c r="G151" s="275"/>
      <c r="H151" s="273" t="s">
        <v>91</v>
      </c>
      <c r="I151" s="274"/>
      <c r="J151" s="274"/>
      <c r="K151" s="274"/>
      <c r="L151" s="276" t="s">
        <v>91</v>
      </c>
      <c r="M151" s="276"/>
      <c r="N151" s="275"/>
      <c r="O151" s="277" t="s">
        <v>91</v>
      </c>
      <c r="P151" s="278"/>
      <c r="Q151" s="278"/>
      <c r="R151" s="279" t="s">
        <v>91</v>
      </c>
      <c r="S151" s="278"/>
      <c r="T151" s="280"/>
      <c r="U151" s="281" t="s">
        <v>91</v>
      </c>
      <c r="V151" s="282"/>
      <c r="W151" s="283"/>
      <c r="X151" s="295"/>
      <c r="Y151" s="296"/>
      <c r="Z151" s="297"/>
      <c r="AA151" s="78"/>
      <c r="AB151" s="79"/>
      <c r="AC151" s="79"/>
      <c r="AD151" s="79"/>
      <c r="AE151" s="79"/>
      <c r="AF151" s="79"/>
      <c r="AG151" s="79"/>
      <c r="AH151" s="79"/>
      <c r="AI151" s="79"/>
      <c r="AJ151" s="79"/>
      <c r="AK151" s="79"/>
      <c r="AL151" s="79"/>
      <c r="AM151" s="79"/>
      <c r="AN151" s="79"/>
      <c r="AO151" s="79"/>
      <c r="AP151" s="79"/>
      <c r="AQ151" s="79"/>
      <c r="AR151" s="79"/>
      <c r="AS151" s="79"/>
      <c r="AT151" s="79"/>
      <c r="AU151" s="79"/>
      <c r="AV151" s="79"/>
      <c r="AW151" s="79"/>
      <c r="AX151" s="79"/>
      <c r="AY151" s="79"/>
      <c r="AZ151" s="79"/>
      <c r="BA151" s="79"/>
      <c r="BB151" s="79"/>
      <c r="BC151" s="79"/>
      <c r="BD151" s="79"/>
      <c r="BE151" s="80"/>
      <c r="BF151" s="107"/>
    </row>
    <row r="152" spans="1:58" ht="21.75" customHeight="1">
      <c r="A152" s="151">
        <v>25</v>
      </c>
      <c r="B152" s="273" t="s">
        <v>91</v>
      </c>
      <c r="C152" s="274"/>
      <c r="D152" s="274"/>
      <c r="E152" s="274"/>
      <c r="F152" s="274"/>
      <c r="G152" s="275"/>
      <c r="H152" s="273" t="s">
        <v>91</v>
      </c>
      <c r="I152" s="274"/>
      <c r="J152" s="274"/>
      <c r="K152" s="274"/>
      <c r="L152" s="276" t="s">
        <v>91</v>
      </c>
      <c r="M152" s="276"/>
      <c r="N152" s="275"/>
      <c r="O152" s="277" t="s">
        <v>91</v>
      </c>
      <c r="P152" s="278"/>
      <c r="Q152" s="278"/>
      <c r="R152" s="279" t="s">
        <v>91</v>
      </c>
      <c r="S152" s="278"/>
      <c r="T152" s="280"/>
      <c r="U152" s="281" t="s">
        <v>91</v>
      </c>
      <c r="V152" s="282"/>
      <c r="W152" s="283"/>
      <c r="X152" s="298"/>
      <c r="Y152" s="299"/>
      <c r="Z152" s="300"/>
      <c r="AA152" s="81"/>
      <c r="AB152" s="82"/>
      <c r="AC152" s="82"/>
      <c r="AD152" s="82"/>
      <c r="AE152" s="82"/>
      <c r="AF152" s="79"/>
      <c r="AG152" s="79"/>
      <c r="AH152" s="79"/>
      <c r="AI152" s="79"/>
      <c r="AJ152" s="79"/>
      <c r="AK152" s="79"/>
      <c r="AL152" s="79"/>
      <c r="AM152" s="79"/>
      <c r="AN152" s="79"/>
      <c r="AO152" s="79"/>
      <c r="AP152" s="79"/>
      <c r="AQ152" s="79"/>
      <c r="AR152" s="79"/>
      <c r="AS152" s="82"/>
      <c r="AT152" s="82"/>
      <c r="AU152" s="82"/>
      <c r="AV152" s="82"/>
      <c r="AW152" s="82"/>
      <c r="AX152" s="82"/>
      <c r="AY152" s="82"/>
      <c r="AZ152" s="82"/>
      <c r="BA152" s="82"/>
      <c r="BB152" s="79"/>
      <c r="BC152" s="79"/>
      <c r="BD152" s="79"/>
      <c r="BE152" s="80"/>
      <c r="BF152" s="107"/>
    </row>
    <row r="153" spans="1:58" ht="21.75" customHeight="1">
      <c r="A153" s="244" t="s">
        <v>143</v>
      </c>
      <c r="B153" s="245"/>
      <c r="C153" s="245"/>
      <c r="D153" s="245"/>
      <c r="E153" s="245"/>
      <c r="F153" s="245"/>
      <c r="G153" s="245"/>
      <c r="H153" s="245"/>
      <c r="I153" s="245"/>
      <c r="J153" s="245"/>
      <c r="K153" s="245"/>
      <c r="L153" s="245"/>
      <c r="M153" s="245"/>
      <c r="N153" s="245"/>
      <c r="O153" s="245"/>
      <c r="P153" s="245"/>
      <c r="Q153" s="245"/>
      <c r="R153" s="245"/>
      <c r="S153" s="245"/>
      <c r="T153" s="245"/>
      <c r="U153" s="245"/>
      <c r="V153" s="245"/>
      <c r="W153" s="245"/>
      <c r="X153" s="245"/>
      <c r="Y153" s="245"/>
      <c r="Z153" s="246"/>
      <c r="AA153" s="252"/>
      <c r="AB153" s="255"/>
      <c r="AC153" s="255"/>
      <c r="AD153" s="255"/>
      <c r="AE153" s="255"/>
      <c r="AF153" s="255"/>
      <c r="AG153" s="255"/>
      <c r="AH153" s="255"/>
      <c r="AI153" s="255"/>
      <c r="AJ153" s="255"/>
      <c r="AK153" s="255" t="s">
        <v>126</v>
      </c>
      <c r="AL153" s="255" t="s">
        <v>127</v>
      </c>
      <c r="AM153" s="255"/>
      <c r="AN153" s="255"/>
      <c r="AO153" s="255"/>
      <c r="AP153" s="255"/>
      <c r="AQ153" s="255"/>
      <c r="AR153" s="255"/>
      <c r="AS153" s="255"/>
      <c r="AT153" s="255"/>
      <c r="AU153" s="255"/>
      <c r="AV153" s="255"/>
      <c r="AW153" s="255"/>
      <c r="AX153" s="255"/>
      <c r="AY153" s="255"/>
      <c r="AZ153" s="255"/>
      <c r="BA153" s="255"/>
      <c r="BB153" s="255"/>
      <c r="BC153" s="255"/>
      <c r="BD153" s="255"/>
      <c r="BE153" s="265"/>
    </row>
    <row r="154" spans="1:58" ht="21.75" customHeight="1">
      <c r="A154" s="247"/>
      <c r="B154" s="247"/>
      <c r="C154" s="247"/>
      <c r="D154" s="247"/>
      <c r="E154" s="247"/>
      <c r="F154" s="247"/>
      <c r="G154" s="247"/>
      <c r="H154" s="247"/>
      <c r="I154" s="247"/>
      <c r="J154" s="247"/>
      <c r="K154" s="247"/>
      <c r="L154" s="247"/>
      <c r="M154" s="247"/>
      <c r="N154" s="247"/>
      <c r="O154" s="247"/>
      <c r="P154" s="247"/>
      <c r="Q154" s="247"/>
      <c r="R154" s="247"/>
      <c r="S154" s="247"/>
      <c r="T154" s="247"/>
      <c r="U154" s="247"/>
      <c r="V154" s="247"/>
      <c r="W154" s="247"/>
      <c r="X154" s="247"/>
      <c r="Y154" s="247"/>
      <c r="Z154" s="248"/>
      <c r="AA154" s="253"/>
      <c r="AB154" s="256"/>
      <c r="AC154" s="256"/>
      <c r="AD154" s="256"/>
      <c r="AE154" s="256"/>
      <c r="AF154" s="256"/>
      <c r="AG154" s="256"/>
      <c r="AH154" s="256"/>
      <c r="AI154" s="256"/>
      <c r="AJ154" s="256"/>
      <c r="AK154" s="256"/>
      <c r="AL154" s="256"/>
      <c r="AM154" s="256"/>
      <c r="AN154" s="256"/>
      <c r="AO154" s="256"/>
      <c r="AP154" s="256"/>
      <c r="AQ154" s="256"/>
      <c r="AR154" s="256"/>
      <c r="AS154" s="256"/>
      <c r="AT154" s="256"/>
      <c r="AU154" s="256"/>
      <c r="AV154" s="256"/>
      <c r="AW154" s="256"/>
      <c r="AX154" s="256"/>
      <c r="AY154" s="256"/>
      <c r="AZ154" s="256"/>
      <c r="BA154" s="256"/>
      <c r="BB154" s="256"/>
      <c r="BC154" s="256"/>
      <c r="BD154" s="256"/>
      <c r="BE154" s="266"/>
    </row>
    <row r="155" spans="1:58" ht="21.75" customHeight="1">
      <c r="A155" s="247"/>
      <c r="B155" s="247"/>
      <c r="C155" s="247"/>
      <c r="D155" s="247"/>
      <c r="E155" s="247"/>
      <c r="F155" s="247"/>
      <c r="G155" s="247"/>
      <c r="H155" s="247"/>
      <c r="I155" s="247"/>
      <c r="J155" s="247"/>
      <c r="K155" s="247"/>
      <c r="L155" s="247"/>
      <c r="M155" s="247"/>
      <c r="N155" s="247"/>
      <c r="O155" s="247"/>
      <c r="P155" s="247"/>
      <c r="Q155" s="247"/>
      <c r="R155" s="247"/>
      <c r="S155" s="247"/>
      <c r="T155" s="247"/>
      <c r="U155" s="247"/>
      <c r="V155" s="247"/>
      <c r="W155" s="247"/>
      <c r="X155" s="247"/>
      <c r="Y155" s="247"/>
      <c r="Z155" s="248"/>
      <c r="AA155" s="253"/>
      <c r="AB155" s="256"/>
      <c r="AC155" s="256"/>
      <c r="AD155" s="256"/>
      <c r="AE155" s="256"/>
      <c r="AF155" s="256"/>
      <c r="AG155" s="256"/>
      <c r="AH155" s="256"/>
      <c r="AI155" s="256"/>
      <c r="AJ155" s="256"/>
      <c r="AK155" s="256"/>
      <c r="AL155" s="256"/>
      <c r="AM155" s="256"/>
      <c r="AN155" s="256"/>
      <c r="AO155" s="256"/>
      <c r="AP155" s="256"/>
      <c r="AQ155" s="256"/>
      <c r="AR155" s="256"/>
      <c r="AS155" s="256"/>
      <c r="AT155" s="256"/>
      <c r="AU155" s="256"/>
      <c r="AV155" s="256"/>
      <c r="AW155" s="256"/>
      <c r="AX155" s="256"/>
      <c r="AY155" s="256"/>
      <c r="AZ155" s="256"/>
      <c r="BA155" s="256"/>
      <c r="BB155" s="256"/>
      <c r="BC155" s="256"/>
      <c r="BD155" s="256"/>
      <c r="BE155" s="266"/>
    </row>
    <row r="156" spans="1:58" ht="21.75" customHeight="1">
      <c r="A156" s="247"/>
      <c r="B156" s="247"/>
      <c r="C156" s="247"/>
      <c r="D156" s="247"/>
      <c r="E156" s="247"/>
      <c r="F156" s="247"/>
      <c r="G156" s="247"/>
      <c r="H156" s="247"/>
      <c r="I156" s="247"/>
      <c r="J156" s="247"/>
      <c r="K156" s="247"/>
      <c r="L156" s="247"/>
      <c r="M156" s="247"/>
      <c r="N156" s="247"/>
      <c r="O156" s="247"/>
      <c r="P156" s="247"/>
      <c r="Q156" s="247"/>
      <c r="R156" s="247"/>
      <c r="S156" s="247"/>
      <c r="T156" s="247"/>
      <c r="U156" s="247"/>
      <c r="V156" s="247"/>
      <c r="W156" s="247"/>
      <c r="X156" s="247"/>
      <c r="Y156" s="247"/>
      <c r="Z156" s="248"/>
      <c r="AA156" s="254"/>
      <c r="AB156" s="257"/>
      <c r="AC156" s="257"/>
      <c r="AD156" s="257"/>
      <c r="AE156" s="257"/>
      <c r="AF156" s="257"/>
      <c r="AG156" s="257"/>
      <c r="AH156" s="257"/>
      <c r="AI156" s="257"/>
      <c r="AJ156" s="257"/>
      <c r="AK156" s="257"/>
      <c r="AL156" s="257"/>
      <c r="AM156" s="257"/>
      <c r="AN156" s="257"/>
      <c r="AO156" s="257"/>
      <c r="AP156" s="257"/>
      <c r="AQ156" s="257"/>
      <c r="AR156" s="257"/>
      <c r="AS156" s="257"/>
      <c r="AT156" s="257"/>
      <c r="AU156" s="257"/>
      <c r="AV156" s="257"/>
      <c r="AW156" s="257"/>
      <c r="AX156" s="257"/>
      <c r="AY156" s="257"/>
      <c r="AZ156" s="257"/>
      <c r="BA156" s="257"/>
      <c r="BB156" s="257"/>
      <c r="BC156" s="257"/>
      <c r="BD156" s="257"/>
      <c r="BE156" s="267"/>
    </row>
    <row r="157" spans="1:58" ht="21.75" customHeight="1">
      <c r="A157" s="117" t="s">
        <v>64</v>
      </c>
      <c r="B157" s="118"/>
      <c r="C157" s="118"/>
      <c r="D157" s="118"/>
      <c r="E157" s="118"/>
      <c r="F157" s="118"/>
      <c r="G157" s="118"/>
      <c r="H157" s="118"/>
      <c r="I157" s="118"/>
      <c r="J157" s="118"/>
      <c r="K157" s="118"/>
      <c r="L157" s="118"/>
      <c r="M157" s="118"/>
      <c r="N157" s="118"/>
      <c r="O157" s="118"/>
      <c r="P157" s="118"/>
      <c r="Q157" s="118"/>
      <c r="R157" s="118"/>
      <c r="S157" s="118"/>
      <c r="T157" s="118"/>
      <c r="U157" s="118"/>
      <c r="V157" s="118"/>
      <c r="W157" s="118"/>
      <c r="X157" s="118"/>
      <c r="Y157" s="118"/>
      <c r="Z157" s="118"/>
      <c r="AA157" s="118"/>
      <c r="AB157" s="118"/>
      <c r="AC157" s="118"/>
      <c r="AD157" s="118"/>
      <c r="AE157" s="118"/>
      <c r="AF157" s="118"/>
      <c r="AG157" s="118"/>
      <c r="AH157" s="118"/>
      <c r="AI157" s="118"/>
      <c r="AJ157" s="118"/>
      <c r="AK157" s="118"/>
      <c r="AL157" s="118"/>
      <c r="AM157" s="118"/>
      <c r="AN157" s="118"/>
      <c r="AO157" s="118"/>
      <c r="AP157" s="118"/>
      <c r="AQ157" s="118"/>
      <c r="AR157" s="118"/>
      <c r="AS157" s="118"/>
      <c r="AT157" s="118"/>
      <c r="AU157" s="118"/>
      <c r="AV157" s="118"/>
      <c r="AW157" s="118"/>
      <c r="AX157" s="118"/>
      <c r="AY157" s="118"/>
      <c r="AZ157" s="118"/>
      <c r="BA157" s="118"/>
      <c r="BB157" s="118"/>
      <c r="BC157" s="118"/>
      <c r="BD157" s="118"/>
      <c r="BE157" s="118"/>
      <c r="BF157" s="69"/>
    </row>
    <row r="158" spans="1:58" s="67" customFormat="1" ht="21.75" customHeight="1">
      <c r="A158" s="301" t="s">
        <v>142</v>
      </c>
      <c r="B158" s="301"/>
      <c r="C158" s="301"/>
      <c r="D158" s="301"/>
      <c r="E158" s="301"/>
      <c r="F158" s="301"/>
      <c r="G158" s="301"/>
      <c r="H158" s="301"/>
      <c r="I158" s="301"/>
      <c r="J158" s="301"/>
      <c r="K158" s="301"/>
      <c r="L158" s="301"/>
      <c r="M158" s="301"/>
      <c r="N158" s="301"/>
      <c r="O158" s="301"/>
      <c r="P158" s="301"/>
      <c r="Q158" s="301"/>
      <c r="R158" s="301"/>
      <c r="S158" s="301"/>
      <c r="T158" s="301"/>
      <c r="U158" s="301"/>
      <c r="V158" s="301"/>
      <c r="W158" s="301"/>
      <c r="X158" s="301"/>
      <c r="Y158" s="301"/>
      <c r="Z158" s="301"/>
      <c r="AA158" s="119"/>
      <c r="AB158" s="120"/>
      <c r="AC158" s="120"/>
      <c r="AD158" s="120"/>
      <c r="AE158" s="120"/>
      <c r="AF158" s="120"/>
      <c r="AG158" s="120"/>
      <c r="AH158" s="120"/>
      <c r="AI158" s="119"/>
      <c r="AJ158" s="119"/>
      <c r="AK158" s="119"/>
      <c r="AL158" s="119"/>
      <c r="AM158" s="119"/>
      <c r="AN158" s="119"/>
      <c r="AO158" s="119"/>
      <c r="AP158" s="119"/>
      <c r="AQ158" s="119"/>
      <c r="AR158" s="119"/>
      <c r="AS158" s="119"/>
      <c r="AT158" s="119"/>
      <c r="AU158" s="119"/>
      <c r="AV158" s="119"/>
      <c r="AW158" s="119"/>
      <c r="AX158" s="119"/>
      <c r="AY158" s="121"/>
      <c r="AZ158" s="120"/>
      <c r="BA158" s="120"/>
      <c r="BB158" s="120"/>
      <c r="BC158" s="120"/>
      <c r="BD158" s="120"/>
      <c r="BE158" s="120"/>
      <c r="BF158" s="61"/>
    </row>
    <row r="159" spans="1:58" s="67" customFormat="1" ht="21.75" customHeight="1">
      <c r="A159" s="155"/>
      <c r="B159" s="155"/>
      <c r="C159" s="155"/>
      <c r="D159" s="155"/>
      <c r="E159" s="155"/>
      <c r="F159" s="155"/>
      <c r="G159" s="155"/>
      <c r="H159" s="155"/>
      <c r="I159" s="155"/>
      <c r="J159" s="155"/>
      <c r="K159" s="155"/>
      <c r="L159" s="155"/>
      <c r="M159" s="155"/>
      <c r="N159" s="155"/>
      <c r="O159" s="155"/>
      <c r="P159" s="155"/>
      <c r="Q159" s="155"/>
      <c r="R159" s="155"/>
      <c r="S159" s="155"/>
      <c r="T159" s="155"/>
      <c r="U159" s="155"/>
      <c r="V159" s="155"/>
      <c r="W159" s="155"/>
      <c r="X159" s="155"/>
      <c r="Y159" s="155"/>
      <c r="Z159" s="155"/>
      <c r="AA159" s="119"/>
      <c r="AB159" s="120"/>
      <c r="AC159" s="120"/>
      <c r="AD159" s="120"/>
      <c r="AE159" s="120"/>
      <c r="AF159" s="120"/>
      <c r="AG159" s="120"/>
      <c r="AH159" s="120"/>
      <c r="AI159" s="119"/>
      <c r="AJ159" s="119"/>
      <c r="AK159" s="119"/>
      <c r="AL159" s="119"/>
      <c r="AM159" s="119"/>
      <c r="AN159" s="119"/>
      <c r="AO159" s="119"/>
      <c r="AP159" s="119"/>
      <c r="AQ159" s="119"/>
      <c r="AR159" s="119"/>
      <c r="AS159" s="119"/>
      <c r="AT159" s="119"/>
      <c r="AU159" s="119"/>
      <c r="AV159" s="119"/>
      <c r="AW159" s="119"/>
      <c r="AX159" s="119"/>
      <c r="AY159" s="121"/>
      <c r="AZ159" s="120"/>
      <c r="BA159" s="120"/>
      <c r="BB159" s="120"/>
      <c r="BC159" s="120"/>
      <c r="BD159" s="120"/>
      <c r="BE159" s="120"/>
      <c r="BF159" s="61"/>
    </row>
    <row r="160" spans="1:58" s="67" customFormat="1" ht="17.25" customHeight="1">
      <c r="A160" s="302" t="s">
        <v>67</v>
      </c>
      <c r="B160" s="302"/>
      <c r="C160" s="302"/>
      <c r="D160" s="123" t="s">
        <v>115</v>
      </c>
      <c r="E160" s="303" t="s">
        <v>148</v>
      </c>
      <c r="F160" s="303"/>
      <c r="G160" s="124" t="s">
        <v>66</v>
      </c>
      <c r="H160" s="125"/>
      <c r="I160" s="125"/>
      <c r="J160" s="125"/>
      <c r="K160" s="125"/>
      <c r="L160" s="125"/>
      <c r="M160" s="125"/>
      <c r="N160" s="125"/>
      <c r="O160" s="125"/>
      <c r="P160" s="125"/>
      <c r="Q160" s="125"/>
      <c r="R160" s="125"/>
      <c r="S160" s="125"/>
      <c r="T160" s="125"/>
      <c r="U160" s="125"/>
      <c r="V160" s="125"/>
      <c r="W160" s="125"/>
      <c r="X160" s="125"/>
      <c r="Y160" s="125"/>
      <c r="Z160" s="125"/>
      <c r="AA160" s="119"/>
      <c r="AB160" s="153"/>
      <c r="AC160" s="153"/>
      <c r="AD160" s="153"/>
      <c r="AE160" s="127"/>
      <c r="AF160" s="128"/>
      <c r="AG160" s="128"/>
      <c r="AH160" s="119"/>
      <c r="AI160" s="119"/>
      <c r="AJ160" s="119"/>
      <c r="AK160" s="119"/>
      <c r="AL160" s="119"/>
      <c r="AM160" s="119"/>
      <c r="AN160" s="119"/>
      <c r="AO160" s="119"/>
      <c r="AP160" s="119"/>
      <c r="AQ160" s="119"/>
      <c r="AR160" s="119"/>
      <c r="AS160" s="119"/>
      <c r="AT160" s="119"/>
      <c r="AU160" s="119"/>
      <c r="AV160" s="119"/>
      <c r="AW160" s="119"/>
      <c r="AX160" s="119"/>
      <c r="AY160" s="121"/>
      <c r="AZ160" s="120"/>
      <c r="BA160" s="120"/>
      <c r="BB160" s="120"/>
      <c r="BC160" s="120"/>
      <c r="BD160" s="120"/>
      <c r="BE160" s="120"/>
      <c r="BF160" s="61"/>
    </row>
    <row r="161" spans="1:58" s="67" customFormat="1" ht="17.25" customHeight="1">
      <c r="A161" s="304" t="s">
        <v>68</v>
      </c>
      <c r="B161" s="304"/>
      <c r="C161" s="304"/>
      <c r="D161" s="127" t="s">
        <v>149</v>
      </c>
      <c r="E161" s="120"/>
      <c r="F161" s="127"/>
      <c r="G161" s="127"/>
      <c r="H161" s="119"/>
      <c r="I161" s="119"/>
      <c r="J161" s="119"/>
      <c r="K161" s="119"/>
      <c r="L161" s="119"/>
      <c r="M161" s="119"/>
      <c r="N161" s="119"/>
      <c r="O161" s="127"/>
      <c r="P161" s="127"/>
      <c r="Q161" s="119"/>
      <c r="R161" s="119"/>
      <c r="S161" s="119"/>
      <c r="T161" s="119"/>
      <c r="U161" s="127"/>
      <c r="V161" s="127"/>
      <c r="W161" s="127"/>
      <c r="X161" s="127"/>
      <c r="Y161" s="127"/>
      <c r="Z161" s="127"/>
      <c r="AA161" s="119"/>
      <c r="AB161" s="120"/>
      <c r="AC161" s="120"/>
      <c r="AD161" s="120"/>
      <c r="AE161" s="120"/>
      <c r="AF161" s="120"/>
      <c r="AG161" s="120"/>
      <c r="AH161" s="120"/>
      <c r="AI161" s="120"/>
      <c r="AJ161" s="120"/>
      <c r="AK161" s="305" t="s">
        <v>72</v>
      </c>
      <c r="AL161" s="305"/>
      <c r="AM161" s="305"/>
      <c r="AN161" s="305"/>
      <c r="AO161" s="306">
        <v>45231</v>
      </c>
      <c r="AP161" s="306"/>
      <c r="AQ161" s="306"/>
      <c r="AR161" s="306"/>
      <c r="AS161" s="306"/>
      <c r="AT161" s="307" t="s">
        <v>70</v>
      </c>
      <c r="AU161" s="307"/>
      <c r="AV161" s="307"/>
      <c r="AW161" s="307"/>
      <c r="AX161" s="307"/>
      <c r="AY161" s="307"/>
      <c r="AZ161" s="307"/>
      <c r="BA161" s="308">
        <v>45243</v>
      </c>
      <c r="BB161" s="308"/>
      <c r="BC161" s="308"/>
      <c r="BD161" s="308"/>
      <c r="BE161" s="308"/>
      <c r="BF161" s="61"/>
    </row>
    <row r="162" spans="1:58" s="67" customFormat="1" ht="17.25" customHeight="1">
      <c r="A162" s="309" t="s">
        <v>69</v>
      </c>
      <c r="B162" s="309"/>
      <c r="C162" s="309"/>
      <c r="D162" s="129" t="s">
        <v>150</v>
      </c>
      <c r="E162" s="130"/>
      <c r="F162" s="129"/>
      <c r="G162" s="129"/>
      <c r="H162" s="129"/>
      <c r="I162" s="129"/>
      <c r="J162" s="129"/>
      <c r="K162" s="129"/>
      <c r="L162" s="129"/>
      <c r="M162" s="129"/>
      <c r="N162" s="129"/>
      <c r="O162" s="131"/>
      <c r="P162" s="131"/>
      <c r="Q162" s="131"/>
      <c r="R162" s="131"/>
      <c r="S162" s="131"/>
      <c r="T162" s="129"/>
      <c r="U162" s="129"/>
      <c r="V162" s="129"/>
      <c r="W162" s="131"/>
      <c r="X162" s="129"/>
      <c r="Y162" s="129"/>
      <c r="Z162" s="131"/>
      <c r="AA162" s="127"/>
      <c r="AB162" s="120"/>
      <c r="AC162" s="120"/>
      <c r="AD162" s="120"/>
      <c r="AE162" s="120"/>
      <c r="AF162" s="120"/>
      <c r="AG162" s="120"/>
      <c r="AH162" s="120"/>
      <c r="AI162" s="120"/>
      <c r="AJ162" s="120"/>
      <c r="AK162" s="307" t="s">
        <v>73</v>
      </c>
      <c r="AL162" s="307"/>
      <c r="AM162" s="307"/>
      <c r="AN162" s="307"/>
      <c r="AO162" s="306">
        <v>45366</v>
      </c>
      <c r="AP162" s="306"/>
      <c r="AQ162" s="306"/>
      <c r="AR162" s="306"/>
      <c r="AS162" s="306"/>
      <c r="AT162" s="307" t="s">
        <v>38</v>
      </c>
      <c r="AU162" s="307"/>
      <c r="AV162" s="307"/>
      <c r="AW162" s="307"/>
      <c r="AX162" s="307"/>
      <c r="AY162" s="307"/>
      <c r="AZ162" s="307"/>
      <c r="BA162" s="308">
        <v>45366</v>
      </c>
      <c r="BB162" s="308"/>
      <c r="BC162" s="308"/>
      <c r="BD162" s="308"/>
      <c r="BE162" s="308"/>
      <c r="BF162" s="66"/>
    </row>
    <row r="163" spans="1:58" ht="19.5" customHeight="1">
      <c r="A163" s="310">
        <v>45352</v>
      </c>
      <c r="B163" s="310"/>
      <c r="C163" s="310"/>
      <c r="D163" s="310"/>
      <c r="E163" s="132"/>
      <c r="F163" s="132"/>
      <c r="G163" s="132"/>
      <c r="H163" s="133"/>
      <c r="I163" s="133"/>
      <c r="J163" s="133"/>
      <c r="K163" s="133"/>
      <c r="L163" s="133"/>
      <c r="M163" s="133"/>
      <c r="N163" s="133"/>
      <c r="O163" s="134"/>
      <c r="P163" s="134"/>
      <c r="Q163" s="134"/>
      <c r="R163" s="134"/>
      <c r="S163" s="134"/>
      <c r="T163" s="134"/>
      <c r="U163" s="135"/>
      <c r="V163" s="135"/>
      <c r="W163" s="135"/>
      <c r="X163" s="135"/>
      <c r="Y163" s="135"/>
      <c r="Z163" s="135"/>
      <c r="AA163" s="135"/>
      <c r="AB163" s="135"/>
      <c r="AC163" s="135"/>
      <c r="AD163" s="135"/>
      <c r="AE163" s="135"/>
      <c r="AF163" s="135"/>
      <c r="AG163" s="135"/>
      <c r="AH163" s="135"/>
      <c r="AI163" s="133"/>
      <c r="AJ163" s="133"/>
      <c r="AK163" s="133"/>
      <c r="AL163" s="133"/>
      <c r="AM163" s="133"/>
      <c r="AN163" s="133"/>
      <c r="AO163" s="133"/>
      <c r="AP163" s="133"/>
      <c r="AQ163" s="133"/>
      <c r="AR163" s="133"/>
      <c r="AS163" s="133"/>
      <c r="AT163" s="133"/>
      <c r="AU163" s="133"/>
      <c r="AV163" s="133"/>
      <c r="AW163" s="133"/>
      <c r="AX163" s="133"/>
      <c r="AY163" s="133"/>
      <c r="AZ163" s="133"/>
      <c r="BA163" s="133"/>
      <c r="BB163" s="136"/>
      <c r="BC163" s="136"/>
      <c r="BD163" s="136"/>
      <c r="BE163" s="136"/>
      <c r="BF163" s="76"/>
    </row>
    <row r="164" spans="1:58" ht="21.75" customHeight="1">
      <c r="A164" s="311" t="s">
        <v>74</v>
      </c>
      <c r="B164" s="314" t="s">
        <v>87</v>
      </c>
      <c r="C164" s="315"/>
      <c r="D164" s="315"/>
      <c r="E164" s="315"/>
      <c r="F164" s="315"/>
      <c r="G164" s="316"/>
      <c r="H164" s="314" t="s">
        <v>88</v>
      </c>
      <c r="I164" s="315"/>
      <c r="J164" s="315"/>
      <c r="K164" s="315"/>
      <c r="L164" s="315"/>
      <c r="M164" s="315"/>
      <c r="N164" s="316"/>
      <c r="O164" s="323" t="s">
        <v>133</v>
      </c>
      <c r="P164" s="324"/>
      <c r="Q164" s="325"/>
      <c r="R164" s="323" t="s">
        <v>134</v>
      </c>
      <c r="S164" s="325"/>
      <c r="T164" s="331"/>
      <c r="U164" s="334" t="s">
        <v>135</v>
      </c>
      <c r="V164" s="335"/>
      <c r="W164" s="336"/>
      <c r="X164" s="334" t="s">
        <v>136</v>
      </c>
      <c r="Y164" s="335"/>
      <c r="Z164" s="336"/>
      <c r="AA164" s="138">
        <v>45352</v>
      </c>
      <c r="AB164" s="139">
        <v>45353</v>
      </c>
      <c r="AC164" s="139">
        <v>45354</v>
      </c>
      <c r="AD164" s="139">
        <v>45355</v>
      </c>
      <c r="AE164" s="139">
        <v>45356</v>
      </c>
      <c r="AF164" s="139">
        <v>45357</v>
      </c>
      <c r="AG164" s="139">
        <v>45358</v>
      </c>
      <c r="AH164" s="139">
        <v>45359</v>
      </c>
      <c r="AI164" s="139">
        <v>45360</v>
      </c>
      <c r="AJ164" s="139">
        <v>45361</v>
      </c>
      <c r="AK164" s="139">
        <v>45362</v>
      </c>
      <c r="AL164" s="139">
        <v>45363</v>
      </c>
      <c r="AM164" s="139">
        <v>45364</v>
      </c>
      <c r="AN164" s="139">
        <v>45365</v>
      </c>
      <c r="AO164" s="139">
        <v>45366</v>
      </c>
      <c r="AP164" s="139">
        <v>45367</v>
      </c>
      <c r="AQ164" s="139">
        <v>45368</v>
      </c>
      <c r="AR164" s="139">
        <v>45369</v>
      </c>
      <c r="AS164" s="139">
        <v>45370</v>
      </c>
      <c r="AT164" s="139">
        <v>45371</v>
      </c>
      <c r="AU164" s="139">
        <v>45372</v>
      </c>
      <c r="AV164" s="139">
        <v>45373</v>
      </c>
      <c r="AW164" s="139">
        <v>45374</v>
      </c>
      <c r="AX164" s="139">
        <v>45375</v>
      </c>
      <c r="AY164" s="139">
        <v>45376</v>
      </c>
      <c r="AZ164" s="139">
        <v>45377</v>
      </c>
      <c r="BA164" s="139">
        <v>45378</v>
      </c>
      <c r="BB164" s="139">
        <v>45379</v>
      </c>
      <c r="BC164" s="139">
        <v>45380</v>
      </c>
      <c r="BD164" s="139">
        <v>45381</v>
      </c>
      <c r="BE164" s="140">
        <v>45382</v>
      </c>
      <c r="BF164" s="156"/>
    </row>
    <row r="165" spans="1:58" ht="21" customHeight="1">
      <c r="A165" s="312"/>
      <c r="B165" s="317"/>
      <c r="C165" s="318"/>
      <c r="D165" s="318"/>
      <c r="E165" s="318"/>
      <c r="F165" s="318"/>
      <c r="G165" s="319"/>
      <c r="H165" s="317"/>
      <c r="I165" s="318"/>
      <c r="J165" s="318"/>
      <c r="K165" s="318"/>
      <c r="L165" s="318"/>
      <c r="M165" s="318"/>
      <c r="N165" s="319"/>
      <c r="O165" s="326"/>
      <c r="P165" s="327"/>
      <c r="Q165" s="327"/>
      <c r="R165" s="326"/>
      <c r="S165" s="327"/>
      <c r="T165" s="332"/>
      <c r="U165" s="337"/>
      <c r="V165" s="338"/>
      <c r="W165" s="339"/>
      <c r="X165" s="337"/>
      <c r="Y165" s="338"/>
      <c r="Z165" s="339"/>
      <c r="AA165" s="141" t="s">
        <v>153</v>
      </c>
      <c r="AB165" s="142" t="s">
        <v>154</v>
      </c>
      <c r="AC165" s="142" t="s">
        <v>155</v>
      </c>
      <c r="AD165" s="142" t="s">
        <v>156</v>
      </c>
      <c r="AE165" s="142" t="s">
        <v>157</v>
      </c>
      <c r="AF165" s="142" t="s">
        <v>151</v>
      </c>
      <c r="AG165" s="142" t="s">
        <v>152</v>
      </c>
      <c r="AH165" s="142" t="s">
        <v>153</v>
      </c>
      <c r="AI165" s="142" t="s">
        <v>154</v>
      </c>
      <c r="AJ165" s="142" t="s">
        <v>155</v>
      </c>
      <c r="AK165" s="142" t="s">
        <v>156</v>
      </c>
      <c r="AL165" s="142" t="s">
        <v>157</v>
      </c>
      <c r="AM165" s="142" t="s">
        <v>151</v>
      </c>
      <c r="AN165" s="142" t="s">
        <v>152</v>
      </c>
      <c r="AO165" s="142" t="s">
        <v>153</v>
      </c>
      <c r="AP165" s="142" t="s">
        <v>154</v>
      </c>
      <c r="AQ165" s="142" t="s">
        <v>155</v>
      </c>
      <c r="AR165" s="142" t="s">
        <v>156</v>
      </c>
      <c r="AS165" s="142" t="s">
        <v>157</v>
      </c>
      <c r="AT165" s="142" t="s">
        <v>151</v>
      </c>
      <c r="AU165" s="142" t="s">
        <v>152</v>
      </c>
      <c r="AV165" s="142" t="s">
        <v>153</v>
      </c>
      <c r="AW165" s="142" t="s">
        <v>154</v>
      </c>
      <c r="AX165" s="142" t="s">
        <v>155</v>
      </c>
      <c r="AY165" s="142" t="s">
        <v>156</v>
      </c>
      <c r="AZ165" s="142" t="s">
        <v>157</v>
      </c>
      <c r="BA165" s="142" t="s">
        <v>151</v>
      </c>
      <c r="BB165" s="142" t="s">
        <v>152</v>
      </c>
      <c r="BC165" s="142" t="s">
        <v>153</v>
      </c>
      <c r="BD165" s="142" t="s">
        <v>154</v>
      </c>
      <c r="BE165" s="143" t="s">
        <v>155</v>
      </c>
      <c r="BF165" s="116"/>
    </row>
    <row r="166" spans="1:58" ht="21" customHeight="1">
      <c r="A166" s="313"/>
      <c r="B166" s="320"/>
      <c r="C166" s="321"/>
      <c r="D166" s="321"/>
      <c r="E166" s="321"/>
      <c r="F166" s="321"/>
      <c r="G166" s="322"/>
      <c r="H166" s="320"/>
      <c r="I166" s="321"/>
      <c r="J166" s="321"/>
      <c r="K166" s="321"/>
      <c r="L166" s="321"/>
      <c r="M166" s="321"/>
      <c r="N166" s="322"/>
      <c r="O166" s="328"/>
      <c r="P166" s="329"/>
      <c r="Q166" s="329"/>
      <c r="R166" s="328"/>
      <c r="S166" s="329"/>
      <c r="T166" s="333"/>
      <c r="U166" s="340"/>
      <c r="V166" s="341"/>
      <c r="W166" s="342"/>
      <c r="X166" s="340"/>
      <c r="Y166" s="341"/>
      <c r="Z166" s="342"/>
      <c r="AA166" s="78"/>
      <c r="AB166" s="79"/>
      <c r="AC166" s="79"/>
      <c r="AD166" s="79"/>
      <c r="AE166" s="79"/>
      <c r="AF166" s="79"/>
      <c r="AG166" s="79"/>
      <c r="AH166" s="79"/>
      <c r="AI166" s="79"/>
      <c r="AJ166" s="79"/>
      <c r="AK166" s="79"/>
      <c r="AL166" s="79"/>
      <c r="AM166" s="79"/>
      <c r="AN166" s="79"/>
      <c r="AO166" s="79"/>
      <c r="AP166" s="79"/>
      <c r="AQ166" s="79"/>
      <c r="AR166" s="79"/>
      <c r="AS166" s="79"/>
      <c r="AT166" s="79"/>
      <c r="AU166" s="79"/>
      <c r="AV166" s="79"/>
      <c r="AW166" s="79"/>
      <c r="AX166" s="79"/>
      <c r="AY166" s="79"/>
      <c r="AZ166" s="79"/>
      <c r="BA166" s="79"/>
      <c r="BB166" s="79"/>
      <c r="BC166" s="79"/>
      <c r="BD166" s="79"/>
      <c r="BE166" s="80"/>
      <c r="BF166" s="116"/>
    </row>
    <row r="167" spans="1:58" ht="21.75" customHeight="1">
      <c r="A167" s="151">
        <v>1</v>
      </c>
      <c r="B167" s="273" t="s">
        <v>90</v>
      </c>
      <c r="C167" s="274"/>
      <c r="D167" s="274"/>
      <c r="E167" s="274"/>
      <c r="F167" s="274"/>
      <c r="G167" s="275"/>
      <c r="H167" s="273" t="s">
        <v>92</v>
      </c>
      <c r="I167" s="274"/>
      <c r="J167" s="274"/>
      <c r="K167" s="274"/>
      <c r="L167" s="276" t="s">
        <v>159</v>
      </c>
      <c r="M167" s="276"/>
      <c r="N167" s="275"/>
      <c r="O167" s="277">
        <v>15</v>
      </c>
      <c r="P167" s="278"/>
      <c r="Q167" s="278"/>
      <c r="R167" s="279">
        <v>5</v>
      </c>
      <c r="S167" s="278"/>
      <c r="T167" s="280"/>
      <c r="U167" s="281">
        <v>0.27200000000000002</v>
      </c>
      <c r="V167" s="282"/>
      <c r="W167" s="283"/>
      <c r="X167" s="292">
        <v>0.46899999999999997</v>
      </c>
      <c r="Y167" s="293"/>
      <c r="Z167" s="294"/>
      <c r="AA167" s="78"/>
      <c r="AB167" s="79"/>
      <c r="AC167" s="79" t="s">
        <v>82</v>
      </c>
      <c r="AD167" s="79"/>
      <c r="AE167" s="79"/>
      <c r="AF167" s="79" t="s">
        <v>82</v>
      </c>
      <c r="AG167" s="79"/>
      <c r="AH167" s="79"/>
      <c r="AI167" s="79"/>
      <c r="AJ167" s="79"/>
      <c r="AK167" s="79" t="s">
        <v>82</v>
      </c>
      <c r="AL167" s="79" t="s">
        <v>78</v>
      </c>
      <c r="AM167" s="79" t="s">
        <v>78</v>
      </c>
      <c r="AN167" s="79" t="s">
        <v>78</v>
      </c>
      <c r="AO167" s="79" t="s">
        <v>78</v>
      </c>
      <c r="AP167" s="79" t="s">
        <v>78</v>
      </c>
      <c r="AQ167" s="79" t="s">
        <v>78</v>
      </c>
      <c r="AR167" s="79" t="s">
        <v>78</v>
      </c>
      <c r="AS167" s="79" t="s">
        <v>78</v>
      </c>
      <c r="AT167" s="79" t="s">
        <v>78</v>
      </c>
      <c r="AU167" s="79" t="s">
        <v>78</v>
      </c>
      <c r="AV167" s="79" t="s">
        <v>78</v>
      </c>
      <c r="AW167" s="79" t="s">
        <v>78</v>
      </c>
      <c r="AX167" s="79" t="s">
        <v>78</v>
      </c>
      <c r="AY167" s="79" t="s">
        <v>78</v>
      </c>
      <c r="AZ167" s="79" t="s">
        <v>78</v>
      </c>
      <c r="BA167" s="79" t="s">
        <v>78</v>
      </c>
      <c r="BB167" s="79" t="s">
        <v>78</v>
      </c>
      <c r="BC167" s="79" t="s">
        <v>78</v>
      </c>
      <c r="BD167" s="79" t="s">
        <v>78</v>
      </c>
      <c r="BE167" s="80" t="s">
        <v>78</v>
      </c>
      <c r="BF167" s="107"/>
    </row>
    <row r="168" spans="1:58" ht="21.75" customHeight="1">
      <c r="A168" s="151">
        <v>2</v>
      </c>
      <c r="B168" s="273" t="s">
        <v>91</v>
      </c>
      <c r="C168" s="274"/>
      <c r="D168" s="274"/>
      <c r="E168" s="274"/>
      <c r="F168" s="274"/>
      <c r="G168" s="275"/>
      <c r="H168" s="273" t="s">
        <v>93</v>
      </c>
      <c r="I168" s="274"/>
      <c r="J168" s="274"/>
      <c r="K168" s="274"/>
      <c r="L168" s="276" t="s">
        <v>160</v>
      </c>
      <c r="M168" s="276"/>
      <c r="N168" s="275"/>
      <c r="O168" s="277">
        <v>15</v>
      </c>
      <c r="P168" s="278"/>
      <c r="Q168" s="278"/>
      <c r="R168" s="279">
        <v>5</v>
      </c>
      <c r="S168" s="278"/>
      <c r="T168" s="280"/>
      <c r="U168" s="281">
        <v>0.27200000000000002</v>
      </c>
      <c r="V168" s="282"/>
      <c r="W168" s="283"/>
      <c r="X168" s="295"/>
      <c r="Y168" s="296"/>
      <c r="Z168" s="297"/>
      <c r="AA168" s="78"/>
      <c r="AB168" s="79"/>
      <c r="AC168" s="79"/>
      <c r="AD168" s="79" t="s">
        <v>82</v>
      </c>
      <c r="AE168" s="79" t="s">
        <v>82</v>
      </c>
      <c r="AF168" s="79"/>
      <c r="AG168" s="79"/>
      <c r="AH168" s="79"/>
      <c r="AI168" s="79"/>
      <c r="AJ168" s="79" t="s">
        <v>82</v>
      </c>
      <c r="AK168" s="79"/>
      <c r="AL168" s="79" t="s">
        <v>78</v>
      </c>
      <c r="AM168" s="79" t="s">
        <v>78</v>
      </c>
      <c r="AN168" s="79" t="s">
        <v>78</v>
      </c>
      <c r="AO168" s="79" t="s">
        <v>78</v>
      </c>
      <c r="AP168" s="79" t="s">
        <v>78</v>
      </c>
      <c r="AQ168" s="79" t="s">
        <v>78</v>
      </c>
      <c r="AR168" s="79" t="s">
        <v>78</v>
      </c>
      <c r="AS168" s="79" t="s">
        <v>78</v>
      </c>
      <c r="AT168" s="79" t="s">
        <v>78</v>
      </c>
      <c r="AU168" s="79" t="s">
        <v>78</v>
      </c>
      <c r="AV168" s="79" t="s">
        <v>78</v>
      </c>
      <c r="AW168" s="79" t="s">
        <v>78</v>
      </c>
      <c r="AX168" s="79" t="s">
        <v>78</v>
      </c>
      <c r="AY168" s="79" t="s">
        <v>78</v>
      </c>
      <c r="AZ168" s="79" t="s">
        <v>78</v>
      </c>
      <c r="BA168" s="79" t="s">
        <v>78</v>
      </c>
      <c r="BB168" s="79" t="s">
        <v>78</v>
      </c>
      <c r="BC168" s="79" t="s">
        <v>78</v>
      </c>
      <c r="BD168" s="79" t="s">
        <v>78</v>
      </c>
      <c r="BE168" s="80" t="s">
        <v>78</v>
      </c>
      <c r="BF168" s="107"/>
    </row>
    <row r="169" spans="1:58" ht="21.75" customHeight="1">
      <c r="A169" s="151">
        <v>3</v>
      </c>
      <c r="B169" s="273" t="s">
        <v>91</v>
      </c>
      <c r="C169" s="274"/>
      <c r="D169" s="274"/>
      <c r="E169" s="274"/>
      <c r="F169" s="274"/>
      <c r="G169" s="275"/>
      <c r="H169" s="273" t="s">
        <v>94</v>
      </c>
      <c r="I169" s="274"/>
      <c r="J169" s="274"/>
      <c r="K169" s="274"/>
      <c r="L169" s="276">
        <v>0</v>
      </c>
      <c r="M169" s="276"/>
      <c r="N169" s="275"/>
      <c r="O169" s="277">
        <v>15</v>
      </c>
      <c r="P169" s="278"/>
      <c r="Q169" s="278"/>
      <c r="R169" s="279">
        <v>5</v>
      </c>
      <c r="S169" s="278"/>
      <c r="T169" s="280"/>
      <c r="U169" s="281">
        <v>0.36299999999999999</v>
      </c>
      <c r="V169" s="282"/>
      <c r="W169" s="283"/>
      <c r="X169" s="295"/>
      <c r="Y169" s="296"/>
      <c r="Z169" s="297"/>
      <c r="AA169" s="78"/>
      <c r="AB169" s="79"/>
      <c r="AC169" s="79"/>
      <c r="AD169" s="79"/>
      <c r="AE169" s="79"/>
      <c r="AF169" s="79" t="s">
        <v>82</v>
      </c>
      <c r="AG169" s="79" t="s">
        <v>82</v>
      </c>
      <c r="AH169" s="79"/>
      <c r="AI169" s="79"/>
      <c r="AJ169" s="79" t="s">
        <v>82</v>
      </c>
      <c r="AK169" s="79" t="s">
        <v>82</v>
      </c>
      <c r="AL169" s="79" t="s">
        <v>78</v>
      </c>
      <c r="AM169" s="79" t="s">
        <v>78</v>
      </c>
      <c r="AN169" s="79" t="s">
        <v>78</v>
      </c>
      <c r="AO169" s="79" t="s">
        <v>78</v>
      </c>
      <c r="AP169" s="79" t="s">
        <v>78</v>
      </c>
      <c r="AQ169" s="79" t="s">
        <v>78</v>
      </c>
      <c r="AR169" s="79" t="s">
        <v>78</v>
      </c>
      <c r="AS169" s="79" t="s">
        <v>78</v>
      </c>
      <c r="AT169" s="79" t="s">
        <v>78</v>
      </c>
      <c r="AU169" s="79" t="s">
        <v>78</v>
      </c>
      <c r="AV169" s="79" t="s">
        <v>78</v>
      </c>
      <c r="AW169" s="79" t="s">
        <v>78</v>
      </c>
      <c r="AX169" s="79" t="s">
        <v>78</v>
      </c>
      <c r="AY169" s="79" t="s">
        <v>78</v>
      </c>
      <c r="AZ169" s="79" t="s">
        <v>78</v>
      </c>
      <c r="BA169" s="79" t="s">
        <v>78</v>
      </c>
      <c r="BB169" s="79" t="s">
        <v>78</v>
      </c>
      <c r="BC169" s="79" t="s">
        <v>78</v>
      </c>
      <c r="BD169" s="79" t="s">
        <v>78</v>
      </c>
      <c r="BE169" s="80" t="s">
        <v>78</v>
      </c>
      <c r="BF169" s="107"/>
    </row>
    <row r="170" spans="1:58" ht="21.75" customHeight="1">
      <c r="A170" s="151">
        <v>4</v>
      </c>
      <c r="B170" s="273" t="s">
        <v>91</v>
      </c>
      <c r="C170" s="274"/>
      <c r="D170" s="274"/>
      <c r="E170" s="274"/>
      <c r="F170" s="274"/>
      <c r="G170" s="275"/>
      <c r="H170" s="273" t="s">
        <v>93</v>
      </c>
      <c r="I170" s="274"/>
      <c r="J170" s="274"/>
      <c r="K170" s="274"/>
      <c r="L170" s="276">
        <v>0</v>
      </c>
      <c r="M170" s="276"/>
      <c r="N170" s="275"/>
      <c r="O170" s="277">
        <v>15</v>
      </c>
      <c r="P170" s="278"/>
      <c r="Q170" s="278"/>
      <c r="R170" s="279">
        <v>5</v>
      </c>
      <c r="S170" s="278"/>
      <c r="T170" s="280"/>
      <c r="U170" s="281">
        <v>0.36299999999999999</v>
      </c>
      <c r="V170" s="282"/>
      <c r="W170" s="283"/>
      <c r="X170" s="295"/>
      <c r="Y170" s="296"/>
      <c r="Z170" s="297"/>
      <c r="AA170" s="78" t="s">
        <v>82</v>
      </c>
      <c r="AB170" s="79"/>
      <c r="AC170" s="79"/>
      <c r="AD170" s="79"/>
      <c r="AE170" s="79"/>
      <c r="AF170" s="79"/>
      <c r="AG170" s="79" t="s">
        <v>82</v>
      </c>
      <c r="AH170" s="79"/>
      <c r="AI170" s="79"/>
      <c r="AJ170" s="79" t="s">
        <v>82</v>
      </c>
      <c r="AK170" s="79" t="s">
        <v>82</v>
      </c>
      <c r="AL170" s="79" t="s">
        <v>78</v>
      </c>
      <c r="AM170" s="79" t="s">
        <v>78</v>
      </c>
      <c r="AN170" s="79" t="s">
        <v>78</v>
      </c>
      <c r="AO170" s="79" t="s">
        <v>78</v>
      </c>
      <c r="AP170" s="79" t="s">
        <v>78</v>
      </c>
      <c r="AQ170" s="79" t="s">
        <v>78</v>
      </c>
      <c r="AR170" s="79" t="s">
        <v>78</v>
      </c>
      <c r="AS170" s="79" t="s">
        <v>78</v>
      </c>
      <c r="AT170" s="79" t="s">
        <v>78</v>
      </c>
      <c r="AU170" s="79" t="s">
        <v>78</v>
      </c>
      <c r="AV170" s="79" t="s">
        <v>78</v>
      </c>
      <c r="AW170" s="79" t="s">
        <v>78</v>
      </c>
      <c r="AX170" s="79" t="s">
        <v>78</v>
      </c>
      <c r="AY170" s="79" t="s">
        <v>78</v>
      </c>
      <c r="AZ170" s="79" t="s">
        <v>78</v>
      </c>
      <c r="BA170" s="79" t="s">
        <v>78</v>
      </c>
      <c r="BB170" s="79" t="s">
        <v>78</v>
      </c>
      <c r="BC170" s="79" t="s">
        <v>78</v>
      </c>
      <c r="BD170" s="79" t="s">
        <v>78</v>
      </c>
      <c r="BE170" s="80" t="s">
        <v>78</v>
      </c>
      <c r="BF170" s="107"/>
    </row>
    <row r="171" spans="1:58" ht="21.75" customHeight="1">
      <c r="A171" s="151">
        <v>5</v>
      </c>
      <c r="B171" s="273" t="s">
        <v>91</v>
      </c>
      <c r="C171" s="274"/>
      <c r="D171" s="274"/>
      <c r="E171" s="274"/>
      <c r="F171" s="274"/>
      <c r="G171" s="275"/>
      <c r="H171" s="273" t="s">
        <v>95</v>
      </c>
      <c r="I171" s="274"/>
      <c r="J171" s="274"/>
      <c r="K171" s="274"/>
      <c r="L171" s="276">
        <v>0</v>
      </c>
      <c r="M171" s="276"/>
      <c r="N171" s="275"/>
      <c r="O171" s="277">
        <v>15</v>
      </c>
      <c r="P171" s="278"/>
      <c r="Q171" s="278"/>
      <c r="R171" s="279">
        <v>6</v>
      </c>
      <c r="S171" s="278"/>
      <c r="T171" s="280"/>
      <c r="U171" s="281">
        <v>0.36299999999999999</v>
      </c>
      <c r="V171" s="282"/>
      <c r="W171" s="283"/>
      <c r="X171" s="295"/>
      <c r="Y171" s="296"/>
      <c r="Z171" s="297"/>
      <c r="AA171" s="78" t="s">
        <v>82</v>
      </c>
      <c r="AB171" s="79" t="s">
        <v>82</v>
      </c>
      <c r="AC171" s="79"/>
      <c r="AD171" s="79"/>
      <c r="AE171" s="79"/>
      <c r="AF171" s="79"/>
      <c r="AG171" s="79"/>
      <c r="AH171" s="79" t="s">
        <v>82</v>
      </c>
      <c r="AI171" s="79"/>
      <c r="AJ171" s="79" t="s">
        <v>82</v>
      </c>
      <c r="AK171" s="79"/>
      <c r="AL171" s="79" t="s">
        <v>78</v>
      </c>
      <c r="AM171" s="79" t="s">
        <v>78</v>
      </c>
      <c r="AN171" s="79" t="s">
        <v>78</v>
      </c>
      <c r="AO171" s="79" t="s">
        <v>78</v>
      </c>
      <c r="AP171" s="79" t="s">
        <v>78</v>
      </c>
      <c r="AQ171" s="79" t="s">
        <v>78</v>
      </c>
      <c r="AR171" s="79" t="s">
        <v>78</v>
      </c>
      <c r="AS171" s="79" t="s">
        <v>78</v>
      </c>
      <c r="AT171" s="79" t="s">
        <v>78</v>
      </c>
      <c r="AU171" s="79" t="s">
        <v>78</v>
      </c>
      <c r="AV171" s="79" t="s">
        <v>78</v>
      </c>
      <c r="AW171" s="79" t="s">
        <v>78</v>
      </c>
      <c r="AX171" s="79" t="s">
        <v>78</v>
      </c>
      <c r="AY171" s="79" t="s">
        <v>78</v>
      </c>
      <c r="AZ171" s="79" t="s">
        <v>78</v>
      </c>
      <c r="BA171" s="79" t="s">
        <v>78</v>
      </c>
      <c r="BB171" s="79" t="s">
        <v>78</v>
      </c>
      <c r="BC171" s="79" t="s">
        <v>78</v>
      </c>
      <c r="BD171" s="79" t="s">
        <v>78</v>
      </c>
      <c r="BE171" s="80" t="s">
        <v>78</v>
      </c>
      <c r="BF171" s="107"/>
    </row>
    <row r="172" spans="1:58" ht="21.75" customHeight="1">
      <c r="A172" s="151">
        <v>6</v>
      </c>
      <c r="B172" s="273" t="s">
        <v>161</v>
      </c>
      <c r="C172" s="274"/>
      <c r="D172" s="274"/>
      <c r="E172" s="274"/>
      <c r="F172" s="274"/>
      <c r="G172" s="275"/>
      <c r="H172" s="273" t="s">
        <v>96</v>
      </c>
      <c r="I172" s="274"/>
      <c r="J172" s="274"/>
      <c r="K172" s="274"/>
      <c r="L172" s="276" t="s">
        <v>162</v>
      </c>
      <c r="M172" s="276"/>
      <c r="N172" s="275"/>
      <c r="O172" s="277">
        <v>8</v>
      </c>
      <c r="P172" s="278"/>
      <c r="Q172" s="278"/>
      <c r="R172" s="279">
        <v>1</v>
      </c>
      <c r="S172" s="278"/>
      <c r="T172" s="280"/>
      <c r="U172" s="281">
        <v>0.25</v>
      </c>
      <c r="V172" s="282"/>
      <c r="W172" s="283"/>
      <c r="X172" s="295"/>
      <c r="Y172" s="296"/>
      <c r="Z172" s="297"/>
      <c r="AA172" s="78"/>
      <c r="AB172" s="79"/>
      <c r="AC172" s="79" t="s">
        <v>82</v>
      </c>
      <c r="AD172" s="79"/>
      <c r="AE172" s="79" t="s">
        <v>78</v>
      </c>
      <c r="AF172" s="79" t="s">
        <v>78</v>
      </c>
      <c r="AG172" s="79" t="s">
        <v>78</v>
      </c>
      <c r="AH172" s="79" t="s">
        <v>78</v>
      </c>
      <c r="AI172" s="79" t="s">
        <v>78</v>
      </c>
      <c r="AJ172" s="79" t="s">
        <v>78</v>
      </c>
      <c r="AK172" s="79" t="s">
        <v>78</v>
      </c>
      <c r="AL172" s="79" t="s">
        <v>78</v>
      </c>
      <c r="AM172" s="79" t="s">
        <v>78</v>
      </c>
      <c r="AN172" s="79" t="s">
        <v>78</v>
      </c>
      <c r="AO172" s="79" t="s">
        <v>78</v>
      </c>
      <c r="AP172" s="79" t="s">
        <v>78</v>
      </c>
      <c r="AQ172" s="79" t="s">
        <v>78</v>
      </c>
      <c r="AR172" s="79" t="s">
        <v>78</v>
      </c>
      <c r="AS172" s="79" t="s">
        <v>78</v>
      </c>
      <c r="AT172" s="79" t="s">
        <v>78</v>
      </c>
      <c r="AU172" s="79" t="s">
        <v>78</v>
      </c>
      <c r="AV172" s="79" t="s">
        <v>78</v>
      </c>
      <c r="AW172" s="79" t="s">
        <v>78</v>
      </c>
      <c r="AX172" s="79" t="s">
        <v>78</v>
      </c>
      <c r="AY172" s="79" t="s">
        <v>78</v>
      </c>
      <c r="AZ172" s="79" t="s">
        <v>78</v>
      </c>
      <c r="BA172" s="79" t="s">
        <v>78</v>
      </c>
      <c r="BB172" s="79" t="s">
        <v>78</v>
      </c>
      <c r="BC172" s="79" t="s">
        <v>78</v>
      </c>
      <c r="BD172" s="79" t="s">
        <v>78</v>
      </c>
      <c r="BE172" s="80" t="s">
        <v>78</v>
      </c>
      <c r="BF172" s="107"/>
    </row>
    <row r="173" spans="1:58" ht="21.75" customHeight="1">
      <c r="A173" s="151">
        <v>7</v>
      </c>
      <c r="B173" s="273" t="s">
        <v>91</v>
      </c>
      <c r="C173" s="274"/>
      <c r="D173" s="274"/>
      <c r="E173" s="274"/>
      <c r="F173" s="274"/>
      <c r="G173" s="275"/>
      <c r="H173" s="273" t="s">
        <v>97</v>
      </c>
      <c r="I173" s="274"/>
      <c r="J173" s="274"/>
      <c r="K173" s="274"/>
      <c r="L173" s="276" t="s">
        <v>91</v>
      </c>
      <c r="M173" s="276"/>
      <c r="N173" s="275"/>
      <c r="O173" s="277">
        <v>8</v>
      </c>
      <c r="P173" s="278"/>
      <c r="Q173" s="278"/>
      <c r="R173" s="279">
        <v>1</v>
      </c>
      <c r="S173" s="278"/>
      <c r="T173" s="280"/>
      <c r="U173" s="281">
        <v>0.5</v>
      </c>
      <c r="V173" s="282"/>
      <c r="W173" s="283"/>
      <c r="X173" s="295"/>
      <c r="Y173" s="296"/>
      <c r="Z173" s="297"/>
      <c r="AA173" s="78"/>
      <c r="AB173" s="79"/>
      <c r="AC173" s="79" t="s">
        <v>82</v>
      </c>
      <c r="AD173" s="79" t="s">
        <v>82</v>
      </c>
      <c r="AE173" s="79" t="s">
        <v>78</v>
      </c>
      <c r="AF173" s="79" t="s">
        <v>78</v>
      </c>
      <c r="AG173" s="79" t="s">
        <v>78</v>
      </c>
      <c r="AH173" s="79" t="s">
        <v>78</v>
      </c>
      <c r="AI173" s="79" t="s">
        <v>78</v>
      </c>
      <c r="AJ173" s="79" t="s">
        <v>78</v>
      </c>
      <c r="AK173" s="79" t="s">
        <v>78</v>
      </c>
      <c r="AL173" s="79" t="s">
        <v>78</v>
      </c>
      <c r="AM173" s="79" t="s">
        <v>78</v>
      </c>
      <c r="AN173" s="79" t="s">
        <v>78</v>
      </c>
      <c r="AO173" s="79" t="s">
        <v>78</v>
      </c>
      <c r="AP173" s="79" t="s">
        <v>78</v>
      </c>
      <c r="AQ173" s="79" t="s">
        <v>78</v>
      </c>
      <c r="AR173" s="79" t="s">
        <v>78</v>
      </c>
      <c r="AS173" s="79" t="s">
        <v>78</v>
      </c>
      <c r="AT173" s="79" t="s">
        <v>78</v>
      </c>
      <c r="AU173" s="79" t="s">
        <v>78</v>
      </c>
      <c r="AV173" s="79" t="s">
        <v>78</v>
      </c>
      <c r="AW173" s="79" t="s">
        <v>78</v>
      </c>
      <c r="AX173" s="79" t="s">
        <v>78</v>
      </c>
      <c r="AY173" s="79" t="s">
        <v>78</v>
      </c>
      <c r="AZ173" s="79" t="s">
        <v>78</v>
      </c>
      <c r="BA173" s="79" t="s">
        <v>78</v>
      </c>
      <c r="BB173" s="79" t="s">
        <v>78</v>
      </c>
      <c r="BC173" s="79" t="s">
        <v>78</v>
      </c>
      <c r="BD173" s="79" t="s">
        <v>78</v>
      </c>
      <c r="BE173" s="80" t="s">
        <v>78</v>
      </c>
      <c r="BF173" s="107"/>
    </row>
    <row r="174" spans="1:58" ht="21.75" customHeight="1">
      <c r="A174" s="151">
        <v>8</v>
      </c>
      <c r="B174" s="273" t="s">
        <v>91</v>
      </c>
      <c r="C174" s="274"/>
      <c r="D174" s="274"/>
      <c r="E174" s="274"/>
      <c r="F174" s="274"/>
      <c r="G174" s="275"/>
      <c r="H174" s="273" t="s">
        <v>98</v>
      </c>
      <c r="I174" s="274"/>
      <c r="J174" s="274"/>
      <c r="K174" s="274"/>
      <c r="L174" s="276" t="s">
        <v>91</v>
      </c>
      <c r="M174" s="276"/>
      <c r="N174" s="275"/>
      <c r="O174" s="277">
        <v>8</v>
      </c>
      <c r="P174" s="278"/>
      <c r="Q174" s="278"/>
      <c r="R174" s="279">
        <v>1</v>
      </c>
      <c r="S174" s="278"/>
      <c r="T174" s="280"/>
      <c r="U174" s="281">
        <v>0.5</v>
      </c>
      <c r="V174" s="282"/>
      <c r="W174" s="283"/>
      <c r="X174" s="295"/>
      <c r="Y174" s="296"/>
      <c r="Z174" s="297"/>
      <c r="AA174" s="78"/>
      <c r="AB174" s="79"/>
      <c r="AC174" s="79" t="s">
        <v>82</v>
      </c>
      <c r="AD174" s="79" t="s">
        <v>82</v>
      </c>
      <c r="AE174" s="79" t="s">
        <v>78</v>
      </c>
      <c r="AF174" s="79" t="s">
        <v>78</v>
      </c>
      <c r="AG174" s="79" t="s">
        <v>78</v>
      </c>
      <c r="AH174" s="79" t="s">
        <v>78</v>
      </c>
      <c r="AI174" s="79" t="s">
        <v>78</v>
      </c>
      <c r="AJ174" s="79" t="s">
        <v>78</v>
      </c>
      <c r="AK174" s="79" t="s">
        <v>78</v>
      </c>
      <c r="AL174" s="79" t="s">
        <v>78</v>
      </c>
      <c r="AM174" s="79" t="s">
        <v>78</v>
      </c>
      <c r="AN174" s="79" t="s">
        <v>78</v>
      </c>
      <c r="AO174" s="79" t="s">
        <v>78</v>
      </c>
      <c r="AP174" s="79" t="s">
        <v>78</v>
      </c>
      <c r="AQ174" s="79" t="s">
        <v>78</v>
      </c>
      <c r="AR174" s="79" t="s">
        <v>78</v>
      </c>
      <c r="AS174" s="79" t="s">
        <v>78</v>
      </c>
      <c r="AT174" s="79" t="s">
        <v>78</v>
      </c>
      <c r="AU174" s="79" t="s">
        <v>78</v>
      </c>
      <c r="AV174" s="79" t="s">
        <v>78</v>
      </c>
      <c r="AW174" s="79" t="s">
        <v>78</v>
      </c>
      <c r="AX174" s="79" t="s">
        <v>78</v>
      </c>
      <c r="AY174" s="79" t="s">
        <v>78</v>
      </c>
      <c r="AZ174" s="79" t="s">
        <v>78</v>
      </c>
      <c r="BA174" s="79" t="s">
        <v>78</v>
      </c>
      <c r="BB174" s="79" t="s">
        <v>78</v>
      </c>
      <c r="BC174" s="79" t="s">
        <v>78</v>
      </c>
      <c r="BD174" s="79" t="s">
        <v>78</v>
      </c>
      <c r="BE174" s="80" t="s">
        <v>78</v>
      </c>
      <c r="BF174" s="107"/>
    </row>
    <row r="175" spans="1:58" ht="21.75" customHeight="1">
      <c r="A175" s="151">
        <v>9</v>
      </c>
      <c r="B175" s="273" t="s">
        <v>91</v>
      </c>
      <c r="C175" s="274"/>
      <c r="D175" s="274"/>
      <c r="E175" s="274"/>
      <c r="F175" s="274"/>
      <c r="G175" s="275"/>
      <c r="H175" s="273" t="s">
        <v>99</v>
      </c>
      <c r="I175" s="274"/>
      <c r="J175" s="274"/>
      <c r="K175" s="274"/>
      <c r="L175" s="276" t="s">
        <v>91</v>
      </c>
      <c r="M175" s="276"/>
      <c r="N175" s="275"/>
      <c r="O175" s="277">
        <v>8</v>
      </c>
      <c r="P175" s="278"/>
      <c r="Q175" s="278"/>
      <c r="R175" s="279">
        <v>1</v>
      </c>
      <c r="S175" s="278"/>
      <c r="T175" s="280"/>
      <c r="U175" s="281">
        <v>0.5</v>
      </c>
      <c r="V175" s="282"/>
      <c r="W175" s="283"/>
      <c r="X175" s="295"/>
      <c r="Y175" s="296"/>
      <c r="Z175" s="297"/>
      <c r="AA175" s="78"/>
      <c r="AB175" s="79"/>
      <c r="AC175" s="79" t="s">
        <v>82</v>
      </c>
      <c r="AD175" s="79" t="s">
        <v>82</v>
      </c>
      <c r="AE175" s="79" t="s">
        <v>78</v>
      </c>
      <c r="AF175" s="79" t="s">
        <v>78</v>
      </c>
      <c r="AG175" s="79" t="s">
        <v>78</v>
      </c>
      <c r="AH175" s="79" t="s">
        <v>78</v>
      </c>
      <c r="AI175" s="79" t="s">
        <v>78</v>
      </c>
      <c r="AJ175" s="79" t="s">
        <v>78</v>
      </c>
      <c r="AK175" s="79" t="s">
        <v>78</v>
      </c>
      <c r="AL175" s="79" t="s">
        <v>78</v>
      </c>
      <c r="AM175" s="79" t="s">
        <v>78</v>
      </c>
      <c r="AN175" s="79" t="s">
        <v>78</v>
      </c>
      <c r="AO175" s="79" t="s">
        <v>78</v>
      </c>
      <c r="AP175" s="79" t="s">
        <v>78</v>
      </c>
      <c r="AQ175" s="79" t="s">
        <v>78</v>
      </c>
      <c r="AR175" s="79" t="s">
        <v>78</v>
      </c>
      <c r="AS175" s="79" t="s">
        <v>78</v>
      </c>
      <c r="AT175" s="79" t="s">
        <v>78</v>
      </c>
      <c r="AU175" s="79" t="s">
        <v>78</v>
      </c>
      <c r="AV175" s="79" t="s">
        <v>78</v>
      </c>
      <c r="AW175" s="79" t="s">
        <v>78</v>
      </c>
      <c r="AX175" s="79" t="s">
        <v>78</v>
      </c>
      <c r="AY175" s="79" t="s">
        <v>78</v>
      </c>
      <c r="AZ175" s="79" t="s">
        <v>78</v>
      </c>
      <c r="BA175" s="79" t="s">
        <v>78</v>
      </c>
      <c r="BB175" s="79" t="s">
        <v>78</v>
      </c>
      <c r="BC175" s="79" t="s">
        <v>78</v>
      </c>
      <c r="BD175" s="79" t="s">
        <v>78</v>
      </c>
      <c r="BE175" s="80" t="s">
        <v>78</v>
      </c>
      <c r="BF175" s="107"/>
    </row>
    <row r="176" spans="1:58" ht="21.75" customHeight="1">
      <c r="A176" s="151">
        <v>10</v>
      </c>
      <c r="B176" s="273" t="s">
        <v>91</v>
      </c>
      <c r="C176" s="274"/>
      <c r="D176" s="274"/>
      <c r="E176" s="274"/>
      <c r="F176" s="274"/>
      <c r="G176" s="275"/>
      <c r="H176" s="273" t="s">
        <v>100</v>
      </c>
      <c r="I176" s="274"/>
      <c r="J176" s="274"/>
      <c r="K176" s="274"/>
      <c r="L176" s="276" t="s">
        <v>91</v>
      </c>
      <c r="M176" s="276"/>
      <c r="N176" s="275"/>
      <c r="O176" s="277">
        <v>8</v>
      </c>
      <c r="P176" s="278"/>
      <c r="Q176" s="278"/>
      <c r="R176" s="279">
        <v>2</v>
      </c>
      <c r="S176" s="278"/>
      <c r="T176" s="280"/>
      <c r="U176" s="281">
        <v>0.5</v>
      </c>
      <c r="V176" s="282"/>
      <c r="W176" s="283"/>
      <c r="X176" s="295"/>
      <c r="Y176" s="296"/>
      <c r="Z176" s="297"/>
      <c r="AA176" s="78" t="s">
        <v>82</v>
      </c>
      <c r="AB176" s="79"/>
      <c r="AC176" s="79" t="s">
        <v>82</v>
      </c>
      <c r="AD176" s="79"/>
      <c r="AE176" s="79" t="s">
        <v>78</v>
      </c>
      <c r="AF176" s="79" t="s">
        <v>78</v>
      </c>
      <c r="AG176" s="79" t="s">
        <v>78</v>
      </c>
      <c r="AH176" s="79" t="s">
        <v>78</v>
      </c>
      <c r="AI176" s="79" t="s">
        <v>78</v>
      </c>
      <c r="AJ176" s="79" t="s">
        <v>78</v>
      </c>
      <c r="AK176" s="79" t="s">
        <v>78</v>
      </c>
      <c r="AL176" s="79" t="s">
        <v>78</v>
      </c>
      <c r="AM176" s="79" t="s">
        <v>78</v>
      </c>
      <c r="AN176" s="79" t="s">
        <v>78</v>
      </c>
      <c r="AO176" s="79" t="s">
        <v>78</v>
      </c>
      <c r="AP176" s="79" t="s">
        <v>78</v>
      </c>
      <c r="AQ176" s="79" t="s">
        <v>78</v>
      </c>
      <c r="AR176" s="79" t="s">
        <v>78</v>
      </c>
      <c r="AS176" s="79" t="s">
        <v>78</v>
      </c>
      <c r="AT176" s="79" t="s">
        <v>78</v>
      </c>
      <c r="AU176" s="79" t="s">
        <v>78</v>
      </c>
      <c r="AV176" s="79" t="s">
        <v>78</v>
      </c>
      <c r="AW176" s="79" t="s">
        <v>78</v>
      </c>
      <c r="AX176" s="79" t="s">
        <v>78</v>
      </c>
      <c r="AY176" s="79" t="s">
        <v>78</v>
      </c>
      <c r="AZ176" s="79" t="s">
        <v>78</v>
      </c>
      <c r="BA176" s="79" t="s">
        <v>78</v>
      </c>
      <c r="BB176" s="79" t="s">
        <v>78</v>
      </c>
      <c r="BC176" s="79" t="s">
        <v>78</v>
      </c>
      <c r="BD176" s="79" t="s">
        <v>78</v>
      </c>
      <c r="BE176" s="80" t="s">
        <v>78</v>
      </c>
      <c r="BF176" s="107"/>
    </row>
    <row r="177" spans="1:58" ht="21.75" customHeight="1">
      <c r="A177" s="151">
        <v>11</v>
      </c>
      <c r="B177" s="273" t="s">
        <v>91</v>
      </c>
      <c r="C177" s="274"/>
      <c r="D177" s="274"/>
      <c r="E177" s="274"/>
      <c r="F177" s="274"/>
      <c r="G177" s="275"/>
      <c r="H177" s="273" t="s">
        <v>101</v>
      </c>
      <c r="I177" s="274"/>
      <c r="J177" s="274"/>
      <c r="K177" s="274"/>
      <c r="L177" s="276" t="s">
        <v>91</v>
      </c>
      <c r="M177" s="276"/>
      <c r="N177" s="275"/>
      <c r="O177" s="277">
        <v>8</v>
      </c>
      <c r="P177" s="278"/>
      <c r="Q177" s="278"/>
      <c r="R177" s="279">
        <v>3</v>
      </c>
      <c r="S177" s="278"/>
      <c r="T177" s="280"/>
      <c r="U177" s="281">
        <v>0.75</v>
      </c>
      <c r="V177" s="282"/>
      <c r="W177" s="283"/>
      <c r="X177" s="295"/>
      <c r="Y177" s="296"/>
      <c r="Z177" s="297"/>
      <c r="AA177" s="78" t="s">
        <v>82</v>
      </c>
      <c r="AB177" s="79" t="s">
        <v>82</v>
      </c>
      <c r="AC177" s="79" t="s">
        <v>82</v>
      </c>
      <c r="AD177" s="79"/>
      <c r="AE177" s="79" t="s">
        <v>78</v>
      </c>
      <c r="AF177" s="79" t="s">
        <v>78</v>
      </c>
      <c r="AG177" s="79" t="s">
        <v>78</v>
      </c>
      <c r="AH177" s="79" t="s">
        <v>78</v>
      </c>
      <c r="AI177" s="79" t="s">
        <v>78</v>
      </c>
      <c r="AJ177" s="79" t="s">
        <v>78</v>
      </c>
      <c r="AK177" s="79" t="s">
        <v>78</v>
      </c>
      <c r="AL177" s="79" t="s">
        <v>78</v>
      </c>
      <c r="AM177" s="79" t="s">
        <v>78</v>
      </c>
      <c r="AN177" s="79" t="s">
        <v>78</v>
      </c>
      <c r="AO177" s="79" t="s">
        <v>78</v>
      </c>
      <c r="AP177" s="79" t="s">
        <v>78</v>
      </c>
      <c r="AQ177" s="79" t="s">
        <v>78</v>
      </c>
      <c r="AR177" s="79" t="s">
        <v>78</v>
      </c>
      <c r="AS177" s="79" t="s">
        <v>78</v>
      </c>
      <c r="AT177" s="79" t="s">
        <v>78</v>
      </c>
      <c r="AU177" s="79" t="s">
        <v>78</v>
      </c>
      <c r="AV177" s="79" t="s">
        <v>78</v>
      </c>
      <c r="AW177" s="79" t="s">
        <v>78</v>
      </c>
      <c r="AX177" s="79" t="s">
        <v>78</v>
      </c>
      <c r="AY177" s="79" t="s">
        <v>78</v>
      </c>
      <c r="AZ177" s="79" t="s">
        <v>78</v>
      </c>
      <c r="BA177" s="79" t="s">
        <v>78</v>
      </c>
      <c r="BB177" s="79" t="s">
        <v>78</v>
      </c>
      <c r="BC177" s="79" t="s">
        <v>78</v>
      </c>
      <c r="BD177" s="79" t="s">
        <v>78</v>
      </c>
      <c r="BE177" s="80" t="s">
        <v>78</v>
      </c>
      <c r="BF177" s="107"/>
    </row>
    <row r="178" spans="1:58" ht="21.75" customHeight="1">
      <c r="A178" s="151">
        <v>12</v>
      </c>
      <c r="B178" s="273" t="s">
        <v>91</v>
      </c>
      <c r="C178" s="274"/>
      <c r="D178" s="274"/>
      <c r="E178" s="274"/>
      <c r="F178" s="274"/>
      <c r="G178" s="275"/>
      <c r="H178" s="273" t="s">
        <v>102</v>
      </c>
      <c r="I178" s="274"/>
      <c r="J178" s="274"/>
      <c r="K178" s="274"/>
      <c r="L178" s="276" t="s">
        <v>91</v>
      </c>
      <c r="M178" s="276"/>
      <c r="N178" s="275"/>
      <c r="O178" s="277">
        <v>8</v>
      </c>
      <c r="P178" s="278"/>
      <c r="Q178" s="278"/>
      <c r="R178" s="279">
        <v>2</v>
      </c>
      <c r="S178" s="278"/>
      <c r="T178" s="280"/>
      <c r="U178" s="281">
        <v>1</v>
      </c>
      <c r="V178" s="282"/>
      <c r="W178" s="283"/>
      <c r="X178" s="295"/>
      <c r="Y178" s="296"/>
      <c r="Z178" s="297"/>
      <c r="AA178" s="78" t="s">
        <v>82</v>
      </c>
      <c r="AB178" s="79" t="s">
        <v>82</v>
      </c>
      <c r="AC178" s="79" t="s">
        <v>82</v>
      </c>
      <c r="AD178" s="79" t="s">
        <v>82</v>
      </c>
      <c r="AE178" s="79" t="s">
        <v>78</v>
      </c>
      <c r="AF178" s="79" t="s">
        <v>78</v>
      </c>
      <c r="AG178" s="79" t="s">
        <v>78</v>
      </c>
      <c r="AH178" s="79" t="s">
        <v>78</v>
      </c>
      <c r="AI178" s="79" t="s">
        <v>78</v>
      </c>
      <c r="AJ178" s="79" t="s">
        <v>78</v>
      </c>
      <c r="AK178" s="79" t="s">
        <v>78</v>
      </c>
      <c r="AL178" s="79" t="s">
        <v>78</v>
      </c>
      <c r="AM178" s="79" t="s">
        <v>78</v>
      </c>
      <c r="AN178" s="79" t="s">
        <v>78</v>
      </c>
      <c r="AO178" s="79" t="s">
        <v>78</v>
      </c>
      <c r="AP178" s="79" t="s">
        <v>78</v>
      </c>
      <c r="AQ178" s="79" t="s">
        <v>78</v>
      </c>
      <c r="AR178" s="79" t="s">
        <v>78</v>
      </c>
      <c r="AS178" s="79" t="s">
        <v>78</v>
      </c>
      <c r="AT178" s="79" t="s">
        <v>78</v>
      </c>
      <c r="AU178" s="79" t="s">
        <v>78</v>
      </c>
      <c r="AV178" s="79" t="s">
        <v>78</v>
      </c>
      <c r="AW178" s="79" t="s">
        <v>78</v>
      </c>
      <c r="AX178" s="79" t="s">
        <v>78</v>
      </c>
      <c r="AY178" s="79" t="s">
        <v>78</v>
      </c>
      <c r="AZ178" s="79" t="s">
        <v>78</v>
      </c>
      <c r="BA178" s="79" t="s">
        <v>78</v>
      </c>
      <c r="BB178" s="79" t="s">
        <v>78</v>
      </c>
      <c r="BC178" s="79" t="s">
        <v>78</v>
      </c>
      <c r="BD178" s="79" t="s">
        <v>78</v>
      </c>
      <c r="BE178" s="80" t="s">
        <v>78</v>
      </c>
      <c r="BF178" s="107"/>
    </row>
    <row r="179" spans="1:58" ht="21.75" customHeight="1">
      <c r="A179" s="151">
        <v>13</v>
      </c>
      <c r="B179" s="273" t="s">
        <v>163</v>
      </c>
      <c r="C179" s="274"/>
      <c r="D179" s="274"/>
      <c r="E179" s="274"/>
      <c r="F179" s="274"/>
      <c r="G179" s="275"/>
      <c r="H179" s="273" t="s">
        <v>103</v>
      </c>
      <c r="I179" s="274"/>
      <c r="J179" s="274"/>
      <c r="K179" s="274"/>
      <c r="L179" s="276" t="s">
        <v>91</v>
      </c>
      <c r="M179" s="276"/>
      <c r="N179" s="275"/>
      <c r="O179" s="277">
        <v>0</v>
      </c>
      <c r="P179" s="278"/>
      <c r="Q179" s="278"/>
      <c r="R179" s="279">
        <v>0</v>
      </c>
      <c r="S179" s="278"/>
      <c r="T179" s="280"/>
      <c r="U179" s="281" t="s">
        <v>158</v>
      </c>
      <c r="V179" s="282"/>
      <c r="W179" s="283"/>
      <c r="X179" s="295"/>
      <c r="Y179" s="296"/>
      <c r="Z179" s="297"/>
      <c r="AA179" s="78" t="s">
        <v>78</v>
      </c>
      <c r="AB179" s="79" t="s">
        <v>78</v>
      </c>
      <c r="AC179" s="79" t="s">
        <v>78</v>
      </c>
      <c r="AD179" s="79" t="s">
        <v>78</v>
      </c>
      <c r="AE179" s="79" t="s">
        <v>78</v>
      </c>
      <c r="AF179" s="79" t="s">
        <v>78</v>
      </c>
      <c r="AG179" s="79" t="s">
        <v>78</v>
      </c>
      <c r="AH179" s="79" t="s">
        <v>78</v>
      </c>
      <c r="AI179" s="79" t="s">
        <v>78</v>
      </c>
      <c r="AJ179" s="79" t="s">
        <v>78</v>
      </c>
      <c r="AK179" s="79" t="s">
        <v>78</v>
      </c>
      <c r="AL179" s="79" t="s">
        <v>78</v>
      </c>
      <c r="AM179" s="79" t="s">
        <v>78</v>
      </c>
      <c r="AN179" s="79" t="s">
        <v>78</v>
      </c>
      <c r="AO179" s="79" t="s">
        <v>78</v>
      </c>
      <c r="AP179" s="79" t="s">
        <v>78</v>
      </c>
      <c r="AQ179" s="79" t="s">
        <v>78</v>
      </c>
      <c r="AR179" s="79" t="s">
        <v>78</v>
      </c>
      <c r="AS179" s="79" t="s">
        <v>78</v>
      </c>
      <c r="AT179" s="79" t="s">
        <v>78</v>
      </c>
      <c r="AU179" s="79" t="s">
        <v>78</v>
      </c>
      <c r="AV179" s="79" t="s">
        <v>78</v>
      </c>
      <c r="AW179" s="79" t="s">
        <v>78</v>
      </c>
      <c r="AX179" s="79" t="s">
        <v>78</v>
      </c>
      <c r="AY179" s="79" t="s">
        <v>78</v>
      </c>
      <c r="AZ179" s="79" t="s">
        <v>78</v>
      </c>
      <c r="BA179" s="79" t="s">
        <v>78</v>
      </c>
      <c r="BB179" s="79" t="s">
        <v>78</v>
      </c>
      <c r="BC179" s="79" t="s">
        <v>78</v>
      </c>
      <c r="BD179" s="79" t="s">
        <v>78</v>
      </c>
      <c r="BE179" s="80" t="s">
        <v>78</v>
      </c>
      <c r="BF179" s="107"/>
    </row>
    <row r="180" spans="1:58" ht="21.75" customHeight="1">
      <c r="A180" s="151">
        <v>14</v>
      </c>
      <c r="B180" s="273" t="s">
        <v>91</v>
      </c>
      <c r="C180" s="274"/>
      <c r="D180" s="274"/>
      <c r="E180" s="274"/>
      <c r="F180" s="274"/>
      <c r="G180" s="275"/>
      <c r="H180" s="273" t="s">
        <v>104</v>
      </c>
      <c r="I180" s="274"/>
      <c r="J180" s="274"/>
      <c r="K180" s="274"/>
      <c r="L180" s="276" t="s">
        <v>91</v>
      </c>
      <c r="M180" s="276"/>
      <c r="N180" s="275"/>
      <c r="O180" s="277">
        <v>0</v>
      </c>
      <c r="P180" s="278"/>
      <c r="Q180" s="278"/>
      <c r="R180" s="279">
        <v>0</v>
      </c>
      <c r="S180" s="278"/>
      <c r="T180" s="280"/>
      <c r="U180" s="281" t="s">
        <v>158</v>
      </c>
      <c r="V180" s="282"/>
      <c r="W180" s="283"/>
      <c r="X180" s="295"/>
      <c r="Y180" s="296"/>
      <c r="Z180" s="297"/>
      <c r="AA180" s="78" t="s">
        <v>78</v>
      </c>
      <c r="AB180" s="79" t="s">
        <v>78</v>
      </c>
      <c r="AC180" s="79" t="s">
        <v>78</v>
      </c>
      <c r="AD180" s="79" t="s">
        <v>78</v>
      </c>
      <c r="AE180" s="79" t="s">
        <v>78</v>
      </c>
      <c r="AF180" s="79" t="s">
        <v>78</v>
      </c>
      <c r="AG180" s="79" t="s">
        <v>78</v>
      </c>
      <c r="AH180" s="79" t="s">
        <v>78</v>
      </c>
      <c r="AI180" s="79" t="s">
        <v>78</v>
      </c>
      <c r="AJ180" s="79" t="s">
        <v>78</v>
      </c>
      <c r="AK180" s="79" t="s">
        <v>78</v>
      </c>
      <c r="AL180" s="79" t="s">
        <v>78</v>
      </c>
      <c r="AM180" s="79" t="s">
        <v>78</v>
      </c>
      <c r="AN180" s="79" t="s">
        <v>78</v>
      </c>
      <c r="AO180" s="79" t="s">
        <v>78</v>
      </c>
      <c r="AP180" s="79" t="s">
        <v>78</v>
      </c>
      <c r="AQ180" s="79" t="s">
        <v>78</v>
      </c>
      <c r="AR180" s="79" t="s">
        <v>78</v>
      </c>
      <c r="AS180" s="79" t="s">
        <v>78</v>
      </c>
      <c r="AT180" s="79" t="s">
        <v>78</v>
      </c>
      <c r="AU180" s="79" t="s">
        <v>78</v>
      </c>
      <c r="AV180" s="79" t="s">
        <v>78</v>
      </c>
      <c r="AW180" s="79" t="s">
        <v>78</v>
      </c>
      <c r="AX180" s="79" t="s">
        <v>78</v>
      </c>
      <c r="AY180" s="79" t="s">
        <v>78</v>
      </c>
      <c r="AZ180" s="79" t="s">
        <v>78</v>
      </c>
      <c r="BA180" s="79" t="s">
        <v>78</v>
      </c>
      <c r="BB180" s="79" t="s">
        <v>78</v>
      </c>
      <c r="BC180" s="79" t="s">
        <v>78</v>
      </c>
      <c r="BD180" s="79" t="s">
        <v>78</v>
      </c>
      <c r="BE180" s="80" t="s">
        <v>78</v>
      </c>
      <c r="BF180" s="107"/>
    </row>
    <row r="181" spans="1:58" ht="21.75" customHeight="1">
      <c r="A181" s="151">
        <v>15</v>
      </c>
      <c r="B181" s="273" t="s">
        <v>91</v>
      </c>
      <c r="C181" s="274"/>
      <c r="D181" s="274"/>
      <c r="E181" s="274"/>
      <c r="F181" s="274"/>
      <c r="G181" s="275"/>
      <c r="H181" s="273" t="s">
        <v>105</v>
      </c>
      <c r="I181" s="274"/>
      <c r="J181" s="274"/>
      <c r="K181" s="274"/>
      <c r="L181" s="276" t="s">
        <v>91</v>
      </c>
      <c r="M181" s="276"/>
      <c r="N181" s="275"/>
      <c r="O181" s="277">
        <v>0</v>
      </c>
      <c r="P181" s="278"/>
      <c r="Q181" s="278"/>
      <c r="R181" s="279">
        <v>0</v>
      </c>
      <c r="S181" s="278"/>
      <c r="T181" s="280"/>
      <c r="U181" s="281" t="s">
        <v>158</v>
      </c>
      <c r="V181" s="282"/>
      <c r="W181" s="283"/>
      <c r="X181" s="295"/>
      <c r="Y181" s="296"/>
      <c r="Z181" s="297"/>
      <c r="AA181" s="78" t="s">
        <v>78</v>
      </c>
      <c r="AB181" s="79" t="s">
        <v>78</v>
      </c>
      <c r="AC181" s="79" t="s">
        <v>78</v>
      </c>
      <c r="AD181" s="79" t="s">
        <v>78</v>
      </c>
      <c r="AE181" s="79" t="s">
        <v>78</v>
      </c>
      <c r="AF181" s="79" t="s">
        <v>78</v>
      </c>
      <c r="AG181" s="79" t="s">
        <v>78</v>
      </c>
      <c r="AH181" s="79" t="s">
        <v>78</v>
      </c>
      <c r="AI181" s="79" t="s">
        <v>78</v>
      </c>
      <c r="AJ181" s="79" t="s">
        <v>78</v>
      </c>
      <c r="AK181" s="79" t="s">
        <v>78</v>
      </c>
      <c r="AL181" s="79" t="s">
        <v>78</v>
      </c>
      <c r="AM181" s="79" t="s">
        <v>78</v>
      </c>
      <c r="AN181" s="79" t="s">
        <v>78</v>
      </c>
      <c r="AO181" s="79" t="s">
        <v>78</v>
      </c>
      <c r="AP181" s="79" t="s">
        <v>78</v>
      </c>
      <c r="AQ181" s="79" t="s">
        <v>78</v>
      </c>
      <c r="AR181" s="79" t="s">
        <v>78</v>
      </c>
      <c r="AS181" s="79" t="s">
        <v>78</v>
      </c>
      <c r="AT181" s="79" t="s">
        <v>78</v>
      </c>
      <c r="AU181" s="79" t="s">
        <v>78</v>
      </c>
      <c r="AV181" s="79" t="s">
        <v>78</v>
      </c>
      <c r="AW181" s="79" t="s">
        <v>78</v>
      </c>
      <c r="AX181" s="79" t="s">
        <v>78</v>
      </c>
      <c r="AY181" s="79" t="s">
        <v>78</v>
      </c>
      <c r="AZ181" s="79" t="s">
        <v>78</v>
      </c>
      <c r="BA181" s="79" t="s">
        <v>78</v>
      </c>
      <c r="BB181" s="79" t="s">
        <v>78</v>
      </c>
      <c r="BC181" s="79" t="s">
        <v>78</v>
      </c>
      <c r="BD181" s="79" t="s">
        <v>78</v>
      </c>
      <c r="BE181" s="80" t="s">
        <v>78</v>
      </c>
      <c r="BF181" s="107"/>
    </row>
    <row r="182" spans="1:58" ht="21.75" customHeight="1">
      <c r="A182" s="151">
        <v>16</v>
      </c>
      <c r="B182" s="273" t="s">
        <v>164</v>
      </c>
      <c r="C182" s="274"/>
      <c r="D182" s="274"/>
      <c r="E182" s="274"/>
      <c r="F182" s="274"/>
      <c r="G182" s="275"/>
      <c r="H182" s="273" t="s">
        <v>106</v>
      </c>
      <c r="I182" s="274"/>
      <c r="J182" s="274"/>
      <c r="K182" s="274"/>
      <c r="L182" s="276" t="s">
        <v>91</v>
      </c>
      <c r="M182" s="276"/>
      <c r="N182" s="275"/>
      <c r="O182" s="277">
        <v>0</v>
      </c>
      <c r="P182" s="278"/>
      <c r="Q182" s="278"/>
      <c r="R182" s="279">
        <v>0</v>
      </c>
      <c r="S182" s="278"/>
      <c r="T182" s="280"/>
      <c r="U182" s="281" t="s">
        <v>158</v>
      </c>
      <c r="V182" s="282"/>
      <c r="W182" s="283"/>
      <c r="X182" s="295"/>
      <c r="Y182" s="296"/>
      <c r="Z182" s="297"/>
      <c r="AA182" s="78" t="s">
        <v>78</v>
      </c>
      <c r="AB182" s="79" t="s">
        <v>78</v>
      </c>
      <c r="AC182" s="79" t="s">
        <v>78</v>
      </c>
      <c r="AD182" s="79" t="s">
        <v>78</v>
      </c>
      <c r="AE182" s="79" t="s">
        <v>78</v>
      </c>
      <c r="AF182" s="79" t="s">
        <v>78</v>
      </c>
      <c r="AG182" s="79" t="s">
        <v>78</v>
      </c>
      <c r="AH182" s="79" t="s">
        <v>78</v>
      </c>
      <c r="AI182" s="79" t="s">
        <v>78</v>
      </c>
      <c r="AJ182" s="79" t="s">
        <v>78</v>
      </c>
      <c r="AK182" s="79" t="s">
        <v>78</v>
      </c>
      <c r="AL182" s="79" t="s">
        <v>78</v>
      </c>
      <c r="AM182" s="79" t="s">
        <v>78</v>
      </c>
      <c r="AN182" s="79" t="s">
        <v>78</v>
      </c>
      <c r="AO182" s="79" t="s">
        <v>78</v>
      </c>
      <c r="AP182" s="79" t="s">
        <v>78</v>
      </c>
      <c r="AQ182" s="79" t="s">
        <v>78</v>
      </c>
      <c r="AR182" s="79" t="s">
        <v>78</v>
      </c>
      <c r="AS182" s="79" t="s">
        <v>78</v>
      </c>
      <c r="AT182" s="79" t="s">
        <v>78</v>
      </c>
      <c r="AU182" s="79" t="s">
        <v>78</v>
      </c>
      <c r="AV182" s="79" t="s">
        <v>78</v>
      </c>
      <c r="AW182" s="79" t="s">
        <v>78</v>
      </c>
      <c r="AX182" s="79" t="s">
        <v>78</v>
      </c>
      <c r="AY182" s="79" t="s">
        <v>78</v>
      </c>
      <c r="AZ182" s="79" t="s">
        <v>78</v>
      </c>
      <c r="BA182" s="79" t="s">
        <v>78</v>
      </c>
      <c r="BB182" s="79" t="s">
        <v>78</v>
      </c>
      <c r="BC182" s="79" t="s">
        <v>78</v>
      </c>
      <c r="BD182" s="79" t="s">
        <v>78</v>
      </c>
      <c r="BE182" s="80" t="s">
        <v>78</v>
      </c>
      <c r="BF182" s="107"/>
    </row>
    <row r="183" spans="1:58" ht="21.75" customHeight="1">
      <c r="A183" s="151">
        <v>17</v>
      </c>
      <c r="B183" s="273" t="s">
        <v>91</v>
      </c>
      <c r="C183" s="274"/>
      <c r="D183" s="274"/>
      <c r="E183" s="274"/>
      <c r="F183" s="274"/>
      <c r="G183" s="275"/>
      <c r="H183" s="273" t="s">
        <v>107</v>
      </c>
      <c r="I183" s="274"/>
      <c r="J183" s="274"/>
      <c r="K183" s="274"/>
      <c r="L183" s="276" t="s">
        <v>91</v>
      </c>
      <c r="M183" s="276"/>
      <c r="N183" s="275"/>
      <c r="O183" s="277">
        <v>0</v>
      </c>
      <c r="P183" s="278"/>
      <c r="Q183" s="278"/>
      <c r="R183" s="279">
        <v>0</v>
      </c>
      <c r="S183" s="278"/>
      <c r="T183" s="280"/>
      <c r="U183" s="281" t="s">
        <v>158</v>
      </c>
      <c r="V183" s="282"/>
      <c r="W183" s="283"/>
      <c r="X183" s="295"/>
      <c r="Y183" s="296"/>
      <c r="Z183" s="297"/>
      <c r="AA183" s="78" t="s">
        <v>78</v>
      </c>
      <c r="AB183" s="79" t="s">
        <v>78</v>
      </c>
      <c r="AC183" s="79" t="s">
        <v>78</v>
      </c>
      <c r="AD183" s="79" t="s">
        <v>78</v>
      </c>
      <c r="AE183" s="79" t="s">
        <v>78</v>
      </c>
      <c r="AF183" s="79" t="s">
        <v>78</v>
      </c>
      <c r="AG183" s="79" t="s">
        <v>78</v>
      </c>
      <c r="AH183" s="79" t="s">
        <v>78</v>
      </c>
      <c r="AI183" s="79" t="s">
        <v>78</v>
      </c>
      <c r="AJ183" s="79" t="s">
        <v>78</v>
      </c>
      <c r="AK183" s="79" t="s">
        <v>78</v>
      </c>
      <c r="AL183" s="79" t="s">
        <v>78</v>
      </c>
      <c r="AM183" s="79" t="s">
        <v>78</v>
      </c>
      <c r="AN183" s="79" t="s">
        <v>78</v>
      </c>
      <c r="AO183" s="79" t="s">
        <v>78</v>
      </c>
      <c r="AP183" s="79" t="s">
        <v>78</v>
      </c>
      <c r="AQ183" s="79" t="s">
        <v>78</v>
      </c>
      <c r="AR183" s="79" t="s">
        <v>78</v>
      </c>
      <c r="AS183" s="79" t="s">
        <v>78</v>
      </c>
      <c r="AT183" s="79" t="s">
        <v>78</v>
      </c>
      <c r="AU183" s="79" t="s">
        <v>78</v>
      </c>
      <c r="AV183" s="79" t="s">
        <v>78</v>
      </c>
      <c r="AW183" s="79" t="s">
        <v>78</v>
      </c>
      <c r="AX183" s="79" t="s">
        <v>78</v>
      </c>
      <c r="AY183" s="79" t="s">
        <v>78</v>
      </c>
      <c r="AZ183" s="79" t="s">
        <v>78</v>
      </c>
      <c r="BA183" s="79" t="s">
        <v>78</v>
      </c>
      <c r="BB183" s="79" t="s">
        <v>78</v>
      </c>
      <c r="BC183" s="79" t="s">
        <v>78</v>
      </c>
      <c r="BD183" s="79" t="s">
        <v>78</v>
      </c>
      <c r="BE183" s="80" t="s">
        <v>78</v>
      </c>
      <c r="BF183" s="107"/>
    </row>
    <row r="184" spans="1:58" ht="21.75" customHeight="1">
      <c r="A184" s="151">
        <v>18</v>
      </c>
      <c r="B184" s="273" t="s">
        <v>165</v>
      </c>
      <c r="C184" s="274"/>
      <c r="D184" s="274"/>
      <c r="E184" s="274"/>
      <c r="F184" s="274"/>
      <c r="G184" s="275"/>
      <c r="H184" s="273" t="s">
        <v>114</v>
      </c>
      <c r="I184" s="274"/>
      <c r="J184" s="274"/>
      <c r="K184" s="274"/>
      <c r="L184" s="276" t="s">
        <v>91</v>
      </c>
      <c r="M184" s="276"/>
      <c r="N184" s="275"/>
      <c r="O184" s="277">
        <v>0</v>
      </c>
      <c r="P184" s="278"/>
      <c r="Q184" s="278"/>
      <c r="R184" s="279">
        <v>0</v>
      </c>
      <c r="S184" s="278"/>
      <c r="T184" s="280"/>
      <c r="U184" s="281" t="s">
        <v>158</v>
      </c>
      <c r="V184" s="282"/>
      <c r="W184" s="283"/>
      <c r="X184" s="295"/>
      <c r="Y184" s="296"/>
      <c r="Z184" s="297"/>
      <c r="AA184" s="78" t="s">
        <v>78</v>
      </c>
      <c r="AB184" s="79" t="s">
        <v>78</v>
      </c>
      <c r="AC184" s="79" t="s">
        <v>78</v>
      </c>
      <c r="AD184" s="79" t="s">
        <v>78</v>
      </c>
      <c r="AE184" s="79" t="s">
        <v>78</v>
      </c>
      <c r="AF184" s="79" t="s">
        <v>78</v>
      </c>
      <c r="AG184" s="79" t="s">
        <v>78</v>
      </c>
      <c r="AH184" s="79" t="s">
        <v>78</v>
      </c>
      <c r="AI184" s="79" t="s">
        <v>78</v>
      </c>
      <c r="AJ184" s="79" t="s">
        <v>78</v>
      </c>
      <c r="AK184" s="79" t="s">
        <v>78</v>
      </c>
      <c r="AL184" s="79" t="s">
        <v>78</v>
      </c>
      <c r="AM184" s="79" t="s">
        <v>78</v>
      </c>
      <c r="AN184" s="79" t="s">
        <v>78</v>
      </c>
      <c r="AO184" s="79" t="s">
        <v>78</v>
      </c>
      <c r="AP184" s="79" t="s">
        <v>78</v>
      </c>
      <c r="AQ184" s="79" t="s">
        <v>78</v>
      </c>
      <c r="AR184" s="79" t="s">
        <v>78</v>
      </c>
      <c r="AS184" s="79" t="s">
        <v>78</v>
      </c>
      <c r="AT184" s="79" t="s">
        <v>78</v>
      </c>
      <c r="AU184" s="79" t="s">
        <v>78</v>
      </c>
      <c r="AV184" s="79" t="s">
        <v>78</v>
      </c>
      <c r="AW184" s="79" t="s">
        <v>78</v>
      </c>
      <c r="AX184" s="79" t="s">
        <v>78</v>
      </c>
      <c r="AY184" s="79" t="s">
        <v>78</v>
      </c>
      <c r="AZ184" s="79" t="s">
        <v>78</v>
      </c>
      <c r="BA184" s="79" t="s">
        <v>78</v>
      </c>
      <c r="BB184" s="79" t="s">
        <v>78</v>
      </c>
      <c r="BC184" s="79" t="s">
        <v>78</v>
      </c>
      <c r="BD184" s="79" t="s">
        <v>78</v>
      </c>
      <c r="BE184" s="80" t="s">
        <v>78</v>
      </c>
      <c r="BF184" s="107"/>
    </row>
    <row r="185" spans="1:58" ht="21.75" customHeight="1">
      <c r="A185" s="151">
        <v>19</v>
      </c>
      <c r="B185" s="273" t="s">
        <v>91</v>
      </c>
      <c r="C185" s="274"/>
      <c r="D185" s="274"/>
      <c r="E185" s="274"/>
      <c r="F185" s="274"/>
      <c r="G185" s="275"/>
      <c r="H185" s="273" t="s">
        <v>91</v>
      </c>
      <c r="I185" s="274"/>
      <c r="J185" s="274"/>
      <c r="K185" s="274"/>
      <c r="L185" s="276" t="s">
        <v>91</v>
      </c>
      <c r="M185" s="276"/>
      <c r="N185" s="275"/>
      <c r="O185" s="277" t="s">
        <v>91</v>
      </c>
      <c r="P185" s="278"/>
      <c r="Q185" s="278"/>
      <c r="R185" s="279" t="s">
        <v>91</v>
      </c>
      <c r="S185" s="278"/>
      <c r="T185" s="280"/>
      <c r="U185" s="281" t="s">
        <v>91</v>
      </c>
      <c r="V185" s="282"/>
      <c r="W185" s="283"/>
      <c r="X185" s="295"/>
      <c r="Y185" s="296"/>
      <c r="Z185" s="297"/>
      <c r="AA185" s="78"/>
      <c r="AB185" s="79"/>
      <c r="AC185" s="79"/>
      <c r="AD185" s="79"/>
      <c r="AE185" s="79"/>
      <c r="AF185" s="79"/>
      <c r="AG185" s="79"/>
      <c r="AH185" s="79"/>
      <c r="AI185" s="79"/>
      <c r="AJ185" s="79"/>
      <c r="AK185" s="79"/>
      <c r="AL185" s="79"/>
      <c r="AM185" s="79"/>
      <c r="AN185" s="79"/>
      <c r="AO185" s="79"/>
      <c r="AP185" s="79"/>
      <c r="AQ185" s="79"/>
      <c r="AR185" s="79"/>
      <c r="AS185" s="79"/>
      <c r="AT185" s="79"/>
      <c r="AU185" s="79"/>
      <c r="AV185" s="79"/>
      <c r="AW185" s="79"/>
      <c r="AX185" s="79"/>
      <c r="AY185" s="79"/>
      <c r="AZ185" s="79"/>
      <c r="BA185" s="79"/>
      <c r="BB185" s="79"/>
      <c r="BC185" s="79"/>
      <c r="BD185" s="79"/>
      <c r="BE185" s="80"/>
      <c r="BF185" s="107"/>
    </row>
    <row r="186" spans="1:58" ht="21.75" customHeight="1">
      <c r="A186" s="151">
        <v>20</v>
      </c>
      <c r="B186" s="273" t="s">
        <v>91</v>
      </c>
      <c r="C186" s="274"/>
      <c r="D186" s="274"/>
      <c r="E186" s="274"/>
      <c r="F186" s="274"/>
      <c r="G186" s="275"/>
      <c r="H186" s="273" t="s">
        <v>91</v>
      </c>
      <c r="I186" s="274"/>
      <c r="J186" s="274"/>
      <c r="K186" s="274"/>
      <c r="L186" s="276" t="s">
        <v>91</v>
      </c>
      <c r="M186" s="276"/>
      <c r="N186" s="275"/>
      <c r="O186" s="277" t="s">
        <v>91</v>
      </c>
      <c r="P186" s="278"/>
      <c r="Q186" s="278"/>
      <c r="R186" s="279" t="s">
        <v>91</v>
      </c>
      <c r="S186" s="278"/>
      <c r="T186" s="280"/>
      <c r="U186" s="281" t="s">
        <v>91</v>
      </c>
      <c r="V186" s="282"/>
      <c r="W186" s="283"/>
      <c r="X186" s="295"/>
      <c r="Y186" s="296"/>
      <c r="Z186" s="297"/>
      <c r="AA186" s="81"/>
      <c r="AB186" s="82"/>
      <c r="AC186" s="82"/>
      <c r="AD186" s="82"/>
      <c r="AE186" s="82"/>
      <c r="AF186" s="79"/>
      <c r="AG186" s="79"/>
      <c r="AH186" s="79"/>
      <c r="AI186" s="79"/>
      <c r="AJ186" s="79"/>
      <c r="AK186" s="79"/>
      <c r="AL186" s="79"/>
      <c r="AM186" s="79"/>
      <c r="AN186" s="79"/>
      <c r="AO186" s="79"/>
      <c r="AP186" s="79"/>
      <c r="AQ186" s="79"/>
      <c r="AR186" s="79"/>
      <c r="AS186" s="82"/>
      <c r="AT186" s="82"/>
      <c r="AU186" s="82"/>
      <c r="AV186" s="82"/>
      <c r="AW186" s="82"/>
      <c r="AX186" s="82"/>
      <c r="AY186" s="82"/>
      <c r="AZ186" s="82"/>
      <c r="BA186" s="82"/>
      <c r="BB186" s="79"/>
      <c r="BC186" s="79"/>
      <c r="BD186" s="79"/>
      <c r="BE186" s="80"/>
      <c r="BF186" s="107"/>
    </row>
    <row r="187" spans="1:58" ht="21.75" customHeight="1">
      <c r="A187" s="151">
        <v>21</v>
      </c>
      <c r="B187" s="273" t="s">
        <v>91</v>
      </c>
      <c r="C187" s="274"/>
      <c r="D187" s="274"/>
      <c r="E187" s="274"/>
      <c r="F187" s="274"/>
      <c r="G187" s="275"/>
      <c r="H187" s="273" t="s">
        <v>91</v>
      </c>
      <c r="I187" s="274"/>
      <c r="J187" s="274"/>
      <c r="K187" s="274"/>
      <c r="L187" s="276" t="s">
        <v>91</v>
      </c>
      <c r="M187" s="276"/>
      <c r="N187" s="275"/>
      <c r="O187" s="277" t="s">
        <v>91</v>
      </c>
      <c r="P187" s="278"/>
      <c r="Q187" s="278"/>
      <c r="R187" s="279" t="s">
        <v>91</v>
      </c>
      <c r="S187" s="278"/>
      <c r="T187" s="280"/>
      <c r="U187" s="281" t="s">
        <v>91</v>
      </c>
      <c r="V187" s="282"/>
      <c r="W187" s="283"/>
      <c r="X187" s="295"/>
      <c r="Y187" s="296"/>
      <c r="Z187" s="297"/>
      <c r="AA187" s="78"/>
      <c r="AB187" s="79"/>
      <c r="AC187" s="79"/>
      <c r="AD187" s="79"/>
      <c r="AE187" s="79"/>
      <c r="AF187" s="79"/>
      <c r="AG187" s="79"/>
      <c r="AH187" s="79"/>
      <c r="AI187" s="79"/>
      <c r="AJ187" s="79"/>
      <c r="AK187" s="79"/>
      <c r="AL187" s="79"/>
      <c r="AM187" s="79"/>
      <c r="AN187" s="79"/>
      <c r="AO187" s="79"/>
      <c r="AP187" s="79"/>
      <c r="AQ187" s="79"/>
      <c r="AR187" s="79"/>
      <c r="AS187" s="79"/>
      <c r="AT187" s="79"/>
      <c r="AU187" s="79"/>
      <c r="AV187" s="79"/>
      <c r="AW187" s="79"/>
      <c r="AX187" s="79"/>
      <c r="AY187" s="79"/>
      <c r="AZ187" s="79"/>
      <c r="BA187" s="79"/>
      <c r="BB187" s="79"/>
      <c r="BC187" s="79"/>
      <c r="BD187" s="79"/>
      <c r="BE187" s="80"/>
      <c r="BF187" s="107"/>
    </row>
    <row r="188" spans="1:58" ht="21.75" customHeight="1">
      <c r="A188" s="151">
        <v>22</v>
      </c>
      <c r="B188" s="273" t="s">
        <v>91</v>
      </c>
      <c r="C188" s="274"/>
      <c r="D188" s="274"/>
      <c r="E188" s="274"/>
      <c r="F188" s="274"/>
      <c r="G188" s="275"/>
      <c r="H188" s="273" t="s">
        <v>91</v>
      </c>
      <c r="I188" s="274"/>
      <c r="J188" s="274"/>
      <c r="K188" s="274"/>
      <c r="L188" s="276" t="s">
        <v>91</v>
      </c>
      <c r="M188" s="276"/>
      <c r="N188" s="275"/>
      <c r="O188" s="277" t="s">
        <v>91</v>
      </c>
      <c r="P188" s="278"/>
      <c r="Q188" s="278"/>
      <c r="R188" s="279" t="s">
        <v>91</v>
      </c>
      <c r="S188" s="278"/>
      <c r="T188" s="280"/>
      <c r="U188" s="281" t="s">
        <v>91</v>
      </c>
      <c r="V188" s="282"/>
      <c r="W188" s="283"/>
      <c r="X188" s="295"/>
      <c r="Y188" s="296"/>
      <c r="Z188" s="297"/>
      <c r="AA188" s="78"/>
      <c r="AB188" s="79"/>
      <c r="AC188" s="79"/>
      <c r="AD188" s="79"/>
      <c r="AE188" s="79"/>
      <c r="AF188" s="79"/>
      <c r="AG188" s="79"/>
      <c r="AH188" s="79"/>
      <c r="AI188" s="79"/>
      <c r="AJ188" s="79"/>
      <c r="AK188" s="79"/>
      <c r="AL188" s="79"/>
      <c r="AM188" s="79"/>
      <c r="AN188" s="79"/>
      <c r="AO188" s="79"/>
      <c r="AP188" s="79"/>
      <c r="AQ188" s="79"/>
      <c r="AR188" s="79"/>
      <c r="AS188" s="79"/>
      <c r="AT188" s="79"/>
      <c r="AU188" s="79"/>
      <c r="AV188" s="79"/>
      <c r="AW188" s="79"/>
      <c r="AX188" s="79"/>
      <c r="AY188" s="79"/>
      <c r="AZ188" s="79"/>
      <c r="BA188" s="79"/>
      <c r="BB188" s="79"/>
      <c r="BC188" s="79"/>
      <c r="BD188" s="79"/>
      <c r="BE188" s="80"/>
      <c r="BF188" s="107"/>
    </row>
    <row r="189" spans="1:58" ht="21.75" customHeight="1">
      <c r="A189" s="151">
        <v>23</v>
      </c>
      <c r="B189" s="273" t="s">
        <v>91</v>
      </c>
      <c r="C189" s="274"/>
      <c r="D189" s="274"/>
      <c r="E189" s="274"/>
      <c r="F189" s="274"/>
      <c r="G189" s="275"/>
      <c r="H189" s="273" t="s">
        <v>91</v>
      </c>
      <c r="I189" s="274"/>
      <c r="J189" s="274"/>
      <c r="K189" s="274"/>
      <c r="L189" s="276" t="s">
        <v>91</v>
      </c>
      <c r="M189" s="276"/>
      <c r="N189" s="275"/>
      <c r="O189" s="277" t="s">
        <v>91</v>
      </c>
      <c r="P189" s="278"/>
      <c r="Q189" s="278"/>
      <c r="R189" s="279" t="s">
        <v>91</v>
      </c>
      <c r="S189" s="278"/>
      <c r="T189" s="280"/>
      <c r="U189" s="281" t="s">
        <v>91</v>
      </c>
      <c r="V189" s="282"/>
      <c r="W189" s="283"/>
      <c r="X189" s="295"/>
      <c r="Y189" s="296"/>
      <c r="Z189" s="297"/>
      <c r="AA189" s="78"/>
      <c r="AB189" s="79"/>
      <c r="AC189" s="79"/>
      <c r="AD189" s="79"/>
      <c r="AE189" s="79"/>
      <c r="AF189" s="79"/>
      <c r="AG189" s="79"/>
      <c r="AH189" s="79"/>
      <c r="AI189" s="79"/>
      <c r="AJ189" s="79"/>
      <c r="AK189" s="79"/>
      <c r="AL189" s="79"/>
      <c r="AM189" s="79"/>
      <c r="AN189" s="79"/>
      <c r="AO189" s="79"/>
      <c r="AP189" s="79"/>
      <c r="AQ189" s="79"/>
      <c r="AR189" s="79"/>
      <c r="AS189" s="79"/>
      <c r="AT189" s="79"/>
      <c r="AU189" s="79"/>
      <c r="AV189" s="79"/>
      <c r="AW189" s="79"/>
      <c r="AX189" s="79"/>
      <c r="AY189" s="79"/>
      <c r="AZ189" s="79"/>
      <c r="BA189" s="79"/>
      <c r="BB189" s="79"/>
      <c r="BC189" s="79"/>
      <c r="BD189" s="79"/>
      <c r="BE189" s="80"/>
      <c r="BF189" s="107"/>
    </row>
    <row r="190" spans="1:58" ht="21.75" customHeight="1">
      <c r="A190" s="151">
        <v>24</v>
      </c>
      <c r="B190" s="273" t="s">
        <v>91</v>
      </c>
      <c r="C190" s="274"/>
      <c r="D190" s="274"/>
      <c r="E190" s="274"/>
      <c r="F190" s="274"/>
      <c r="G190" s="275"/>
      <c r="H190" s="273" t="s">
        <v>91</v>
      </c>
      <c r="I190" s="274"/>
      <c r="J190" s="274"/>
      <c r="K190" s="274"/>
      <c r="L190" s="276" t="s">
        <v>91</v>
      </c>
      <c r="M190" s="276"/>
      <c r="N190" s="275"/>
      <c r="O190" s="277" t="s">
        <v>91</v>
      </c>
      <c r="P190" s="278"/>
      <c r="Q190" s="278"/>
      <c r="R190" s="279" t="s">
        <v>91</v>
      </c>
      <c r="S190" s="278"/>
      <c r="T190" s="280"/>
      <c r="U190" s="281" t="s">
        <v>91</v>
      </c>
      <c r="V190" s="282"/>
      <c r="W190" s="283"/>
      <c r="X190" s="295"/>
      <c r="Y190" s="296"/>
      <c r="Z190" s="297"/>
      <c r="AA190" s="78"/>
      <c r="AB190" s="79"/>
      <c r="AC190" s="79"/>
      <c r="AD190" s="79"/>
      <c r="AE190" s="79"/>
      <c r="AF190" s="79"/>
      <c r="AG190" s="79"/>
      <c r="AH190" s="79"/>
      <c r="AI190" s="79"/>
      <c r="AJ190" s="79"/>
      <c r="AK190" s="79"/>
      <c r="AL190" s="79"/>
      <c r="AM190" s="79"/>
      <c r="AN190" s="79"/>
      <c r="AO190" s="79"/>
      <c r="AP190" s="79"/>
      <c r="AQ190" s="79"/>
      <c r="AR190" s="79"/>
      <c r="AS190" s="79"/>
      <c r="AT190" s="79"/>
      <c r="AU190" s="79"/>
      <c r="AV190" s="79"/>
      <c r="AW190" s="79"/>
      <c r="AX190" s="79"/>
      <c r="AY190" s="79"/>
      <c r="AZ190" s="79"/>
      <c r="BA190" s="79"/>
      <c r="BB190" s="79"/>
      <c r="BC190" s="79"/>
      <c r="BD190" s="79"/>
      <c r="BE190" s="80"/>
      <c r="BF190" s="107"/>
    </row>
    <row r="191" spans="1:58" ht="21.75" customHeight="1">
      <c r="A191" s="151">
        <v>25</v>
      </c>
      <c r="B191" s="273" t="s">
        <v>91</v>
      </c>
      <c r="C191" s="274"/>
      <c r="D191" s="274"/>
      <c r="E191" s="274"/>
      <c r="F191" s="274"/>
      <c r="G191" s="275"/>
      <c r="H191" s="273" t="s">
        <v>91</v>
      </c>
      <c r="I191" s="274"/>
      <c r="J191" s="274"/>
      <c r="K191" s="274"/>
      <c r="L191" s="276" t="s">
        <v>91</v>
      </c>
      <c r="M191" s="276"/>
      <c r="N191" s="275"/>
      <c r="O191" s="277" t="s">
        <v>91</v>
      </c>
      <c r="P191" s="278"/>
      <c r="Q191" s="278"/>
      <c r="R191" s="279" t="s">
        <v>91</v>
      </c>
      <c r="S191" s="278"/>
      <c r="T191" s="280"/>
      <c r="U191" s="281" t="s">
        <v>91</v>
      </c>
      <c r="V191" s="282"/>
      <c r="W191" s="283"/>
      <c r="X191" s="298"/>
      <c r="Y191" s="299"/>
      <c r="Z191" s="300"/>
      <c r="AA191" s="81"/>
      <c r="AB191" s="82"/>
      <c r="AC191" s="82"/>
      <c r="AD191" s="82"/>
      <c r="AE191" s="82"/>
      <c r="AF191" s="79"/>
      <c r="AG191" s="79"/>
      <c r="AH191" s="79"/>
      <c r="AI191" s="79"/>
      <c r="AJ191" s="79"/>
      <c r="AK191" s="79"/>
      <c r="AL191" s="79"/>
      <c r="AM191" s="79"/>
      <c r="AN191" s="79"/>
      <c r="AO191" s="79"/>
      <c r="AP191" s="79"/>
      <c r="AQ191" s="79"/>
      <c r="AR191" s="79"/>
      <c r="AS191" s="82"/>
      <c r="AT191" s="82"/>
      <c r="AU191" s="82"/>
      <c r="AV191" s="82"/>
      <c r="AW191" s="82"/>
      <c r="AX191" s="82"/>
      <c r="AY191" s="82"/>
      <c r="AZ191" s="82"/>
      <c r="BA191" s="82"/>
      <c r="BB191" s="79"/>
      <c r="BC191" s="79"/>
      <c r="BD191" s="79"/>
      <c r="BE191" s="80"/>
      <c r="BF191" s="107"/>
    </row>
    <row r="192" spans="1:58" ht="21.75" customHeight="1">
      <c r="A192" s="244" t="s">
        <v>143</v>
      </c>
      <c r="B192" s="245"/>
      <c r="C192" s="245"/>
      <c r="D192" s="245"/>
      <c r="E192" s="245"/>
      <c r="F192" s="245"/>
      <c r="G192" s="245"/>
      <c r="H192" s="245"/>
      <c r="I192" s="245"/>
      <c r="J192" s="245"/>
      <c r="K192" s="245"/>
      <c r="L192" s="245"/>
      <c r="M192" s="245"/>
      <c r="N192" s="245"/>
      <c r="O192" s="245"/>
      <c r="P192" s="245"/>
      <c r="Q192" s="245"/>
      <c r="R192" s="245"/>
      <c r="S192" s="245"/>
      <c r="T192" s="245"/>
      <c r="U192" s="245"/>
      <c r="V192" s="245"/>
      <c r="W192" s="245"/>
      <c r="X192" s="245"/>
      <c r="Y192" s="245"/>
      <c r="Z192" s="246"/>
      <c r="AA192" s="252"/>
      <c r="AB192" s="255"/>
      <c r="AC192" s="255"/>
      <c r="AD192" s="255"/>
      <c r="AE192" s="255"/>
      <c r="AF192" s="255"/>
      <c r="AG192" s="255"/>
      <c r="AH192" s="255"/>
      <c r="AI192" s="255"/>
      <c r="AJ192" s="255"/>
      <c r="AK192" s="255" t="s">
        <v>169</v>
      </c>
      <c r="AL192" s="255"/>
      <c r="AM192" s="255"/>
      <c r="AN192" s="255"/>
      <c r="AO192" s="255" t="s">
        <v>167</v>
      </c>
      <c r="AP192" s="255"/>
      <c r="AQ192" s="255"/>
      <c r="AR192" s="255"/>
      <c r="AS192" s="255"/>
      <c r="AT192" s="255"/>
      <c r="AU192" s="255"/>
      <c r="AV192" s="255"/>
      <c r="AW192" s="255"/>
      <c r="AX192" s="255"/>
      <c r="AY192" s="255"/>
      <c r="AZ192" s="255"/>
      <c r="BA192" s="255"/>
      <c r="BB192" s="255"/>
      <c r="BC192" s="255"/>
      <c r="BD192" s="255"/>
      <c r="BE192" s="265"/>
    </row>
    <row r="193" spans="1:57" ht="21.75" customHeight="1">
      <c r="A193" s="247"/>
      <c r="B193" s="247"/>
      <c r="C193" s="247"/>
      <c r="D193" s="247"/>
      <c r="E193" s="247"/>
      <c r="F193" s="247"/>
      <c r="G193" s="247"/>
      <c r="H193" s="247"/>
      <c r="I193" s="247"/>
      <c r="J193" s="247"/>
      <c r="K193" s="247"/>
      <c r="L193" s="247"/>
      <c r="M193" s="247"/>
      <c r="N193" s="247"/>
      <c r="O193" s="247"/>
      <c r="P193" s="247"/>
      <c r="Q193" s="247"/>
      <c r="R193" s="247"/>
      <c r="S193" s="247"/>
      <c r="T193" s="247"/>
      <c r="U193" s="247"/>
      <c r="V193" s="247"/>
      <c r="W193" s="247"/>
      <c r="X193" s="247"/>
      <c r="Y193" s="247"/>
      <c r="Z193" s="248"/>
      <c r="AA193" s="253"/>
      <c r="AB193" s="256"/>
      <c r="AC193" s="256"/>
      <c r="AD193" s="256"/>
      <c r="AE193" s="256"/>
      <c r="AF193" s="256"/>
      <c r="AG193" s="256"/>
      <c r="AH193" s="256"/>
      <c r="AI193" s="256"/>
      <c r="AJ193" s="256"/>
      <c r="AK193" s="256"/>
      <c r="AL193" s="256"/>
      <c r="AM193" s="256"/>
      <c r="AN193" s="256"/>
      <c r="AO193" s="256"/>
      <c r="AP193" s="256"/>
      <c r="AQ193" s="256"/>
      <c r="AR193" s="256"/>
      <c r="AS193" s="256"/>
      <c r="AT193" s="256"/>
      <c r="AU193" s="256"/>
      <c r="AV193" s="256"/>
      <c r="AW193" s="256"/>
      <c r="AX193" s="256"/>
      <c r="AY193" s="256"/>
      <c r="AZ193" s="256"/>
      <c r="BA193" s="256"/>
      <c r="BB193" s="256"/>
      <c r="BC193" s="256"/>
      <c r="BD193" s="256"/>
      <c r="BE193" s="266"/>
    </row>
    <row r="194" spans="1:57" ht="21.75" customHeight="1">
      <c r="A194" s="247"/>
      <c r="B194" s="247"/>
      <c r="C194" s="247"/>
      <c r="D194" s="247"/>
      <c r="E194" s="247"/>
      <c r="F194" s="247"/>
      <c r="G194" s="247"/>
      <c r="H194" s="247"/>
      <c r="I194" s="247"/>
      <c r="J194" s="247"/>
      <c r="K194" s="247"/>
      <c r="L194" s="247"/>
      <c r="M194" s="247"/>
      <c r="N194" s="247"/>
      <c r="O194" s="247"/>
      <c r="P194" s="247"/>
      <c r="Q194" s="247"/>
      <c r="R194" s="247"/>
      <c r="S194" s="247"/>
      <c r="T194" s="247"/>
      <c r="U194" s="247"/>
      <c r="V194" s="247"/>
      <c r="W194" s="247"/>
      <c r="X194" s="247"/>
      <c r="Y194" s="247"/>
      <c r="Z194" s="248"/>
      <c r="AA194" s="253"/>
      <c r="AB194" s="256"/>
      <c r="AC194" s="256"/>
      <c r="AD194" s="256"/>
      <c r="AE194" s="256"/>
      <c r="AF194" s="256"/>
      <c r="AG194" s="256"/>
      <c r="AH194" s="256"/>
      <c r="AI194" s="256"/>
      <c r="AJ194" s="256"/>
      <c r="AK194" s="256"/>
      <c r="AL194" s="256"/>
      <c r="AM194" s="256"/>
      <c r="AN194" s="256"/>
      <c r="AO194" s="256"/>
      <c r="AP194" s="256"/>
      <c r="AQ194" s="256"/>
      <c r="AR194" s="256"/>
      <c r="AS194" s="256"/>
      <c r="AT194" s="256"/>
      <c r="AU194" s="256"/>
      <c r="AV194" s="256"/>
      <c r="AW194" s="256"/>
      <c r="AX194" s="256"/>
      <c r="AY194" s="256"/>
      <c r="AZ194" s="256"/>
      <c r="BA194" s="256"/>
      <c r="BB194" s="256"/>
      <c r="BC194" s="256"/>
      <c r="BD194" s="256"/>
      <c r="BE194" s="266"/>
    </row>
    <row r="195" spans="1:57" ht="21.75" customHeight="1">
      <c r="A195" s="247"/>
      <c r="B195" s="247"/>
      <c r="C195" s="247"/>
      <c r="D195" s="247"/>
      <c r="E195" s="247"/>
      <c r="F195" s="247"/>
      <c r="G195" s="247"/>
      <c r="H195" s="247"/>
      <c r="I195" s="247"/>
      <c r="J195" s="247"/>
      <c r="K195" s="247"/>
      <c r="L195" s="247"/>
      <c r="M195" s="247"/>
      <c r="N195" s="247"/>
      <c r="O195" s="247"/>
      <c r="P195" s="247"/>
      <c r="Q195" s="247"/>
      <c r="R195" s="247"/>
      <c r="S195" s="247"/>
      <c r="T195" s="247"/>
      <c r="U195" s="247"/>
      <c r="V195" s="247"/>
      <c r="W195" s="247"/>
      <c r="X195" s="247"/>
      <c r="Y195" s="247"/>
      <c r="Z195" s="248"/>
      <c r="AA195" s="254"/>
      <c r="AB195" s="257"/>
      <c r="AC195" s="257"/>
      <c r="AD195" s="257"/>
      <c r="AE195" s="257"/>
      <c r="AF195" s="257"/>
      <c r="AG195" s="257"/>
      <c r="AH195" s="257"/>
      <c r="AI195" s="257"/>
      <c r="AJ195" s="257"/>
      <c r="AK195" s="257"/>
      <c r="AL195" s="257"/>
      <c r="AM195" s="257"/>
      <c r="AN195" s="257"/>
      <c r="AO195" s="257"/>
      <c r="AP195" s="257"/>
      <c r="AQ195" s="257"/>
      <c r="AR195" s="257"/>
      <c r="AS195" s="257"/>
      <c r="AT195" s="257"/>
      <c r="AU195" s="257"/>
      <c r="AV195" s="257"/>
      <c r="AW195" s="257"/>
      <c r="AX195" s="257"/>
      <c r="AY195" s="257"/>
      <c r="AZ195" s="257"/>
      <c r="BA195" s="257"/>
      <c r="BB195" s="257"/>
      <c r="BC195" s="257"/>
      <c r="BD195" s="257"/>
      <c r="BE195" s="267"/>
    </row>
  </sheetData>
  <mergeCells count="1020">
    <mergeCell ref="BA192:BA195"/>
    <mergeCell ref="BB192:BB195"/>
    <mergeCell ref="BC192:BC195"/>
    <mergeCell ref="BD192:BD195"/>
    <mergeCell ref="BE192:BE195"/>
    <mergeCell ref="AU192:AU195"/>
    <mergeCell ref="AV192:AV195"/>
    <mergeCell ref="AW192:AW195"/>
    <mergeCell ref="AX192:AX195"/>
    <mergeCell ref="AY192:AY195"/>
    <mergeCell ref="AZ192:AZ195"/>
    <mergeCell ref="AO192:AO195"/>
    <mergeCell ref="AP192:AP195"/>
    <mergeCell ref="AQ192:AQ195"/>
    <mergeCell ref="AR192:AR195"/>
    <mergeCell ref="AS192:AS195"/>
    <mergeCell ref="AT192:AT195"/>
    <mergeCell ref="AI192:AI195"/>
    <mergeCell ref="AJ192:AJ195"/>
    <mergeCell ref="AK192:AK195"/>
    <mergeCell ref="AL192:AL195"/>
    <mergeCell ref="AM192:AM195"/>
    <mergeCell ref="AN192:AN195"/>
    <mergeCell ref="A192:Z195"/>
    <mergeCell ref="AA192:AA195"/>
    <mergeCell ref="AB192:AB195"/>
    <mergeCell ref="AC192:AC195"/>
    <mergeCell ref="AD192:AD195"/>
    <mergeCell ref="AE192:AE195"/>
    <mergeCell ref="AF192:AF195"/>
    <mergeCell ref="AG192:AG195"/>
    <mergeCell ref="AH192:AH195"/>
    <mergeCell ref="B191:G191"/>
    <mergeCell ref="H191:K191"/>
    <mergeCell ref="L191:N191"/>
    <mergeCell ref="O191:Q191"/>
    <mergeCell ref="R191:T191"/>
    <mergeCell ref="U191:W191"/>
    <mergeCell ref="B190:G190"/>
    <mergeCell ref="H190:K190"/>
    <mergeCell ref="L190:N190"/>
    <mergeCell ref="O190:Q190"/>
    <mergeCell ref="R190:T190"/>
    <mergeCell ref="U190:W190"/>
    <mergeCell ref="B189:G189"/>
    <mergeCell ref="H189:K189"/>
    <mergeCell ref="L189:N189"/>
    <mergeCell ref="O189:Q189"/>
    <mergeCell ref="R189:T189"/>
    <mergeCell ref="U189:W189"/>
    <mergeCell ref="B188:G188"/>
    <mergeCell ref="H188:K188"/>
    <mergeCell ref="L188:N188"/>
    <mergeCell ref="O188:Q188"/>
    <mergeCell ref="R188:T188"/>
    <mergeCell ref="U188:W188"/>
    <mergeCell ref="B187:G187"/>
    <mergeCell ref="H187:K187"/>
    <mergeCell ref="L187:N187"/>
    <mergeCell ref="O187:Q187"/>
    <mergeCell ref="R187:T187"/>
    <mergeCell ref="U187:W187"/>
    <mergeCell ref="B186:G186"/>
    <mergeCell ref="H186:K186"/>
    <mergeCell ref="L186:N186"/>
    <mergeCell ref="O186:Q186"/>
    <mergeCell ref="R186:T186"/>
    <mergeCell ref="U186:W186"/>
    <mergeCell ref="B185:G185"/>
    <mergeCell ref="H185:K185"/>
    <mergeCell ref="L185:N185"/>
    <mergeCell ref="O185:Q185"/>
    <mergeCell ref="R185:T185"/>
    <mergeCell ref="U185:W185"/>
    <mergeCell ref="B184:G184"/>
    <mergeCell ref="H184:K184"/>
    <mergeCell ref="L184:N184"/>
    <mergeCell ref="O184:Q184"/>
    <mergeCell ref="R184:T184"/>
    <mergeCell ref="U184:W184"/>
    <mergeCell ref="B183:G183"/>
    <mergeCell ref="H183:K183"/>
    <mergeCell ref="L183:N183"/>
    <mergeCell ref="O183:Q183"/>
    <mergeCell ref="R183:T183"/>
    <mergeCell ref="U183:W183"/>
    <mergeCell ref="B182:G182"/>
    <mergeCell ref="H182:K182"/>
    <mergeCell ref="L182:N182"/>
    <mergeCell ref="O182:Q182"/>
    <mergeCell ref="R182:T182"/>
    <mergeCell ref="U182:W182"/>
    <mergeCell ref="B181:G181"/>
    <mergeCell ref="H181:K181"/>
    <mergeCell ref="L181:N181"/>
    <mergeCell ref="O181:Q181"/>
    <mergeCell ref="R181:T181"/>
    <mergeCell ref="U181:W181"/>
    <mergeCell ref="B180:G180"/>
    <mergeCell ref="H180:K180"/>
    <mergeCell ref="L180:N180"/>
    <mergeCell ref="O180:Q180"/>
    <mergeCell ref="R180:T180"/>
    <mergeCell ref="U180:W180"/>
    <mergeCell ref="B179:G179"/>
    <mergeCell ref="H179:K179"/>
    <mergeCell ref="L179:N179"/>
    <mergeCell ref="O179:Q179"/>
    <mergeCell ref="R179:T179"/>
    <mergeCell ref="U179:W179"/>
    <mergeCell ref="B178:G178"/>
    <mergeCell ref="H178:K178"/>
    <mergeCell ref="L178:N178"/>
    <mergeCell ref="O178:Q178"/>
    <mergeCell ref="R178:T178"/>
    <mergeCell ref="U178:W178"/>
    <mergeCell ref="B177:G177"/>
    <mergeCell ref="H177:K177"/>
    <mergeCell ref="L177:N177"/>
    <mergeCell ref="O177:Q177"/>
    <mergeCell ref="R177:T177"/>
    <mergeCell ref="U177:W177"/>
    <mergeCell ref="B176:G176"/>
    <mergeCell ref="H176:K176"/>
    <mergeCell ref="L176:N176"/>
    <mergeCell ref="O176:Q176"/>
    <mergeCell ref="R176:T176"/>
    <mergeCell ref="U176:W176"/>
    <mergeCell ref="B170:G170"/>
    <mergeCell ref="H170:K170"/>
    <mergeCell ref="L170:N170"/>
    <mergeCell ref="O170:Q170"/>
    <mergeCell ref="R170:T170"/>
    <mergeCell ref="U170:W170"/>
    <mergeCell ref="B175:G175"/>
    <mergeCell ref="H175:K175"/>
    <mergeCell ref="L175:N175"/>
    <mergeCell ref="O175:Q175"/>
    <mergeCell ref="R175:T175"/>
    <mergeCell ref="U175:W175"/>
    <mergeCell ref="B174:G174"/>
    <mergeCell ref="H174:K174"/>
    <mergeCell ref="L174:N174"/>
    <mergeCell ref="O174:Q174"/>
    <mergeCell ref="R174:T174"/>
    <mergeCell ref="U174:W174"/>
    <mergeCell ref="B173:G173"/>
    <mergeCell ref="H173:K173"/>
    <mergeCell ref="L173:N173"/>
    <mergeCell ref="O173:Q173"/>
    <mergeCell ref="R173:T173"/>
    <mergeCell ref="U173:W173"/>
    <mergeCell ref="U168:W168"/>
    <mergeCell ref="B169:G169"/>
    <mergeCell ref="H169:K169"/>
    <mergeCell ref="L169:N169"/>
    <mergeCell ref="O169:Q169"/>
    <mergeCell ref="R169:T169"/>
    <mergeCell ref="U169:W169"/>
    <mergeCell ref="U167:W167"/>
    <mergeCell ref="X167:Z191"/>
    <mergeCell ref="B168:G168"/>
    <mergeCell ref="H168:K168"/>
    <mergeCell ref="L168:N168"/>
    <mergeCell ref="O168:Q168"/>
    <mergeCell ref="R168:T168"/>
    <mergeCell ref="X164:Z166"/>
    <mergeCell ref="B167:G167"/>
    <mergeCell ref="H167:K167"/>
    <mergeCell ref="L167:N167"/>
    <mergeCell ref="O167:Q167"/>
    <mergeCell ref="R167:T167"/>
    <mergeCell ref="B172:G172"/>
    <mergeCell ref="H172:K172"/>
    <mergeCell ref="L172:N172"/>
    <mergeCell ref="O172:Q172"/>
    <mergeCell ref="R172:T172"/>
    <mergeCell ref="U172:W172"/>
    <mergeCell ref="B171:G171"/>
    <mergeCell ref="H171:K171"/>
    <mergeCell ref="L171:N171"/>
    <mergeCell ref="O171:Q171"/>
    <mergeCell ref="R171:T171"/>
    <mergeCell ref="U171:W171"/>
    <mergeCell ref="A164:A166"/>
    <mergeCell ref="B164:G166"/>
    <mergeCell ref="H164:N166"/>
    <mergeCell ref="O164:Q166"/>
    <mergeCell ref="R164:T166"/>
    <mergeCell ref="U164:W166"/>
    <mergeCell ref="A162:C162"/>
    <mergeCell ref="AK162:AN162"/>
    <mergeCell ref="AO162:AS162"/>
    <mergeCell ref="AT162:AZ162"/>
    <mergeCell ref="BA162:BE162"/>
    <mergeCell ref="A163:D163"/>
    <mergeCell ref="A158:Z158"/>
    <mergeCell ref="A160:C160"/>
    <mergeCell ref="E160:F160"/>
    <mergeCell ref="A161:C161"/>
    <mergeCell ref="AK161:AN161"/>
    <mergeCell ref="AO161:AS161"/>
    <mergeCell ref="AT161:AZ161"/>
    <mergeCell ref="BA161:BE161"/>
    <mergeCell ref="BA153:BA156"/>
    <mergeCell ref="BB153:BB156"/>
    <mergeCell ref="BC153:BC156"/>
    <mergeCell ref="BD153:BD156"/>
    <mergeCell ref="BE153:BE156"/>
    <mergeCell ref="AU153:AU156"/>
    <mergeCell ref="AV153:AV156"/>
    <mergeCell ref="AW153:AW156"/>
    <mergeCell ref="AX153:AX156"/>
    <mergeCell ref="AY153:AY156"/>
    <mergeCell ref="AZ153:AZ156"/>
    <mergeCell ref="AO153:AO156"/>
    <mergeCell ref="AP153:AP156"/>
    <mergeCell ref="AQ153:AQ156"/>
    <mergeCell ref="AR153:AR156"/>
    <mergeCell ref="AS153:AS156"/>
    <mergeCell ref="AT153:AT156"/>
    <mergeCell ref="AI153:AI156"/>
    <mergeCell ref="AJ153:AJ156"/>
    <mergeCell ref="AK153:AK156"/>
    <mergeCell ref="AL153:AL156"/>
    <mergeCell ref="AM153:AM156"/>
    <mergeCell ref="AN153:AN156"/>
    <mergeCell ref="A153:Z156"/>
    <mergeCell ref="AA153:AA156"/>
    <mergeCell ref="AB153:AB156"/>
    <mergeCell ref="AC153:AC156"/>
    <mergeCell ref="AD153:AD156"/>
    <mergeCell ref="AE153:AE156"/>
    <mergeCell ref="AF153:AF156"/>
    <mergeCell ref="AG153:AG156"/>
    <mergeCell ref="AH153:AH156"/>
    <mergeCell ref="B152:G152"/>
    <mergeCell ref="H152:K152"/>
    <mergeCell ref="L152:N152"/>
    <mergeCell ref="O152:Q152"/>
    <mergeCell ref="R152:T152"/>
    <mergeCell ref="U152:W152"/>
    <mergeCell ref="B151:G151"/>
    <mergeCell ref="H151:K151"/>
    <mergeCell ref="L151:N151"/>
    <mergeCell ref="O151:Q151"/>
    <mergeCell ref="R151:T151"/>
    <mergeCell ref="U151:W151"/>
    <mergeCell ref="B150:G150"/>
    <mergeCell ref="H150:K150"/>
    <mergeCell ref="L150:N150"/>
    <mergeCell ref="O150:Q150"/>
    <mergeCell ref="R150:T150"/>
    <mergeCell ref="U150:W150"/>
    <mergeCell ref="B149:G149"/>
    <mergeCell ref="H149:K149"/>
    <mergeCell ref="L149:N149"/>
    <mergeCell ref="O149:Q149"/>
    <mergeCell ref="R149:T149"/>
    <mergeCell ref="U149:W149"/>
    <mergeCell ref="B148:G148"/>
    <mergeCell ref="H148:K148"/>
    <mergeCell ref="L148:N148"/>
    <mergeCell ref="O148:Q148"/>
    <mergeCell ref="R148:T148"/>
    <mergeCell ref="U148:W148"/>
    <mergeCell ref="B147:G147"/>
    <mergeCell ref="H147:K147"/>
    <mergeCell ref="L147:N147"/>
    <mergeCell ref="O147:Q147"/>
    <mergeCell ref="R147:T147"/>
    <mergeCell ref="U147:W147"/>
    <mergeCell ref="B146:G146"/>
    <mergeCell ref="H146:K146"/>
    <mergeCell ref="L146:N146"/>
    <mergeCell ref="O146:Q146"/>
    <mergeCell ref="R146:T146"/>
    <mergeCell ref="U146:W146"/>
    <mergeCell ref="B145:G145"/>
    <mergeCell ref="H145:K145"/>
    <mergeCell ref="L145:N145"/>
    <mergeCell ref="O145:Q145"/>
    <mergeCell ref="R145:T145"/>
    <mergeCell ref="U145:W145"/>
    <mergeCell ref="B144:G144"/>
    <mergeCell ref="H144:K144"/>
    <mergeCell ref="L144:N144"/>
    <mergeCell ref="O144:Q144"/>
    <mergeCell ref="R144:T144"/>
    <mergeCell ref="U144:W144"/>
    <mergeCell ref="B143:G143"/>
    <mergeCell ref="H143:K143"/>
    <mergeCell ref="L143:N143"/>
    <mergeCell ref="O143:Q143"/>
    <mergeCell ref="R143:T143"/>
    <mergeCell ref="U143:W143"/>
    <mergeCell ref="B142:G142"/>
    <mergeCell ref="H142:K142"/>
    <mergeCell ref="L142:N142"/>
    <mergeCell ref="O142:Q142"/>
    <mergeCell ref="R142:T142"/>
    <mergeCell ref="U142:W142"/>
    <mergeCell ref="B141:G141"/>
    <mergeCell ref="H141:K141"/>
    <mergeCell ref="L141:N141"/>
    <mergeCell ref="O141:Q141"/>
    <mergeCell ref="R141:T141"/>
    <mergeCell ref="U141:W141"/>
    <mergeCell ref="B140:G140"/>
    <mergeCell ref="H140:K140"/>
    <mergeCell ref="L140:N140"/>
    <mergeCell ref="O140:Q140"/>
    <mergeCell ref="R140:T140"/>
    <mergeCell ref="U140:W140"/>
    <mergeCell ref="B139:G139"/>
    <mergeCell ref="H139:K139"/>
    <mergeCell ref="L139:N139"/>
    <mergeCell ref="O139:Q139"/>
    <mergeCell ref="R139:T139"/>
    <mergeCell ref="U139:W139"/>
    <mergeCell ref="B138:G138"/>
    <mergeCell ref="H138:K138"/>
    <mergeCell ref="L138:N138"/>
    <mergeCell ref="O138:Q138"/>
    <mergeCell ref="R138:T138"/>
    <mergeCell ref="U138:W138"/>
    <mergeCell ref="B137:G137"/>
    <mergeCell ref="H137:K137"/>
    <mergeCell ref="L137:N137"/>
    <mergeCell ref="O137:Q137"/>
    <mergeCell ref="R137:T137"/>
    <mergeCell ref="U137:W137"/>
    <mergeCell ref="B131:G131"/>
    <mergeCell ref="H131:K131"/>
    <mergeCell ref="L131:N131"/>
    <mergeCell ref="O131:Q131"/>
    <mergeCell ref="R131:T131"/>
    <mergeCell ref="U131:W131"/>
    <mergeCell ref="B136:G136"/>
    <mergeCell ref="H136:K136"/>
    <mergeCell ref="L136:N136"/>
    <mergeCell ref="O136:Q136"/>
    <mergeCell ref="R136:T136"/>
    <mergeCell ref="U136:W136"/>
    <mergeCell ref="B135:G135"/>
    <mergeCell ref="H135:K135"/>
    <mergeCell ref="L135:N135"/>
    <mergeCell ref="O135:Q135"/>
    <mergeCell ref="R135:T135"/>
    <mergeCell ref="U135:W135"/>
    <mergeCell ref="B134:G134"/>
    <mergeCell ref="H134:K134"/>
    <mergeCell ref="L134:N134"/>
    <mergeCell ref="O134:Q134"/>
    <mergeCell ref="R134:T134"/>
    <mergeCell ref="U134:W134"/>
    <mergeCell ref="U129:W129"/>
    <mergeCell ref="B130:G130"/>
    <mergeCell ref="H130:K130"/>
    <mergeCell ref="L130:N130"/>
    <mergeCell ref="O130:Q130"/>
    <mergeCell ref="R130:T130"/>
    <mergeCell ref="U130:W130"/>
    <mergeCell ref="U128:W128"/>
    <mergeCell ref="X128:Z152"/>
    <mergeCell ref="B129:G129"/>
    <mergeCell ref="H129:K129"/>
    <mergeCell ref="L129:N129"/>
    <mergeCell ref="O129:Q129"/>
    <mergeCell ref="R129:T129"/>
    <mergeCell ref="X125:Z127"/>
    <mergeCell ref="B128:G128"/>
    <mergeCell ref="H128:K128"/>
    <mergeCell ref="L128:N128"/>
    <mergeCell ref="O128:Q128"/>
    <mergeCell ref="R128:T128"/>
    <mergeCell ref="B133:G133"/>
    <mergeCell ref="H133:K133"/>
    <mergeCell ref="L133:N133"/>
    <mergeCell ref="O133:Q133"/>
    <mergeCell ref="R133:T133"/>
    <mergeCell ref="U133:W133"/>
    <mergeCell ref="B132:G132"/>
    <mergeCell ref="H132:K132"/>
    <mergeCell ref="L132:N132"/>
    <mergeCell ref="O132:Q132"/>
    <mergeCell ref="R132:T132"/>
    <mergeCell ref="U132:W132"/>
    <mergeCell ref="A125:A127"/>
    <mergeCell ref="B125:G127"/>
    <mergeCell ref="H125:N127"/>
    <mergeCell ref="O125:Q127"/>
    <mergeCell ref="R125:T127"/>
    <mergeCell ref="U125:W127"/>
    <mergeCell ref="A123:C123"/>
    <mergeCell ref="AK123:AN123"/>
    <mergeCell ref="AO123:AS123"/>
    <mergeCell ref="AT123:AZ123"/>
    <mergeCell ref="BA123:BE123"/>
    <mergeCell ref="A124:D124"/>
    <mergeCell ref="A119:Z119"/>
    <mergeCell ref="A121:C121"/>
    <mergeCell ref="E121:F121"/>
    <mergeCell ref="A122:C122"/>
    <mergeCell ref="AK122:AN122"/>
    <mergeCell ref="AO122:AS122"/>
    <mergeCell ref="AT122:AZ122"/>
    <mergeCell ref="BA122:BE122"/>
    <mergeCell ref="BA114:BA117"/>
    <mergeCell ref="BB114:BB117"/>
    <mergeCell ref="BC114:BC117"/>
    <mergeCell ref="BD114:BD117"/>
    <mergeCell ref="BE114:BE117"/>
    <mergeCell ref="AU114:AU117"/>
    <mergeCell ref="AV114:AV117"/>
    <mergeCell ref="AW114:AW117"/>
    <mergeCell ref="AX114:AX117"/>
    <mergeCell ref="AY114:AY117"/>
    <mergeCell ref="AZ114:AZ117"/>
    <mergeCell ref="AO114:AO117"/>
    <mergeCell ref="AP114:AP117"/>
    <mergeCell ref="AQ114:AQ117"/>
    <mergeCell ref="AR114:AR117"/>
    <mergeCell ref="AS114:AS117"/>
    <mergeCell ref="AT114:AT117"/>
    <mergeCell ref="AI114:AI117"/>
    <mergeCell ref="AJ114:AJ117"/>
    <mergeCell ref="AK114:AK117"/>
    <mergeCell ref="AL114:AL117"/>
    <mergeCell ref="AM114:AM117"/>
    <mergeCell ref="AN114:AN117"/>
    <mergeCell ref="A114:Z117"/>
    <mergeCell ref="AA114:AA117"/>
    <mergeCell ref="AB114:AB117"/>
    <mergeCell ref="AC114:AC117"/>
    <mergeCell ref="AD114:AD117"/>
    <mergeCell ref="AE114:AE117"/>
    <mergeCell ref="AF114:AF117"/>
    <mergeCell ref="AG114:AG117"/>
    <mergeCell ref="AH114:AH117"/>
    <mergeCell ref="B113:G113"/>
    <mergeCell ref="H113:K113"/>
    <mergeCell ref="L113:N113"/>
    <mergeCell ref="O113:Q113"/>
    <mergeCell ref="R113:T113"/>
    <mergeCell ref="U113:W113"/>
    <mergeCell ref="B112:G112"/>
    <mergeCell ref="H112:K112"/>
    <mergeCell ref="L112:N112"/>
    <mergeCell ref="O112:Q112"/>
    <mergeCell ref="R112:T112"/>
    <mergeCell ref="U112:W112"/>
    <mergeCell ref="B111:G111"/>
    <mergeCell ref="H111:K111"/>
    <mergeCell ref="L111:N111"/>
    <mergeCell ref="O111:Q111"/>
    <mergeCell ref="R111:T111"/>
    <mergeCell ref="U111:W111"/>
    <mergeCell ref="B110:G110"/>
    <mergeCell ref="H110:K110"/>
    <mergeCell ref="L110:N110"/>
    <mergeCell ref="O110:Q110"/>
    <mergeCell ref="R110:T110"/>
    <mergeCell ref="U110:W110"/>
    <mergeCell ref="B109:G109"/>
    <mergeCell ref="H109:K109"/>
    <mergeCell ref="L109:N109"/>
    <mergeCell ref="O109:Q109"/>
    <mergeCell ref="R109:T109"/>
    <mergeCell ref="U109:W109"/>
    <mergeCell ref="B108:G108"/>
    <mergeCell ref="H108:K108"/>
    <mergeCell ref="L108:N108"/>
    <mergeCell ref="O108:Q108"/>
    <mergeCell ref="R108:T108"/>
    <mergeCell ref="U108:W108"/>
    <mergeCell ref="B107:G107"/>
    <mergeCell ref="H107:K107"/>
    <mergeCell ref="L107:N107"/>
    <mergeCell ref="O107:Q107"/>
    <mergeCell ref="R107:T107"/>
    <mergeCell ref="U107:W107"/>
    <mergeCell ref="B106:G106"/>
    <mergeCell ref="H106:K106"/>
    <mergeCell ref="L106:N106"/>
    <mergeCell ref="O106:Q106"/>
    <mergeCell ref="R106:T106"/>
    <mergeCell ref="U106:W106"/>
    <mergeCell ref="B105:G105"/>
    <mergeCell ref="H105:K105"/>
    <mergeCell ref="L105:N105"/>
    <mergeCell ref="O105:Q105"/>
    <mergeCell ref="R105:T105"/>
    <mergeCell ref="U105:W105"/>
    <mergeCell ref="B104:G104"/>
    <mergeCell ref="H104:K104"/>
    <mergeCell ref="L104:N104"/>
    <mergeCell ref="O104:Q104"/>
    <mergeCell ref="R104:T104"/>
    <mergeCell ref="U104:W104"/>
    <mergeCell ref="B103:G103"/>
    <mergeCell ref="H103:K103"/>
    <mergeCell ref="L103:N103"/>
    <mergeCell ref="O103:Q103"/>
    <mergeCell ref="R103:T103"/>
    <mergeCell ref="U103:W103"/>
    <mergeCell ref="B102:G102"/>
    <mergeCell ref="H102:K102"/>
    <mergeCell ref="L102:N102"/>
    <mergeCell ref="O102:Q102"/>
    <mergeCell ref="R102:T102"/>
    <mergeCell ref="U102:W102"/>
    <mergeCell ref="B101:G101"/>
    <mergeCell ref="H101:K101"/>
    <mergeCell ref="L101:N101"/>
    <mergeCell ref="O101:Q101"/>
    <mergeCell ref="R101:T101"/>
    <mergeCell ref="U101:W101"/>
    <mergeCell ref="B100:G100"/>
    <mergeCell ref="H100:K100"/>
    <mergeCell ref="L100:N100"/>
    <mergeCell ref="O100:Q100"/>
    <mergeCell ref="R100:T100"/>
    <mergeCell ref="U100:W100"/>
    <mergeCell ref="B99:G99"/>
    <mergeCell ref="H99:K99"/>
    <mergeCell ref="L99:N99"/>
    <mergeCell ref="O99:Q99"/>
    <mergeCell ref="R99:T99"/>
    <mergeCell ref="U99:W99"/>
    <mergeCell ref="B98:G98"/>
    <mergeCell ref="H98:K98"/>
    <mergeCell ref="L98:N98"/>
    <mergeCell ref="O98:Q98"/>
    <mergeCell ref="R98:T98"/>
    <mergeCell ref="U98:W98"/>
    <mergeCell ref="B92:G92"/>
    <mergeCell ref="H92:K92"/>
    <mergeCell ref="L92:N92"/>
    <mergeCell ref="O92:Q92"/>
    <mergeCell ref="R92:T92"/>
    <mergeCell ref="U92:W92"/>
    <mergeCell ref="B97:G97"/>
    <mergeCell ref="H97:K97"/>
    <mergeCell ref="L97:N97"/>
    <mergeCell ref="O97:Q97"/>
    <mergeCell ref="R97:T97"/>
    <mergeCell ref="U97:W97"/>
    <mergeCell ref="B96:G96"/>
    <mergeCell ref="H96:K96"/>
    <mergeCell ref="L96:N96"/>
    <mergeCell ref="O96:Q96"/>
    <mergeCell ref="R96:T96"/>
    <mergeCell ref="U96:W96"/>
    <mergeCell ref="B95:G95"/>
    <mergeCell ref="H95:K95"/>
    <mergeCell ref="L95:N95"/>
    <mergeCell ref="O95:Q95"/>
    <mergeCell ref="R95:T95"/>
    <mergeCell ref="U95:W95"/>
    <mergeCell ref="U90:W90"/>
    <mergeCell ref="B91:G91"/>
    <mergeCell ref="H91:K91"/>
    <mergeCell ref="L91:N91"/>
    <mergeCell ref="O91:Q91"/>
    <mergeCell ref="R91:T91"/>
    <mergeCell ref="U91:W91"/>
    <mergeCell ref="U89:W89"/>
    <mergeCell ref="X89:Z113"/>
    <mergeCell ref="B90:G90"/>
    <mergeCell ref="H90:K90"/>
    <mergeCell ref="L90:N90"/>
    <mergeCell ref="O90:Q90"/>
    <mergeCell ref="R90:T90"/>
    <mergeCell ref="X86:Z88"/>
    <mergeCell ref="B89:G89"/>
    <mergeCell ref="H89:K89"/>
    <mergeCell ref="L89:N89"/>
    <mergeCell ref="O89:Q89"/>
    <mergeCell ref="R89:T89"/>
    <mergeCell ref="B94:G94"/>
    <mergeCell ref="H94:K94"/>
    <mergeCell ref="L94:N94"/>
    <mergeCell ref="O94:Q94"/>
    <mergeCell ref="R94:T94"/>
    <mergeCell ref="U94:W94"/>
    <mergeCell ref="B93:G93"/>
    <mergeCell ref="H93:K93"/>
    <mergeCell ref="L93:N93"/>
    <mergeCell ref="O93:Q93"/>
    <mergeCell ref="R93:T93"/>
    <mergeCell ref="U93:W93"/>
    <mergeCell ref="A86:A88"/>
    <mergeCell ref="B86:G88"/>
    <mergeCell ref="H86:N88"/>
    <mergeCell ref="O86:Q88"/>
    <mergeCell ref="R86:T88"/>
    <mergeCell ref="U86:W88"/>
    <mergeCell ref="A84:C84"/>
    <mergeCell ref="AK84:AN84"/>
    <mergeCell ref="AO84:AS84"/>
    <mergeCell ref="AT84:AZ84"/>
    <mergeCell ref="BA84:BE84"/>
    <mergeCell ref="A85:D85"/>
    <mergeCell ref="A80:Z80"/>
    <mergeCell ref="A82:C82"/>
    <mergeCell ref="E82:F82"/>
    <mergeCell ref="A83:C83"/>
    <mergeCell ref="AK83:AN83"/>
    <mergeCell ref="AO83:AS83"/>
    <mergeCell ref="AT83:AZ83"/>
    <mergeCell ref="BA83:BE83"/>
    <mergeCell ref="BA75:BA78"/>
    <mergeCell ref="BB75:BB78"/>
    <mergeCell ref="BC75:BC78"/>
    <mergeCell ref="BD75:BD78"/>
    <mergeCell ref="BE75:BE78"/>
    <mergeCell ref="AU75:AU78"/>
    <mergeCell ref="AV75:AV78"/>
    <mergeCell ref="AW75:AW78"/>
    <mergeCell ref="AX75:AX78"/>
    <mergeCell ref="AY75:AY78"/>
    <mergeCell ref="AZ75:AZ78"/>
    <mergeCell ref="AO75:AO78"/>
    <mergeCell ref="AP75:AP78"/>
    <mergeCell ref="AQ75:AQ78"/>
    <mergeCell ref="AR75:AR78"/>
    <mergeCell ref="AS75:AS78"/>
    <mergeCell ref="AT75:AT78"/>
    <mergeCell ref="AI75:AI78"/>
    <mergeCell ref="AJ75:AJ78"/>
    <mergeCell ref="AK75:AK78"/>
    <mergeCell ref="AL75:AL78"/>
    <mergeCell ref="AM75:AM78"/>
    <mergeCell ref="AN75:AN78"/>
    <mergeCell ref="A75:Z78"/>
    <mergeCell ref="AA75:AA78"/>
    <mergeCell ref="AB75:AB78"/>
    <mergeCell ref="AC75:AC78"/>
    <mergeCell ref="AD75:AD78"/>
    <mergeCell ref="AE75:AE78"/>
    <mergeCell ref="AF75:AF78"/>
    <mergeCell ref="AG75:AG78"/>
    <mergeCell ref="AH75:AH78"/>
    <mergeCell ref="B74:G74"/>
    <mergeCell ref="H74:K74"/>
    <mergeCell ref="L74:N74"/>
    <mergeCell ref="O74:Q74"/>
    <mergeCell ref="R74:T74"/>
    <mergeCell ref="U74:W74"/>
    <mergeCell ref="B73:G73"/>
    <mergeCell ref="H73:K73"/>
    <mergeCell ref="L73:N73"/>
    <mergeCell ref="O73:Q73"/>
    <mergeCell ref="R73:T73"/>
    <mergeCell ref="U73:W73"/>
    <mergeCell ref="B72:G72"/>
    <mergeCell ref="H72:K72"/>
    <mergeCell ref="L72:N72"/>
    <mergeCell ref="O72:Q72"/>
    <mergeCell ref="R72:T72"/>
    <mergeCell ref="U72:W72"/>
    <mergeCell ref="B71:G71"/>
    <mergeCell ref="H71:K71"/>
    <mergeCell ref="L71:N71"/>
    <mergeCell ref="O71:Q71"/>
    <mergeCell ref="R71:T71"/>
    <mergeCell ref="U71:W71"/>
    <mergeCell ref="B70:G70"/>
    <mergeCell ref="H70:K70"/>
    <mergeCell ref="L70:N70"/>
    <mergeCell ref="O70:Q70"/>
    <mergeCell ref="R70:T70"/>
    <mergeCell ref="U70:W70"/>
    <mergeCell ref="B69:G69"/>
    <mergeCell ref="H69:K69"/>
    <mergeCell ref="L69:N69"/>
    <mergeCell ref="O69:Q69"/>
    <mergeCell ref="R69:T69"/>
    <mergeCell ref="U69:W69"/>
    <mergeCell ref="B68:G68"/>
    <mergeCell ref="H68:K68"/>
    <mergeCell ref="L68:N68"/>
    <mergeCell ref="O68:Q68"/>
    <mergeCell ref="R68:T68"/>
    <mergeCell ref="U68:W68"/>
    <mergeCell ref="B67:G67"/>
    <mergeCell ref="H67:K67"/>
    <mergeCell ref="L67:N67"/>
    <mergeCell ref="O67:Q67"/>
    <mergeCell ref="R67:T67"/>
    <mergeCell ref="U67:W67"/>
    <mergeCell ref="B66:G66"/>
    <mergeCell ref="H66:K66"/>
    <mergeCell ref="L66:N66"/>
    <mergeCell ref="O66:Q66"/>
    <mergeCell ref="R66:T66"/>
    <mergeCell ref="U66:W66"/>
    <mergeCell ref="B65:G65"/>
    <mergeCell ref="H65:K65"/>
    <mergeCell ref="L65:N65"/>
    <mergeCell ref="O65:Q65"/>
    <mergeCell ref="R65:T65"/>
    <mergeCell ref="U65:W65"/>
    <mergeCell ref="B64:G64"/>
    <mergeCell ref="H64:K64"/>
    <mergeCell ref="L64:N64"/>
    <mergeCell ref="O64:Q64"/>
    <mergeCell ref="R64:T64"/>
    <mergeCell ref="U64:W64"/>
    <mergeCell ref="B63:G63"/>
    <mergeCell ref="H63:K63"/>
    <mergeCell ref="L63:N63"/>
    <mergeCell ref="O63:Q63"/>
    <mergeCell ref="R63:T63"/>
    <mergeCell ref="U63:W63"/>
    <mergeCell ref="B62:G62"/>
    <mergeCell ref="H62:K62"/>
    <mergeCell ref="L62:N62"/>
    <mergeCell ref="O62:Q62"/>
    <mergeCell ref="R62:T62"/>
    <mergeCell ref="U62:W62"/>
    <mergeCell ref="B61:G61"/>
    <mergeCell ref="H61:K61"/>
    <mergeCell ref="L61:N61"/>
    <mergeCell ref="O61:Q61"/>
    <mergeCell ref="R61:T61"/>
    <mergeCell ref="U61:W61"/>
    <mergeCell ref="B60:G60"/>
    <mergeCell ref="H60:K60"/>
    <mergeCell ref="L60:N60"/>
    <mergeCell ref="O60:Q60"/>
    <mergeCell ref="R60:T60"/>
    <mergeCell ref="U60:W60"/>
    <mergeCell ref="B59:G59"/>
    <mergeCell ref="H59:K59"/>
    <mergeCell ref="L59:N59"/>
    <mergeCell ref="O59:Q59"/>
    <mergeCell ref="R59:T59"/>
    <mergeCell ref="U59:W59"/>
    <mergeCell ref="B53:G53"/>
    <mergeCell ref="H53:K53"/>
    <mergeCell ref="L53:N53"/>
    <mergeCell ref="O53:Q53"/>
    <mergeCell ref="R53:T53"/>
    <mergeCell ref="U53:W53"/>
    <mergeCell ref="B58:G58"/>
    <mergeCell ref="H58:K58"/>
    <mergeCell ref="L58:N58"/>
    <mergeCell ref="O58:Q58"/>
    <mergeCell ref="R58:T58"/>
    <mergeCell ref="U58:W58"/>
    <mergeCell ref="B57:G57"/>
    <mergeCell ref="H57:K57"/>
    <mergeCell ref="L57:N57"/>
    <mergeCell ref="O57:Q57"/>
    <mergeCell ref="R57:T57"/>
    <mergeCell ref="U57:W57"/>
    <mergeCell ref="B56:G56"/>
    <mergeCell ref="H56:K56"/>
    <mergeCell ref="L56:N56"/>
    <mergeCell ref="O56:Q56"/>
    <mergeCell ref="R56:T56"/>
    <mergeCell ref="U56:W56"/>
    <mergeCell ref="U51:W51"/>
    <mergeCell ref="B52:G52"/>
    <mergeCell ref="H52:K52"/>
    <mergeCell ref="L52:N52"/>
    <mergeCell ref="O52:Q52"/>
    <mergeCell ref="R52:T52"/>
    <mergeCell ref="U52:W52"/>
    <mergeCell ref="U50:W50"/>
    <mergeCell ref="X50:Z74"/>
    <mergeCell ref="B51:G51"/>
    <mergeCell ref="H51:K51"/>
    <mergeCell ref="L51:N51"/>
    <mergeCell ref="O51:Q51"/>
    <mergeCell ref="R51:T51"/>
    <mergeCell ref="X47:Z49"/>
    <mergeCell ref="B50:G50"/>
    <mergeCell ref="H50:K50"/>
    <mergeCell ref="L50:N50"/>
    <mergeCell ref="O50:Q50"/>
    <mergeCell ref="R50:T50"/>
    <mergeCell ref="B55:G55"/>
    <mergeCell ref="H55:K55"/>
    <mergeCell ref="L55:N55"/>
    <mergeCell ref="O55:Q55"/>
    <mergeCell ref="R55:T55"/>
    <mergeCell ref="U55:W55"/>
    <mergeCell ref="B54:G54"/>
    <mergeCell ref="H54:K54"/>
    <mergeCell ref="L54:N54"/>
    <mergeCell ref="O54:Q54"/>
    <mergeCell ref="R54:T54"/>
    <mergeCell ref="U54:W54"/>
    <mergeCell ref="A47:A49"/>
    <mergeCell ref="B47:G49"/>
    <mergeCell ref="H47:N49"/>
    <mergeCell ref="O47:Q49"/>
    <mergeCell ref="R47:T49"/>
    <mergeCell ref="U47:W49"/>
    <mergeCell ref="A45:C45"/>
    <mergeCell ref="AK45:AN45"/>
    <mergeCell ref="AO45:AS45"/>
    <mergeCell ref="AT45:AZ45"/>
    <mergeCell ref="BA45:BE45"/>
    <mergeCell ref="A46:D46"/>
    <mergeCell ref="A41:Z41"/>
    <mergeCell ref="A43:C43"/>
    <mergeCell ref="E43:F43"/>
    <mergeCell ref="A44:C44"/>
    <mergeCell ref="AK44:AN44"/>
    <mergeCell ref="AO44:AS44"/>
    <mergeCell ref="AT44:AZ44"/>
    <mergeCell ref="BA44:BE44"/>
    <mergeCell ref="BD36:BD39"/>
    <mergeCell ref="BE36:BE39"/>
    <mergeCell ref="AX36:AX39"/>
    <mergeCell ref="AY36:AY39"/>
    <mergeCell ref="AZ36:AZ39"/>
    <mergeCell ref="BA36:BA39"/>
    <mergeCell ref="BB36:BB39"/>
    <mergeCell ref="BC36:BC39"/>
    <mergeCell ref="AR36:AR39"/>
    <mergeCell ref="AS36:AS39"/>
    <mergeCell ref="AT36:AT39"/>
    <mergeCell ref="AU36:AU39"/>
    <mergeCell ref="AV36:AV39"/>
    <mergeCell ref="AW36:AW39"/>
    <mergeCell ref="AL36:AL39"/>
    <mergeCell ref="AM36:AM39"/>
    <mergeCell ref="AN36:AN39"/>
    <mergeCell ref="AO36:AO39"/>
    <mergeCell ref="AP36:AP39"/>
    <mergeCell ref="AQ36:AQ39"/>
    <mergeCell ref="AF36:AF39"/>
    <mergeCell ref="AG36:AG39"/>
    <mergeCell ref="AH36:AH39"/>
    <mergeCell ref="AI36:AI39"/>
    <mergeCell ref="AJ36:AJ39"/>
    <mergeCell ref="AK36:AK39"/>
    <mergeCell ref="A36:Z39"/>
    <mergeCell ref="AA36:AA39"/>
    <mergeCell ref="AB36:AB39"/>
    <mergeCell ref="AC36:AC39"/>
    <mergeCell ref="AD36:AD39"/>
    <mergeCell ref="AE36:AE39"/>
    <mergeCell ref="U35:W35"/>
    <mergeCell ref="B35:G35"/>
    <mergeCell ref="H35:K35"/>
    <mergeCell ref="L35:N35"/>
    <mergeCell ref="O35:Q35"/>
    <mergeCell ref="R35:T35"/>
    <mergeCell ref="B34:G34"/>
    <mergeCell ref="H34:K34"/>
    <mergeCell ref="L34:N34"/>
    <mergeCell ref="O34:Q34"/>
    <mergeCell ref="R34:T34"/>
    <mergeCell ref="U34:W34"/>
    <mergeCell ref="U33:W33"/>
    <mergeCell ref="B33:G33"/>
    <mergeCell ref="H33:K33"/>
    <mergeCell ref="L33:N33"/>
    <mergeCell ref="O33:Q33"/>
    <mergeCell ref="R33:T33"/>
    <mergeCell ref="B32:G32"/>
    <mergeCell ref="H32:K32"/>
    <mergeCell ref="L32:N32"/>
    <mergeCell ref="O32:Q32"/>
    <mergeCell ref="R32:T32"/>
    <mergeCell ref="U32:W32"/>
    <mergeCell ref="U31:W31"/>
    <mergeCell ref="B31:G31"/>
    <mergeCell ref="H31:K31"/>
    <mergeCell ref="L31:N31"/>
    <mergeCell ref="O31:Q31"/>
    <mergeCell ref="R31:T31"/>
    <mergeCell ref="B30:G30"/>
    <mergeCell ref="H30:K30"/>
    <mergeCell ref="L30:N30"/>
    <mergeCell ref="O30:Q30"/>
    <mergeCell ref="R30:T30"/>
    <mergeCell ref="U30:W30"/>
    <mergeCell ref="U29:W29"/>
    <mergeCell ref="B29:G29"/>
    <mergeCell ref="H29:K29"/>
    <mergeCell ref="L29:N29"/>
    <mergeCell ref="O29:Q29"/>
    <mergeCell ref="R29:T29"/>
    <mergeCell ref="B28:G28"/>
    <mergeCell ref="H28:K28"/>
    <mergeCell ref="L28:N28"/>
    <mergeCell ref="O28:Q28"/>
    <mergeCell ref="R28:T28"/>
    <mergeCell ref="U28:W28"/>
    <mergeCell ref="U27:W27"/>
    <mergeCell ref="B27:G27"/>
    <mergeCell ref="H27:K27"/>
    <mergeCell ref="L27:N27"/>
    <mergeCell ref="O27:Q27"/>
    <mergeCell ref="R27:T27"/>
    <mergeCell ref="B26:G26"/>
    <mergeCell ref="H26:K26"/>
    <mergeCell ref="L26:N26"/>
    <mergeCell ref="O26:Q26"/>
    <mergeCell ref="R26:T26"/>
    <mergeCell ref="U26:W26"/>
    <mergeCell ref="U25:W25"/>
    <mergeCell ref="B25:G25"/>
    <mergeCell ref="H25:K25"/>
    <mergeCell ref="L25:N25"/>
    <mergeCell ref="O25:Q25"/>
    <mergeCell ref="R25:T25"/>
    <mergeCell ref="B24:G24"/>
    <mergeCell ref="H24:K24"/>
    <mergeCell ref="L24:N24"/>
    <mergeCell ref="O24:Q24"/>
    <mergeCell ref="R24:T24"/>
    <mergeCell ref="U24:W24"/>
    <mergeCell ref="U23:W23"/>
    <mergeCell ref="B23:G23"/>
    <mergeCell ref="H23:K23"/>
    <mergeCell ref="L23:N23"/>
    <mergeCell ref="O23:Q23"/>
    <mergeCell ref="R23:T23"/>
    <mergeCell ref="B22:G22"/>
    <mergeCell ref="H22:K22"/>
    <mergeCell ref="L22:N22"/>
    <mergeCell ref="O22:Q22"/>
    <mergeCell ref="R22:T22"/>
    <mergeCell ref="U22:W22"/>
    <mergeCell ref="U21:W21"/>
    <mergeCell ref="B21:G21"/>
    <mergeCell ref="H21:K21"/>
    <mergeCell ref="L21:N21"/>
    <mergeCell ref="O21:Q21"/>
    <mergeCell ref="R21:T21"/>
    <mergeCell ref="B20:G20"/>
    <mergeCell ref="H20:K20"/>
    <mergeCell ref="L20:N20"/>
    <mergeCell ref="O20:Q20"/>
    <mergeCell ref="R20:T20"/>
    <mergeCell ref="U20:W20"/>
    <mergeCell ref="H14:K14"/>
    <mergeCell ref="L14:N14"/>
    <mergeCell ref="O14:Q14"/>
    <mergeCell ref="R14:T14"/>
    <mergeCell ref="U14:W14"/>
    <mergeCell ref="U19:W19"/>
    <mergeCell ref="B19:G19"/>
    <mergeCell ref="H19:K19"/>
    <mergeCell ref="L19:N19"/>
    <mergeCell ref="O19:Q19"/>
    <mergeCell ref="R19:T19"/>
    <mergeCell ref="B18:G18"/>
    <mergeCell ref="H18:K18"/>
    <mergeCell ref="L18:N18"/>
    <mergeCell ref="O18:Q18"/>
    <mergeCell ref="R18:T18"/>
    <mergeCell ref="U18:W18"/>
    <mergeCell ref="U17:W17"/>
    <mergeCell ref="B17:G17"/>
    <mergeCell ref="H17:K17"/>
    <mergeCell ref="L17:N17"/>
    <mergeCell ref="O17:Q17"/>
    <mergeCell ref="R17:T17"/>
    <mergeCell ref="B13:G13"/>
    <mergeCell ref="H13:K13"/>
    <mergeCell ref="L13:N13"/>
    <mergeCell ref="O13:Q13"/>
    <mergeCell ref="R13:T13"/>
    <mergeCell ref="U13:W13"/>
    <mergeCell ref="B12:G12"/>
    <mergeCell ref="H12:K12"/>
    <mergeCell ref="L12:N12"/>
    <mergeCell ref="O12:Q12"/>
    <mergeCell ref="R12:T12"/>
    <mergeCell ref="U12:W12"/>
    <mergeCell ref="X11:Z35"/>
    <mergeCell ref="B11:G11"/>
    <mergeCell ref="H11:K11"/>
    <mergeCell ref="L11:N11"/>
    <mergeCell ref="O11:Q11"/>
    <mergeCell ref="R11:T11"/>
    <mergeCell ref="U11:W11"/>
    <mergeCell ref="B16:G16"/>
    <mergeCell ref="H16:K16"/>
    <mergeCell ref="L16:N16"/>
    <mergeCell ref="O16:Q16"/>
    <mergeCell ref="R16:T16"/>
    <mergeCell ref="U16:W16"/>
    <mergeCell ref="B15:G15"/>
    <mergeCell ref="H15:K15"/>
    <mergeCell ref="L15:N15"/>
    <mergeCell ref="O15:Q15"/>
    <mergeCell ref="R15:T15"/>
    <mergeCell ref="U15:W15"/>
    <mergeCell ref="B14:G14"/>
    <mergeCell ref="U8:W10"/>
    <mergeCell ref="X8:Z10"/>
    <mergeCell ref="A7:D7"/>
    <mergeCell ref="A8:A10"/>
    <mergeCell ref="B8:G10"/>
    <mergeCell ref="H8:N10"/>
    <mergeCell ref="O8:Q10"/>
    <mergeCell ref="R8:T10"/>
    <mergeCell ref="AT5:AZ5"/>
    <mergeCell ref="BA5:BE5"/>
    <mergeCell ref="A6:C6"/>
    <mergeCell ref="AK6:AN6"/>
    <mergeCell ref="AO6:AS6"/>
    <mergeCell ref="AT6:AZ6"/>
    <mergeCell ref="BA6:BE6"/>
    <mergeCell ref="A2:Z2"/>
    <mergeCell ref="A4:C4"/>
    <mergeCell ref="E4:F4"/>
    <mergeCell ref="A5:C5"/>
    <mergeCell ref="AK5:AN5"/>
    <mergeCell ref="AO5:AS5"/>
  </mergeCells>
  <phoneticPr fontId="9"/>
  <conditionalFormatting sqref="AA11:BE39">
    <cfRule type="expression" dxfId="24" priority="60">
      <formula>AA$11="―"</formula>
    </cfRule>
  </conditionalFormatting>
  <conditionalFormatting sqref="AA50:BE78">
    <cfRule type="expression" dxfId="23" priority="56">
      <formula>AA$50="―"</formula>
    </cfRule>
  </conditionalFormatting>
  <conditionalFormatting sqref="AA128:BE156">
    <cfRule type="expression" dxfId="22" priority="52">
      <formula>AA$128="―"</formula>
    </cfRule>
  </conditionalFormatting>
  <conditionalFormatting sqref="AA8:BE39">
    <cfRule type="expression" dxfId="21" priority="11">
      <formula>$AO$5=""</formula>
    </cfRule>
    <cfRule type="expression" dxfId="20" priority="57">
      <formula>AA$10&lt;&gt;""</formula>
    </cfRule>
    <cfRule type="expression" dxfId="19" priority="58">
      <formula>WEEKDAY(AA$8)=1</formula>
    </cfRule>
    <cfRule type="expression" dxfId="18" priority="59">
      <formula>WEEKDAY(AA$8)=7</formula>
    </cfRule>
  </conditionalFormatting>
  <conditionalFormatting sqref="AA47:BE78">
    <cfRule type="expression" dxfId="17" priority="10">
      <formula>$AO$44=""</formula>
    </cfRule>
    <cfRule type="expression" dxfId="16" priority="53">
      <formula>AA$49&lt;&gt;""</formula>
    </cfRule>
    <cfRule type="expression" dxfId="15" priority="54">
      <formula>WEEKDAY(AA$47)=1</formula>
    </cfRule>
    <cfRule type="expression" dxfId="14" priority="55">
      <formula>WEEKDAY(AA$47)=7</formula>
    </cfRule>
  </conditionalFormatting>
  <conditionalFormatting sqref="AA89:BE117">
    <cfRule type="expression" dxfId="13" priority="48">
      <formula>AA$89="―"</formula>
    </cfRule>
  </conditionalFormatting>
  <conditionalFormatting sqref="AA86:BE117">
    <cfRule type="expression" dxfId="12" priority="1">
      <formula>$AO$83=""</formula>
    </cfRule>
    <cfRule type="expression" dxfId="11" priority="45">
      <formula>AA$88&lt;&gt;""</formula>
    </cfRule>
    <cfRule type="expression" dxfId="10" priority="46">
      <formula>WEEKDAY(AA$86)=1</formula>
    </cfRule>
    <cfRule type="expression" dxfId="9" priority="47">
      <formula>WEEKDAY(AA$86)=7</formula>
    </cfRule>
  </conditionalFormatting>
  <conditionalFormatting sqref="AA125:BE156">
    <cfRule type="expression" dxfId="8" priority="2">
      <formula>$AO$122=""</formula>
    </cfRule>
    <cfRule type="expression" dxfId="7" priority="49">
      <formula>AA$127&lt;&gt;""</formula>
    </cfRule>
    <cfRule type="expression" dxfId="6" priority="50">
      <formula>WEEKDAY(AA$125)=1</formula>
    </cfRule>
    <cfRule type="expression" dxfId="5" priority="51">
      <formula>WEEKDAY(AA$125)=7</formula>
    </cfRule>
  </conditionalFormatting>
  <conditionalFormatting sqref="AA167:BE195">
    <cfRule type="expression" dxfId="4" priority="44">
      <formula>AA$167="―"</formula>
    </cfRule>
  </conditionalFormatting>
  <conditionalFormatting sqref="AA164:BE195">
    <cfRule type="expression" dxfId="3" priority="3">
      <formula>$AO$161=""</formula>
    </cfRule>
    <cfRule type="expression" dxfId="2" priority="41">
      <formula>AA$166&lt;&gt;""</formula>
    </cfRule>
    <cfRule type="expression" dxfId="1" priority="42">
      <formula>WEEKDAY(AA$164)=1</formula>
    </cfRule>
    <cfRule type="expression" dxfId="0" priority="43">
      <formula>WEEKDAY(AA$164)=7</formula>
    </cfRule>
  </conditionalFormatting>
  <dataValidations count="2">
    <dataValidation type="list" allowBlank="1" showInputMessage="1" showErrorMessage="1" sqref="AA11:BE35 AA167:BE191 AA128:BE152 AA89:BE113 AA50:BE74" xr:uid="{453BEB88-AF23-4212-9D55-52EC38B0F381}">
      <formula1>#REF!</formula1>
    </dataValidation>
    <dataValidation type="list" allowBlank="1" showInputMessage="1" showErrorMessage="1" sqref="AA10:BE10 AA166:BE166 AA127:BE127 AA49:BE49 AA88:BE88" xr:uid="{78085A41-57A9-43A8-B2A1-7C2403503313}">
      <formula1>#REF!</formula1>
    </dataValidation>
  </dataValidations>
  <pageMargins left="0.78740157480314965" right="0.59055118110236227" top="0.78740157480314965" bottom="0.59055118110236227" header="0.31496062992125984" footer="0.31496062992125984"/>
  <pageSetup paperSize="9" scale="65" orientation="landscape" r:id="rId1"/>
  <rowBreaks count="1" manualBreakCount="1">
    <brk id="39" max="56"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C54D0D-F1D0-4036-9F06-BFED2193A007}">
  <dimension ref="A1:AC39"/>
  <sheetViews>
    <sheetView view="pageBreakPreview" zoomScale="90" zoomScaleNormal="100" zoomScaleSheetLayoutView="90" workbookViewId="0">
      <selection activeCell="AA5" sqref="AA5"/>
    </sheetView>
  </sheetViews>
  <sheetFormatPr defaultColWidth="3" defaultRowHeight="18" customHeight="1"/>
  <cols>
    <col min="1" max="14" width="3.375" style="4" customWidth="1"/>
    <col min="15" max="15" width="9.25" style="4" customWidth="1"/>
    <col min="16" max="16" width="9.125" style="4" customWidth="1"/>
    <col min="17" max="18" width="9" style="4" customWidth="1"/>
    <col min="19" max="19" width="1.5" style="4" customWidth="1"/>
    <col min="20" max="16384" width="3" style="4"/>
  </cols>
  <sheetData>
    <row r="1" spans="1:29" s="60" customFormat="1" ht="21.75" customHeight="1">
      <c r="A1" s="117" t="s">
        <v>128</v>
      </c>
      <c r="B1" s="118"/>
      <c r="C1" s="118"/>
      <c r="D1" s="118"/>
      <c r="E1" s="118"/>
      <c r="F1" s="118"/>
      <c r="G1" s="118"/>
      <c r="H1" s="118"/>
      <c r="I1" s="118"/>
      <c r="J1" s="118"/>
      <c r="K1" s="118"/>
      <c r="L1" s="118"/>
      <c r="M1" s="118"/>
      <c r="N1" s="118"/>
      <c r="O1" s="118"/>
      <c r="P1" s="118"/>
      <c r="Q1" s="118"/>
      <c r="R1" s="118"/>
      <c r="S1" s="118"/>
    </row>
    <row r="2" spans="1:29" s="67" customFormat="1" ht="21.75" customHeight="1">
      <c r="A2" s="301" t="s">
        <v>141</v>
      </c>
      <c r="B2" s="301"/>
      <c r="C2" s="301"/>
      <c r="D2" s="301"/>
      <c r="E2" s="301"/>
      <c r="F2" s="301"/>
      <c r="G2" s="301"/>
      <c r="H2" s="301"/>
      <c r="I2" s="301"/>
      <c r="J2" s="301"/>
      <c r="K2" s="301"/>
      <c r="L2" s="301"/>
      <c r="M2" s="301"/>
      <c r="N2" s="301"/>
      <c r="O2" s="301"/>
      <c r="P2" s="301"/>
      <c r="Q2" s="301"/>
      <c r="R2" s="301"/>
      <c r="S2" s="155"/>
    </row>
    <row r="3" spans="1:29" s="67" customFormat="1" ht="21.75" customHeight="1">
      <c r="A3" s="155"/>
      <c r="B3" s="155"/>
      <c r="C3" s="155"/>
      <c r="D3" s="155"/>
      <c r="E3" s="155"/>
      <c r="F3" s="155"/>
      <c r="G3" s="155"/>
      <c r="H3" s="155"/>
      <c r="I3" s="155"/>
      <c r="J3" s="155"/>
      <c r="K3" s="155"/>
      <c r="L3" s="155"/>
      <c r="M3" s="155"/>
      <c r="N3" s="155"/>
      <c r="O3" s="155"/>
      <c r="P3" s="155"/>
      <c r="Q3" s="155"/>
      <c r="R3" s="155"/>
      <c r="S3" s="155"/>
    </row>
    <row r="4" spans="1:29" s="67" customFormat="1" ht="16.5" customHeight="1">
      <c r="A4" s="302" t="s">
        <v>67</v>
      </c>
      <c r="B4" s="302"/>
      <c r="C4" s="302"/>
      <c r="D4" s="123" t="s">
        <v>65</v>
      </c>
      <c r="E4" s="303" t="s">
        <v>148</v>
      </c>
      <c r="F4" s="303"/>
      <c r="G4" s="123" t="s">
        <v>66</v>
      </c>
      <c r="H4" s="125"/>
      <c r="I4" s="125"/>
      <c r="J4" s="125"/>
      <c r="K4" s="125"/>
      <c r="L4" s="125"/>
      <c r="M4" s="125"/>
      <c r="N4" s="125"/>
      <c r="O4" s="125"/>
      <c r="P4" s="125"/>
      <c r="Q4" s="125"/>
      <c r="R4" s="125"/>
      <c r="S4" s="125"/>
    </row>
    <row r="5" spans="1:29" s="67" customFormat="1" ht="16.5" customHeight="1">
      <c r="A5" s="304" t="s">
        <v>68</v>
      </c>
      <c r="B5" s="304"/>
      <c r="C5" s="304"/>
      <c r="D5" s="127" t="s">
        <v>149</v>
      </c>
      <c r="E5" s="120"/>
      <c r="F5" s="127"/>
      <c r="G5" s="119"/>
      <c r="H5" s="119"/>
      <c r="I5" s="119"/>
      <c r="J5" s="119"/>
      <c r="K5" s="127"/>
      <c r="L5" s="127"/>
      <c r="M5" s="127"/>
      <c r="N5" s="127"/>
      <c r="O5" s="307" t="s">
        <v>120</v>
      </c>
      <c r="P5" s="378"/>
      <c r="Q5" s="306">
        <v>45231</v>
      </c>
      <c r="R5" s="382"/>
      <c r="S5" s="127"/>
    </row>
    <row r="6" spans="1:29" s="67" customFormat="1" ht="16.5" customHeight="1">
      <c r="A6" s="309" t="s">
        <v>69</v>
      </c>
      <c r="B6" s="309"/>
      <c r="C6" s="309"/>
      <c r="D6" s="129" t="s">
        <v>150</v>
      </c>
      <c r="E6" s="130"/>
      <c r="F6" s="129"/>
      <c r="G6" s="129"/>
      <c r="H6" s="129"/>
      <c r="I6" s="129"/>
      <c r="J6" s="129"/>
      <c r="K6" s="131"/>
      <c r="L6" s="131"/>
      <c r="M6" s="131"/>
      <c r="N6" s="131"/>
      <c r="O6" s="307" t="s">
        <v>121</v>
      </c>
      <c r="P6" s="378"/>
      <c r="Q6" s="383">
        <v>45366</v>
      </c>
      <c r="R6" s="384"/>
      <c r="S6" s="129"/>
    </row>
    <row r="7" spans="1:29" s="60" customFormat="1" ht="18.75" customHeight="1">
      <c r="A7" s="381"/>
      <c r="B7" s="381"/>
      <c r="C7" s="381"/>
      <c r="D7" s="381"/>
      <c r="E7" s="145"/>
      <c r="F7" s="145"/>
      <c r="G7" s="145"/>
      <c r="H7" s="145"/>
      <c r="I7" s="145"/>
      <c r="J7" s="145"/>
      <c r="K7" s="128"/>
      <c r="L7" s="128"/>
      <c r="M7" s="128"/>
      <c r="N7" s="128"/>
      <c r="O7" s="128"/>
      <c r="P7" s="128"/>
      <c r="Q7" s="128"/>
      <c r="R7" s="128"/>
      <c r="S7" s="172"/>
      <c r="T7" s="70"/>
      <c r="U7" s="70"/>
      <c r="V7" s="95"/>
      <c r="W7" s="95"/>
      <c r="X7" s="95"/>
      <c r="AB7" s="70"/>
      <c r="AC7" s="70"/>
    </row>
    <row r="8" spans="1:29" ht="18" customHeight="1">
      <c r="A8" s="385" t="s">
        <v>74</v>
      </c>
      <c r="B8" s="389" t="s">
        <v>29</v>
      </c>
      <c r="C8" s="390"/>
      <c r="D8" s="390"/>
      <c r="E8" s="390"/>
      <c r="F8" s="390"/>
      <c r="G8" s="391"/>
      <c r="H8" s="389" t="s">
        <v>30</v>
      </c>
      <c r="I8" s="390"/>
      <c r="J8" s="390"/>
      <c r="K8" s="390"/>
      <c r="L8" s="390"/>
      <c r="M8" s="390"/>
      <c r="N8" s="391"/>
      <c r="O8" s="389" t="s">
        <v>137</v>
      </c>
      <c r="P8" s="389" t="s">
        <v>138</v>
      </c>
      <c r="Q8" s="389" t="s">
        <v>139</v>
      </c>
      <c r="R8" s="379" t="s">
        <v>140</v>
      </c>
      <c r="S8" s="149"/>
    </row>
    <row r="9" spans="1:29" ht="18" customHeight="1">
      <c r="A9" s="386"/>
      <c r="B9" s="392"/>
      <c r="C9" s="393"/>
      <c r="D9" s="393"/>
      <c r="E9" s="393"/>
      <c r="F9" s="393"/>
      <c r="G9" s="394"/>
      <c r="H9" s="392"/>
      <c r="I9" s="393"/>
      <c r="J9" s="393"/>
      <c r="K9" s="393"/>
      <c r="L9" s="393"/>
      <c r="M9" s="393"/>
      <c r="N9" s="394"/>
      <c r="O9" s="392"/>
      <c r="P9" s="392"/>
      <c r="Q9" s="392"/>
      <c r="R9" s="380"/>
      <c r="S9" s="149"/>
    </row>
    <row r="10" spans="1:29" ht="18" customHeight="1" thickBot="1">
      <c r="A10" s="387"/>
      <c r="B10" s="395"/>
      <c r="C10" s="396"/>
      <c r="D10" s="396"/>
      <c r="E10" s="396"/>
      <c r="F10" s="396"/>
      <c r="G10" s="397"/>
      <c r="H10" s="395"/>
      <c r="I10" s="396"/>
      <c r="J10" s="396"/>
      <c r="K10" s="396"/>
      <c r="L10" s="396"/>
      <c r="M10" s="396"/>
      <c r="N10" s="397"/>
      <c r="O10" s="395"/>
      <c r="P10" s="395"/>
      <c r="Q10" s="395"/>
      <c r="R10" s="380"/>
      <c r="S10" s="149"/>
    </row>
    <row r="11" spans="1:29" ht="22.5" customHeight="1">
      <c r="A11" s="146">
        <v>1</v>
      </c>
      <c r="B11" s="369" t="s">
        <v>90</v>
      </c>
      <c r="C11" s="369"/>
      <c r="D11" s="369"/>
      <c r="E11" s="369"/>
      <c r="F11" s="369"/>
      <c r="G11" s="369"/>
      <c r="H11" s="370" t="s">
        <v>92</v>
      </c>
      <c r="I11" s="371"/>
      <c r="J11" s="371"/>
      <c r="K11" s="371"/>
      <c r="L11" s="372" t="s">
        <v>159</v>
      </c>
      <c r="M11" s="371"/>
      <c r="N11" s="373"/>
      <c r="O11" s="147">
        <v>112</v>
      </c>
      <c r="P11" s="147">
        <v>35</v>
      </c>
      <c r="Q11" s="148">
        <v>0.312</v>
      </c>
      <c r="R11" s="374">
        <v>0.312</v>
      </c>
      <c r="S11" s="149"/>
    </row>
    <row r="12" spans="1:29" ht="22.5" customHeight="1">
      <c r="A12" s="146">
        <v>2</v>
      </c>
      <c r="B12" s="369" t="s">
        <v>91</v>
      </c>
      <c r="C12" s="369"/>
      <c r="D12" s="369"/>
      <c r="E12" s="369"/>
      <c r="F12" s="369"/>
      <c r="G12" s="369"/>
      <c r="H12" s="370" t="s">
        <v>93</v>
      </c>
      <c r="I12" s="371"/>
      <c r="J12" s="371"/>
      <c r="K12" s="371"/>
      <c r="L12" s="372" t="s">
        <v>160</v>
      </c>
      <c r="M12" s="371"/>
      <c r="N12" s="373"/>
      <c r="O12" s="147">
        <v>112</v>
      </c>
      <c r="P12" s="147">
        <v>35</v>
      </c>
      <c r="Q12" s="148">
        <v>0.312</v>
      </c>
      <c r="R12" s="375"/>
      <c r="S12" s="149"/>
    </row>
    <row r="13" spans="1:29" ht="22.5" customHeight="1">
      <c r="A13" s="146">
        <v>3</v>
      </c>
      <c r="B13" s="369" t="s">
        <v>91</v>
      </c>
      <c r="C13" s="369"/>
      <c r="D13" s="369"/>
      <c r="E13" s="369"/>
      <c r="F13" s="369"/>
      <c r="G13" s="369"/>
      <c r="H13" s="370" t="s">
        <v>94</v>
      </c>
      <c r="I13" s="371"/>
      <c r="J13" s="371"/>
      <c r="K13" s="371"/>
      <c r="L13" s="372">
        <v>0</v>
      </c>
      <c r="M13" s="371"/>
      <c r="N13" s="373"/>
      <c r="O13" s="147">
        <v>112</v>
      </c>
      <c r="P13" s="147">
        <v>37</v>
      </c>
      <c r="Q13" s="148">
        <v>0.33</v>
      </c>
      <c r="R13" s="375"/>
      <c r="S13" s="149"/>
    </row>
    <row r="14" spans="1:29" ht="22.5" customHeight="1">
      <c r="A14" s="146">
        <v>4</v>
      </c>
      <c r="B14" s="369" t="s">
        <v>91</v>
      </c>
      <c r="C14" s="369"/>
      <c r="D14" s="369"/>
      <c r="E14" s="369"/>
      <c r="F14" s="369"/>
      <c r="G14" s="369"/>
      <c r="H14" s="370" t="s">
        <v>93</v>
      </c>
      <c r="I14" s="371"/>
      <c r="J14" s="371"/>
      <c r="K14" s="371"/>
      <c r="L14" s="372">
        <v>0</v>
      </c>
      <c r="M14" s="371"/>
      <c r="N14" s="373"/>
      <c r="O14" s="147">
        <v>112</v>
      </c>
      <c r="P14" s="147">
        <v>37</v>
      </c>
      <c r="Q14" s="148">
        <v>0.33</v>
      </c>
      <c r="R14" s="375"/>
      <c r="S14" s="149"/>
    </row>
    <row r="15" spans="1:29" ht="22.5" customHeight="1">
      <c r="A15" s="146">
        <v>5</v>
      </c>
      <c r="B15" s="369" t="s">
        <v>91</v>
      </c>
      <c r="C15" s="369"/>
      <c r="D15" s="369"/>
      <c r="E15" s="369"/>
      <c r="F15" s="369"/>
      <c r="G15" s="369"/>
      <c r="H15" s="370" t="s">
        <v>95</v>
      </c>
      <c r="I15" s="371"/>
      <c r="J15" s="371"/>
      <c r="K15" s="371"/>
      <c r="L15" s="372">
        <v>0</v>
      </c>
      <c r="M15" s="371"/>
      <c r="N15" s="373"/>
      <c r="O15" s="147">
        <v>112</v>
      </c>
      <c r="P15" s="147">
        <v>36</v>
      </c>
      <c r="Q15" s="148">
        <v>0.32100000000000001</v>
      </c>
      <c r="R15" s="375"/>
      <c r="S15" s="149"/>
    </row>
    <row r="16" spans="1:29" ht="22.5" customHeight="1">
      <c r="A16" s="146">
        <v>6</v>
      </c>
      <c r="B16" s="369" t="s">
        <v>161</v>
      </c>
      <c r="C16" s="369"/>
      <c r="D16" s="369"/>
      <c r="E16" s="369"/>
      <c r="F16" s="369"/>
      <c r="G16" s="369"/>
      <c r="H16" s="370" t="s">
        <v>96</v>
      </c>
      <c r="I16" s="371"/>
      <c r="J16" s="371"/>
      <c r="K16" s="371"/>
      <c r="L16" s="372" t="s">
        <v>162</v>
      </c>
      <c r="M16" s="371"/>
      <c r="N16" s="373"/>
      <c r="O16" s="147">
        <v>96</v>
      </c>
      <c r="P16" s="147">
        <v>31</v>
      </c>
      <c r="Q16" s="148">
        <v>0.32200000000000001</v>
      </c>
      <c r="R16" s="375"/>
      <c r="S16" s="149"/>
    </row>
    <row r="17" spans="1:19" ht="22.5" customHeight="1">
      <c r="A17" s="146">
        <v>7</v>
      </c>
      <c r="B17" s="369" t="s">
        <v>91</v>
      </c>
      <c r="C17" s="369"/>
      <c r="D17" s="369"/>
      <c r="E17" s="369"/>
      <c r="F17" s="369"/>
      <c r="G17" s="369"/>
      <c r="H17" s="370" t="s">
        <v>97</v>
      </c>
      <c r="I17" s="371"/>
      <c r="J17" s="371"/>
      <c r="K17" s="371"/>
      <c r="L17" s="372" t="s">
        <v>91</v>
      </c>
      <c r="M17" s="371"/>
      <c r="N17" s="373"/>
      <c r="O17" s="147">
        <v>96</v>
      </c>
      <c r="P17" s="147">
        <v>32</v>
      </c>
      <c r="Q17" s="148">
        <v>0.33300000000000002</v>
      </c>
      <c r="R17" s="375"/>
      <c r="S17" s="149"/>
    </row>
    <row r="18" spans="1:19" ht="22.5" customHeight="1">
      <c r="A18" s="146">
        <v>8</v>
      </c>
      <c r="B18" s="369" t="s">
        <v>91</v>
      </c>
      <c r="C18" s="369"/>
      <c r="D18" s="369"/>
      <c r="E18" s="369"/>
      <c r="F18" s="369"/>
      <c r="G18" s="369"/>
      <c r="H18" s="370" t="s">
        <v>98</v>
      </c>
      <c r="I18" s="371"/>
      <c r="J18" s="371"/>
      <c r="K18" s="371"/>
      <c r="L18" s="372" t="s">
        <v>91</v>
      </c>
      <c r="M18" s="371"/>
      <c r="N18" s="373"/>
      <c r="O18" s="147">
        <v>96</v>
      </c>
      <c r="P18" s="147">
        <v>33</v>
      </c>
      <c r="Q18" s="148">
        <v>0.34300000000000003</v>
      </c>
      <c r="R18" s="375"/>
      <c r="S18" s="149"/>
    </row>
    <row r="19" spans="1:19" ht="22.5" customHeight="1">
      <c r="A19" s="146">
        <v>9</v>
      </c>
      <c r="B19" s="369" t="s">
        <v>91</v>
      </c>
      <c r="C19" s="369"/>
      <c r="D19" s="369"/>
      <c r="E19" s="369"/>
      <c r="F19" s="369"/>
      <c r="G19" s="369"/>
      <c r="H19" s="370" t="s">
        <v>99</v>
      </c>
      <c r="I19" s="371"/>
      <c r="J19" s="371"/>
      <c r="K19" s="371"/>
      <c r="L19" s="372" t="s">
        <v>91</v>
      </c>
      <c r="M19" s="371"/>
      <c r="N19" s="373"/>
      <c r="O19" s="147">
        <v>96</v>
      </c>
      <c r="P19" s="147">
        <v>33</v>
      </c>
      <c r="Q19" s="148">
        <v>0.34300000000000003</v>
      </c>
      <c r="R19" s="375"/>
      <c r="S19" s="149"/>
    </row>
    <row r="20" spans="1:19" ht="22.5" customHeight="1">
      <c r="A20" s="146">
        <v>10</v>
      </c>
      <c r="B20" s="369" t="s">
        <v>91</v>
      </c>
      <c r="C20" s="369"/>
      <c r="D20" s="369"/>
      <c r="E20" s="369"/>
      <c r="F20" s="369"/>
      <c r="G20" s="369"/>
      <c r="H20" s="370" t="s">
        <v>100</v>
      </c>
      <c r="I20" s="371"/>
      <c r="J20" s="371"/>
      <c r="K20" s="371"/>
      <c r="L20" s="372" t="s">
        <v>91</v>
      </c>
      <c r="M20" s="371"/>
      <c r="N20" s="373"/>
      <c r="O20" s="147">
        <v>96</v>
      </c>
      <c r="P20" s="147">
        <v>33</v>
      </c>
      <c r="Q20" s="148">
        <v>0.34300000000000003</v>
      </c>
      <c r="R20" s="375"/>
      <c r="S20" s="149"/>
    </row>
    <row r="21" spans="1:19" ht="22.5" customHeight="1">
      <c r="A21" s="146">
        <v>11</v>
      </c>
      <c r="B21" s="369" t="s">
        <v>91</v>
      </c>
      <c r="C21" s="369"/>
      <c r="D21" s="369"/>
      <c r="E21" s="369"/>
      <c r="F21" s="369"/>
      <c r="G21" s="369"/>
      <c r="H21" s="370" t="s">
        <v>101</v>
      </c>
      <c r="I21" s="371"/>
      <c r="J21" s="371"/>
      <c r="K21" s="371"/>
      <c r="L21" s="372" t="s">
        <v>91</v>
      </c>
      <c r="M21" s="371"/>
      <c r="N21" s="373"/>
      <c r="O21" s="147">
        <v>96</v>
      </c>
      <c r="P21" s="147">
        <v>33</v>
      </c>
      <c r="Q21" s="148">
        <v>0.34300000000000003</v>
      </c>
      <c r="R21" s="375"/>
      <c r="S21" s="149"/>
    </row>
    <row r="22" spans="1:19" ht="22.5" customHeight="1">
      <c r="A22" s="146">
        <v>12</v>
      </c>
      <c r="B22" s="369" t="s">
        <v>91</v>
      </c>
      <c r="C22" s="369"/>
      <c r="D22" s="369"/>
      <c r="E22" s="369"/>
      <c r="F22" s="369"/>
      <c r="G22" s="369"/>
      <c r="H22" s="370" t="s">
        <v>102</v>
      </c>
      <c r="I22" s="371"/>
      <c r="J22" s="371"/>
      <c r="K22" s="371"/>
      <c r="L22" s="372" t="s">
        <v>91</v>
      </c>
      <c r="M22" s="371"/>
      <c r="N22" s="373"/>
      <c r="O22" s="147">
        <v>96</v>
      </c>
      <c r="P22" s="147">
        <v>33</v>
      </c>
      <c r="Q22" s="148">
        <v>0.34300000000000003</v>
      </c>
      <c r="R22" s="375"/>
      <c r="S22" s="149"/>
    </row>
    <row r="23" spans="1:19" ht="22.5" customHeight="1">
      <c r="A23" s="146">
        <v>13</v>
      </c>
      <c r="B23" s="369" t="s">
        <v>163</v>
      </c>
      <c r="C23" s="369"/>
      <c r="D23" s="369"/>
      <c r="E23" s="369"/>
      <c r="F23" s="369"/>
      <c r="G23" s="369"/>
      <c r="H23" s="370" t="s">
        <v>103</v>
      </c>
      <c r="I23" s="371"/>
      <c r="J23" s="371"/>
      <c r="K23" s="371"/>
      <c r="L23" s="372" t="s">
        <v>91</v>
      </c>
      <c r="M23" s="371"/>
      <c r="N23" s="373"/>
      <c r="O23" s="147">
        <v>89</v>
      </c>
      <c r="P23" s="147">
        <v>27</v>
      </c>
      <c r="Q23" s="148">
        <v>0.30299999999999999</v>
      </c>
      <c r="R23" s="375"/>
      <c r="S23" s="149"/>
    </row>
    <row r="24" spans="1:19" ht="22.5" customHeight="1">
      <c r="A24" s="146">
        <v>14</v>
      </c>
      <c r="B24" s="369" t="s">
        <v>91</v>
      </c>
      <c r="C24" s="369"/>
      <c r="D24" s="369"/>
      <c r="E24" s="369"/>
      <c r="F24" s="369"/>
      <c r="G24" s="369"/>
      <c r="H24" s="370" t="s">
        <v>104</v>
      </c>
      <c r="I24" s="371"/>
      <c r="J24" s="371"/>
      <c r="K24" s="371"/>
      <c r="L24" s="372" t="s">
        <v>91</v>
      </c>
      <c r="M24" s="371"/>
      <c r="N24" s="373"/>
      <c r="O24" s="147">
        <v>89</v>
      </c>
      <c r="P24" s="147">
        <v>27</v>
      </c>
      <c r="Q24" s="148">
        <v>0.30299999999999999</v>
      </c>
      <c r="R24" s="375"/>
      <c r="S24" s="149"/>
    </row>
    <row r="25" spans="1:19" ht="22.5" customHeight="1">
      <c r="A25" s="146">
        <v>15</v>
      </c>
      <c r="B25" s="369" t="s">
        <v>91</v>
      </c>
      <c r="C25" s="369"/>
      <c r="D25" s="369"/>
      <c r="E25" s="369"/>
      <c r="F25" s="369"/>
      <c r="G25" s="369"/>
      <c r="H25" s="370" t="s">
        <v>105</v>
      </c>
      <c r="I25" s="371"/>
      <c r="J25" s="371"/>
      <c r="K25" s="371"/>
      <c r="L25" s="372" t="s">
        <v>91</v>
      </c>
      <c r="M25" s="371"/>
      <c r="N25" s="373"/>
      <c r="O25" s="147">
        <v>89</v>
      </c>
      <c r="P25" s="147">
        <v>27</v>
      </c>
      <c r="Q25" s="148">
        <v>0.30299999999999999</v>
      </c>
      <c r="R25" s="375"/>
      <c r="S25" s="149"/>
    </row>
    <row r="26" spans="1:19" ht="22.5" customHeight="1">
      <c r="A26" s="146">
        <v>16</v>
      </c>
      <c r="B26" s="369" t="s">
        <v>164</v>
      </c>
      <c r="C26" s="369"/>
      <c r="D26" s="369"/>
      <c r="E26" s="369"/>
      <c r="F26" s="369"/>
      <c r="G26" s="369"/>
      <c r="H26" s="370" t="s">
        <v>106</v>
      </c>
      <c r="I26" s="371"/>
      <c r="J26" s="371"/>
      <c r="K26" s="371"/>
      <c r="L26" s="372" t="s">
        <v>91</v>
      </c>
      <c r="M26" s="371"/>
      <c r="N26" s="373"/>
      <c r="O26" s="147">
        <v>75</v>
      </c>
      <c r="P26" s="147">
        <v>20</v>
      </c>
      <c r="Q26" s="148">
        <v>0.26600000000000001</v>
      </c>
      <c r="R26" s="375"/>
      <c r="S26" s="149"/>
    </row>
    <row r="27" spans="1:19" ht="22.5" customHeight="1">
      <c r="A27" s="146">
        <v>17</v>
      </c>
      <c r="B27" s="369" t="s">
        <v>91</v>
      </c>
      <c r="C27" s="369"/>
      <c r="D27" s="369"/>
      <c r="E27" s="369"/>
      <c r="F27" s="369"/>
      <c r="G27" s="369"/>
      <c r="H27" s="370" t="s">
        <v>107</v>
      </c>
      <c r="I27" s="371"/>
      <c r="J27" s="371"/>
      <c r="K27" s="371"/>
      <c r="L27" s="372" t="s">
        <v>91</v>
      </c>
      <c r="M27" s="371"/>
      <c r="N27" s="373"/>
      <c r="O27" s="147">
        <v>75</v>
      </c>
      <c r="P27" s="147">
        <v>20</v>
      </c>
      <c r="Q27" s="148">
        <v>0.26600000000000001</v>
      </c>
      <c r="R27" s="375"/>
      <c r="S27" s="149"/>
    </row>
    <row r="28" spans="1:19" ht="22.5" customHeight="1">
      <c r="A28" s="146">
        <v>18</v>
      </c>
      <c r="B28" s="369" t="s">
        <v>165</v>
      </c>
      <c r="C28" s="369"/>
      <c r="D28" s="369"/>
      <c r="E28" s="369"/>
      <c r="F28" s="369"/>
      <c r="G28" s="369"/>
      <c r="H28" s="370" t="s">
        <v>114</v>
      </c>
      <c r="I28" s="371"/>
      <c r="J28" s="371"/>
      <c r="K28" s="371"/>
      <c r="L28" s="372" t="s">
        <v>91</v>
      </c>
      <c r="M28" s="371"/>
      <c r="N28" s="373"/>
      <c r="O28" s="147">
        <v>52</v>
      </c>
      <c r="P28" s="147">
        <v>11</v>
      </c>
      <c r="Q28" s="148">
        <v>0.21099999999999999</v>
      </c>
      <c r="R28" s="375"/>
      <c r="S28" s="149"/>
    </row>
    <row r="29" spans="1:19" ht="22.5" customHeight="1">
      <c r="A29" s="146">
        <v>19</v>
      </c>
      <c r="B29" s="369" t="s">
        <v>91</v>
      </c>
      <c r="C29" s="369"/>
      <c r="D29" s="369"/>
      <c r="E29" s="369"/>
      <c r="F29" s="369"/>
      <c r="G29" s="369"/>
      <c r="H29" s="370" t="s">
        <v>91</v>
      </c>
      <c r="I29" s="371"/>
      <c r="J29" s="371"/>
      <c r="K29" s="371"/>
      <c r="L29" s="372" t="s">
        <v>91</v>
      </c>
      <c r="M29" s="371"/>
      <c r="N29" s="373"/>
      <c r="O29" s="147" t="s">
        <v>91</v>
      </c>
      <c r="P29" s="147" t="s">
        <v>91</v>
      </c>
      <c r="Q29" s="148" t="s">
        <v>91</v>
      </c>
      <c r="R29" s="375"/>
      <c r="S29" s="149"/>
    </row>
    <row r="30" spans="1:19" ht="22.5" customHeight="1">
      <c r="A30" s="146">
        <v>20</v>
      </c>
      <c r="B30" s="369" t="s">
        <v>91</v>
      </c>
      <c r="C30" s="369"/>
      <c r="D30" s="369"/>
      <c r="E30" s="369"/>
      <c r="F30" s="369"/>
      <c r="G30" s="369"/>
      <c r="H30" s="370" t="s">
        <v>91</v>
      </c>
      <c r="I30" s="371"/>
      <c r="J30" s="371"/>
      <c r="K30" s="371"/>
      <c r="L30" s="372" t="s">
        <v>91</v>
      </c>
      <c r="M30" s="371"/>
      <c r="N30" s="373"/>
      <c r="O30" s="147" t="s">
        <v>91</v>
      </c>
      <c r="P30" s="147" t="s">
        <v>91</v>
      </c>
      <c r="Q30" s="148" t="s">
        <v>91</v>
      </c>
      <c r="R30" s="375"/>
      <c r="S30" s="149"/>
    </row>
    <row r="31" spans="1:19" ht="22.5" customHeight="1">
      <c r="A31" s="146">
        <v>21</v>
      </c>
      <c r="B31" s="369" t="s">
        <v>91</v>
      </c>
      <c r="C31" s="369"/>
      <c r="D31" s="369"/>
      <c r="E31" s="369"/>
      <c r="F31" s="369"/>
      <c r="G31" s="369"/>
      <c r="H31" s="370" t="s">
        <v>91</v>
      </c>
      <c r="I31" s="371"/>
      <c r="J31" s="371"/>
      <c r="K31" s="371"/>
      <c r="L31" s="372" t="s">
        <v>91</v>
      </c>
      <c r="M31" s="371"/>
      <c r="N31" s="373"/>
      <c r="O31" s="147" t="s">
        <v>91</v>
      </c>
      <c r="P31" s="147" t="s">
        <v>91</v>
      </c>
      <c r="Q31" s="148" t="s">
        <v>91</v>
      </c>
      <c r="R31" s="376"/>
      <c r="S31" s="149"/>
    </row>
    <row r="32" spans="1:19" ht="22.5" customHeight="1">
      <c r="A32" s="146">
        <v>22</v>
      </c>
      <c r="B32" s="369" t="s">
        <v>91</v>
      </c>
      <c r="C32" s="369"/>
      <c r="D32" s="369"/>
      <c r="E32" s="369"/>
      <c r="F32" s="369"/>
      <c r="G32" s="369"/>
      <c r="H32" s="370" t="s">
        <v>91</v>
      </c>
      <c r="I32" s="371"/>
      <c r="J32" s="371"/>
      <c r="K32" s="371"/>
      <c r="L32" s="372" t="s">
        <v>91</v>
      </c>
      <c r="M32" s="371"/>
      <c r="N32" s="373"/>
      <c r="O32" s="147" t="s">
        <v>91</v>
      </c>
      <c r="P32" s="147" t="s">
        <v>91</v>
      </c>
      <c r="Q32" s="148" t="s">
        <v>91</v>
      </c>
      <c r="R32" s="376"/>
      <c r="S32" s="149"/>
    </row>
    <row r="33" spans="1:19" ht="22.5" customHeight="1">
      <c r="A33" s="146">
        <v>23</v>
      </c>
      <c r="B33" s="369" t="s">
        <v>91</v>
      </c>
      <c r="C33" s="369"/>
      <c r="D33" s="369"/>
      <c r="E33" s="369"/>
      <c r="F33" s="369"/>
      <c r="G33" s="369"/>
      <c r="H33" s="370" t="s">
        <v>91</v>
      </c>
      <c r="I33" s="371"/>
      <c r="J33" s="371"/>
      <c r="K33" s="371"/>
      <c r="L33" s="372" t="s">
        <v>91</v>
      </c>
      <c r="M33" s="371"/>
      <c r="N33" s="373"/>
      <c r="O33" s="147" t="s">
        <v>91</v>
      </c>
      <c r="P33" s="147" t="s">
        <v>91</v>
      </c>
      <c r="Q33" s="148" t="s">
        <v>91</v>
      </c>
      <c r="R33" s="376"/>
      <c r="S33" s="149"/>
    </row>
    <row r="34" spans="1:19" ht="22.5" customHeight="1">
      <c r="A34" s="146">
        <v>24</v>
      </c>
      <c r="B34" s="369" t="s">
        <v>91</v>
      </c>
      <c r="C34" s="369"/>
      <c r="D34" s="369"/>
      <c r="E34" s="369"/>
      <c r="F34" s="369"/>
      <c r="G34" s="369"/>
      <c r="H34" s="370" t="s">
        <v>91</v>
      </c>
      <c r="I34" s="371"/>
      <c r="J34" s="371"/>
      <c r="K34" s="371"/>
      <c r="L34" s="372" t="s">
        <v>91</v>
      </c>
      <c r="M34" s="371"/>
      <c r="N34" s="373"/>
      <c r="O34" s="147" t="s">
        <v>91</v>
      </c>
      <c r="P34" s="147" t="s">
        <v>91</v>
      </c>
      <c r="Q34" s="148" t="s">
        <v>91</v>
      </c>
      <c r="R34" s="376"/>
      <c r="S34" s="149"/>
    </row>
    <row r="35" spans="1:19" ht="22.5" customHeight="1" thickBot="1">
      <c r="A35" s="146">
        <v>25</v>
      </c>
      <c r="B35" s="369" t="s">
        <v>91</v>
      </c>
      <c r="C35" s="369"/>
      <c r="D35" s="369"/>
      <c r="E35" s="369"/>
      <c r="F35" s="369"/>
      <c r="G35" s="369"/>
      <c r="H35" s="370" t="s">
        <v>91</v>
      </c>
      <c r="I35" s="371"/>
      <c r="J35" s="371"/>
      <c r="K35" s="371"/>
      <c r="L35" s="372" t="s">
        <v>91</v>
      </c>
      <c r="M35" s="371"/>
      <c r="N35" s="373"/>
      <c r="O35" s="147" t="s">
        <v>91</v>
      </c>
      <c r="P35" s="147" t="s">
        <v>91</v>
      </c>
      <c r="Q35" s="148" t="s">
        <v>91</v>
      </c>
      <c r="R35" s="377"/>
      <c r="S35" s="149"/>
    </row>
    <row r="36" spans="1:19" ht="18" customHeight="1">
      <c r="A36" s="149"/>
      <c r="B36" s="149"/>
      <c r="C36" s="149"/>
      <c r="D36" s="149"/>
      <c r="E36" s="149"/>
      <c r="F36" s="149"/>
      <c r="G36" s="149"/>
      <c r="H36" s="149"/>
      <c r="I36" s="149"/>
      <c r="J36" s="149"/>
      <c r="K36" s="149"/>
      <c r="L36" s="149"/>
      <c r="M36" s="149"/>
      <c r="N36" s="149"/>
      <c r="O36" s="149"/>
      <c r="P36" s="149"/>
      <c r="Q36" s="149"/>
      <c r="R36" s="149"/>
      <c r="S36" s="149"/>
    </row>
    <row r="37" spans="1:19" ht="18" customHeight="1">
      <c r="A37" s="149"/>
      <c r="B37" s="149"/>
      <c r="C37" s="149"/>
      <c r="D37" s="149"/>
      <c r="E37" s="149"/>
      <c r="F37" s="149"/>
      <c r="G37" s="149"/>
      <c r="H37" s="149"/>
      <c r="I37" s="149"/>
      <c r="J37" s="149"/>
      <c r="K37" s="149"/>
      <c r="L37" s="149"/>
      <c r="M37" s="149"/>
      <c r="N37" s="149"/>
      <c r="O37" s="149"/>
      <c r="P37" s="149"/>
      <c r="Q37" s="149"/>
      <c r="R37" s="149"/>
      <c r="S37" s="149"/>
    </row>
    <row r="38" spans="1:19" ht="18" customHeight="1" thickBot="1">
      <c r="A38" s="149"/>
      <c r="B38" s="149"/>
      <c r="C38" s="149"/>
      <c r="D38" s="149"/>
      <c r="E38" s="149"/>
      <c r="F38" s="149"/>
      <c r="G38" s="149"/>
      <c r="H38" s="149"/>
      <c r="I38" s="149"/>
      <c r="J38" s="149"/>
      <c r="K38" s="149"/>
      <c r="L38" s="149"/>
      <c r="M38" s="149"/>
      <c r="N38" s="149"/>
      <c r="O38" s="149"/>
      <c r="P38" s="388" t="s">
        <v>171</v>
      </c>
      <c r="Q38" s="388"/>
      <c r="R38" s="388"/>
      <c r="S38" s="149"/>
    </row>
    <row r="39" spans="1:19" ht="18" customHeight="1" thickTop="1">
      <c r="A39" s="149"/>
      <c r="B39" s="149"/>
      <c r="C39" s="149"/>
      <c r="D39" s="149"/>
      <c r="E39" s="149"/>
      <c r="F39" s="149"/>
      <c r="G39" s="149"/>
      <c r="H39" s="149"/>
      <c r="I39" s="149"/>
      <c r="J39" s="149"/>
      <c r="K39" s="149"/>
      <c r="L39" s="149"/>
      <c r="M39" s="149"/>
      <c r="N39" s="149"/>
      <c r="O39" s="149"/>
      <c r="P39" s="150"/>
      <c r="Q39" s="150"/>
      <c r="R39" s="149"/>
      <c r="S39" s="149"/>
    </row>
  </sheetData>
  <mergeCells count="94">
    <mergeCell ref="P38:R38"/>
    <mergeCell ref="B34:G34"/>
    <mergeCell ref="H34:K34"/>
    <mergeCell ref="L34:N34"/>
    <mergeCell ref="B35:G35"/>
    <mergeCell ref="H35:K35"/>
    <mergeCell ref="L35:N35"/>
    <mergeCell ref="B32:G32"/>
    <mergeCell ref="H32:K32"/>
    <mergeCell ref="L32:N32"/>
    <mergeCell ref="B33:G33"/>
    <mergeCell ref="H33:K33"/>
    <mergeCell ref="L33:N33"/>
    <mergeCell ref="B30:G30"/>
    <mergeCell ref="H30:K30"/>
    <mergeCell ref="L30:N30"/>
    <mergeCell ref="B31:G31"/>
    <mergeCell ref="H31:K31"/>
    <mergeCell ref="L31:N31"/>
    <mergeCell ref="B28:G28"/>
    <mergeCell ref="H28:K28"/>
    <mergeCell ref="L28:N28"/>
    <mergeCell ref="B29:G29"/>
    <mergeCell ref="H29:K29"/>
    <mergeCell ref="L29:N29"/>
    <mergeCell ref="B26:G26"/>
    <mergeCell ref="H26:K26"/>
    <mergeCell ref="L26:N26"/>
    <mergeCell ref="B27:G27"/>
    <mergeCell ref="H27:K27"/>
    <mergeCell ref="L27:N27"/>
    <mergeCell ref="B24:G24"/>
    <mergeCell ref="H24:K24"/>
    <mergeCell ref="L24:N24"/>
    <mergeCell ref="B25:G25"/>
    <mergeCell ref="H25:K25"/>
    <mergeCell ref="L25:N25"/>
    <mergeCell ref="B22:G22"/>
    <mergeCell ref="H22:K22"/>
    <mergeCell ref="L22:N22"/>
    <mergeCell ref="B23:G23"/>
    <mergeCell ref="H23:K23"/>
    <mergeCell ref="L23:N23"/>
    <mergeCell ref="B20:G20"/>
    <mergeCell ref="H20:K20"/>
    <mergeCell ref="L20:N20"/>
    <mergeCell ref="B21:G21"/>
    <mergeCell ref="H21:K21"/>
    <mergeCell ref="L21:N21"/>
    <mergeCell ref="B18:G18"/>
    <mergeCell ref="H18:K18"/>
    <mergeCell ref="L18:N18"/>
    <mergeCell ref="B19:G19"/>
    <mergeCell ref="H19:K19"/>
    <mergeCell ref="L19:N19"/>
    <mergeCell ref="B16:G16"/>
    <mergeCell ref="H16:K16"/>
    <mergeCell ref="L16:N16"/>
    <mergeCell ref="B17:G17"/>
    <mergeCell ref="H17:K17"/>
    <mergeCell ref="L17:N17"/>
    <mergeCell ref="B11:G11"/>
    <mergeCell ref="H11:K11"/>
    <mergeCell ref="L11:N11"/>
    <mergeCell ref="R11:R35"/>
    <mergeCell ref="B12:G12"/>
    <mergeCell ref="H12:K12"/>
    <mergeCell ref="L12:N12"/>
    <mergeCell ref="B13:G13"/>
    <mergeCell ref="H13:K13"/>
    <mergeCell ref="L13:N13"/>
    <mergeCell ref="B14:G14"/>
    <mergeCell ref="H14:K14"/>
    <mergeCell ref="L14:N14"/>
    <mergeCell ref="B15:G15"/>
    <mergeCell ref="H15:K15"/>
    <mergeCell ref="L15:N15"/>
    <mergeCell ref="A6:C6"/>
    <mergeCell ref="O6:P6"/>
    <mergeCell ref="Q6:R6"/>
    <mergeCell ref="A7:D7"/>
    <mergeCell ref="A8:A10"/>
    <mergeCell ref="B8:G10"/>
    <mergeCell ref="H8:N10"/>
    <mergeCell ref="O8:O10"/>
    <mergeCell ref="P8:P10"/>
    <mergeCell ref="Q8:Q10"/>
    <mergeCell ref="R8:R10"/>
    <mergeCell ref="A2:R2"/>
    <mergeCell ref="A4:C4"/>
    <mergeCell ref="E4:F4"/>
    <mergeCell ref="A5:C5"/>
    <mergeCell ref="O5:P5"/>
    <mergeCell ref="Q5:R5"/>
  </mergeCells>
  <phoneticPr fontId="9"/>
  <dataValidations count="1">
    <dataValidation type="whole" operator="greaterThanOrEqual" allowBlank="1" showInputMessage="1" showErrorMessage="1" sqref="O11:P35" xr:uid="{36EF89C9-6857-42CB-9B8B-D856875824DB}">
      <formula1>1</formula1>
    </dataValidation>
  </dataValidations>
  <pageMargins left="0.9055118110236221" right="0.70866141732283472" top="0.74803149606299213" bottom="0.55118110236220474" header="0.31496062992125984" footer="0.31496062992125984"/>
  <pageSetup paperSize="9" orientation="portrait" horizontalDpi="4294967293" verticalDpi="3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howOutlineSymbols="0"/>
  </sheetPr>
  <dimension ref="A1:AC114"/>
  <sheetViews>
    <sheetView workbookViewId="0"/>
  </sheetViews>
  <sheetFormatPr defaultColWidth="9" defaultRowHeight="20.100000000000001" customHeight="1" zeroHeight="1" outlineLevelCol="1"/>
  <cols>
    <col min="1" max="1" width="1.625" customWidth="1"/>
    <col min="2" max="3" width="2.625" customWidth="1"/>
    <col min="4" max="4" width="18.875" bestFit="1" customWidth="1"/>
    <col min="5" max="5" width="23.875" bestFit="1" customWidth="1"/>
    <col min="6" max="6" width="10" customWidth="1"/>
    <col min="7" max="7" width="17.875" customWidth="1"/>
    <col min="8" max="8" width="1.875" customWidth="1"/>
    <col min="9" max="9" width="1.625" customWidth="1" outlineLevel="1"/>
    <col min="10" max="14" width="7.75" style="2" customWidth="1" outlineLevel="1"/>
    <col min="15" max="15" width="9" customWidth="1" outlineLevel="1"/>
    <col min="16" max="18" width="9" customWidth="1" outlineLevel="1" collapsed="1"/>
    <col min="19" max="19" width="9" customWidth="1" outlineLevel="1"/>
    <col min="20" max="27" width="9" customWidth="1" outlineLevel="1" collapsed="1"/>
    <col min="28" max="28" width="9" outlineLevel="1"/>
    <col min="30" max="16384" width="9" outlineLevel="1"/>
  </cols>
  <sheetData>
    <row r="1" spans="2:14" ht="20.100000000000001" customHeight="1">
      <c r="D1" s="398" t="s">
        <v>12</v>
      </c>
      <c r="E1" s="36" t="s">
        <v>8</v>
      </c>
      <c r="F1" s="399" t="s">
        <v>10</v>
      </c>
      <c r="G1" s="400"/>
      <c r="J1" s="1"/>
      <c r="K1"/>
      <c r="L1"/>
      <c r="M1"/>
      <c r="N1"/>
    </row>
    <row r="2" spans="2:14" ht="20.100000000000001" customHeight="1">
      <c r="D2" s="398"/>
      <c r="E2" s="37" t="s">
        <v>9</v>
      </c>
      <c r="F2" s="399"/>
      <c r="G2" s="400"/>
      <c r="J2" s="1"/>
      <c r="K2"/>
      <c r="L2"/>
      <c r="M2"/>
      <c r="N2"/>
    </row>
    <row r="3" spans="2:14" ht="11.25" customHeight="1">
      <c r="D3" s="43" t="s">
        <v>11</v>
      </c>
      <c r="J3" s="1"/>
      <c r="K3" s="1"/>
      <c r="L3" s="1"/>
      <c r="M3" s="1"/>
      <c r="N3" s="1"/>
    </row>
    <row r="4" spans="2:14" ht="20.100000000000001" customHeight="1">
      <c r="B4" s="5"/>
      <c r="C4" s="5"/>
      <c r="D4" s="5"/>
      <c r="E4" s="5"/>
      <c r="F4" s="5"/>
      <c r="G4" s="14"/>
      <c r="H4" s="14"/>
      <c r="I4" s="14"/>
    </row>
    <row r="5" spans="2:14" ht="20.100000000000001" customHeight="1">
      <c r="B5" s="5"/>
      <c r="C5" s="5"/>
      <c r="D5" s="5"/>
      <c r="E5" s="5"/>
      <c r="F5" s="5"/>
      <c r="G5" s="5"/>
      <c r="H5" s="5"/>
      <c r="I5" s="5"/>
    </row>
    <row r="6" spans="2:14" ht="20.100000000000001" customHeight="1"/>
    <row r="7" spans="2:14" ht="20.100000000000001" customHeight="1"/>
    <row r="8" spans="2:14" ht="20.100000000000001" customHeight="1"/>
    <row r="9" spans="2:14" ht="20.100000000000001" customHeight="1"/>
    <row r="10" spans="2:14" ht="20.100000000000001" customHeight="1"/>
    <row r="11" spans="2:14" ht="20.100000000000001" customHeight="1"/>
    <row r="12" spans="2:14" ht="20.100000000000001" customHeight="1"/>
    <row r="13" spans="2:14" ht="20.100000000000001" customHeight="1"/>
    <row r="14" spans="2:14" ht="20.100000000000001" customHeight="1"/>
    <row r="15" spans="2:14" ht="20.100000000000001" customHeight="1"/>
    <row r="16" spans="2:14" ht="20.100000000000001" customHeight="1"/>
    <row r="17" ht="20.100000000000001" customHeight="1"/>
    <row r="18" ht="20.100000000000001" customHeight="1"/>
    <row r="19" ht="20.100000000000001" customHeight="1"/>
    <row r="20" ht="20.100000000000001" customHeight="1"/>
    <row r="21" ht="20.100000000000001" customHeight="1"/>
    <row r="22" ht="20.100000000000001" customHeight="1"/>
    <row r="23" ht="20.100000000000001" customHeight="1"/>
    <row r="24" ht="20.100000000000001" customHeight="1"/>
    <row r="25" ht="20.100000000000001" customHeight="1"/>
    <row r="26" ht="20.100000000000001" customHeight="1"/>
    <row r="27" ht="20.100000000000001" customHeight="1"/>
    <row r="28" ht="20.100000000000001" customHeight="1"/>
    <row r="29" ht="20.100000000000001" customHeight="1"/>
    <row r="30" ht="20.100000000000001" customHeight="1"/>
    <row r="31" ht="20.100000000000001" customHeight="1"/>
    <row r="32" ht="20.100000000000001" customHeight="1"/>
    <row r="33" ht="20.100000000000001" customHeight="1"/>
    <row r="34" ht="20.100000000000001" customHeight="1"/>
    <row r="35" ht="20.100000000000001" customHeight="1"/>
    <row r="36" ht="20.100000000000001" customHeight="1"/>
    <row r="37" ht="20.100000000000001" customHeight="1"/>
    <row r="38" ht="20.100000000000001" customHeight="1"/>
    <row r="39" ht="20.100000000000001" customHeight="1"/>
    <row r="40" ht="20.100000000000001" customHeight="1"/>
    <row r="41" ht="20.100000000000001" customHeight="1"/>
    <row r="42" ht="20.100000000000001" customHeight="1"/>
    <row r="43" ht="20.100000000000001" customHeight="1"/>
    <row r="44" ht="20.100000000000001" customHeight="1"/>
    <row r="45" ht="20.100000000000001" customHeight="1"/>
    <row r="46" ht="20.100000000000001" customHeight="1"/>
    <row r="47" ht="20.100000000000001" customHeight="1"/>
    <row r="48" ht="20.100000000000001" customHeight="1"/>
    <row r="49" ht="20.100000000000001" customHeight="1"/>
    <row r="50" ht="20.100000000000001" customHeight="1"/>
    <row r="51" ht="20.100000000000001" customHeight="1"/>
    <row r="52" ht="20.100000000000001" customHeight="1"/>
    <row r="53" ht="20.100000000000001" customHeight="1"/>
    <row r="54" ht="20.100000000000001" customHeight="1"/>
    <row r="55" ht="20.100000000000001" customHeight="1"/>
    <row r="56" ht="20.100000000000001" customHeight="1"/>
    <row r="57" ht="20.100000000000001" customHeight="1"/>
    <row r="58" ht="20.100000000000001" customHeight="1"/>
    <row r="59" ht="20.100000000000001" customHeight="1"/>
    <row r="60" ht="20.100000000000001" customHeight="1"/>
    <row r="61" ht="20.100000000000001" customHeight="1"/>
    <row r="62" ht="20.100000000000001" customHeight="1"/>
    <row r="63" ht="20.100000000000001" customHeight="1"/>
    <row r="64" ht="20.100000000000001" customHeight="1"/>
    <row r="65" ht="20.100000000000001" customHeight="1"/>
    <row r="66" ht="20.100000000000001" customHeight="1"/>
    <row r="67" ht="20.100000000000001" customHeight="1"/>
    <row r="68" ht="20.100000000000001" customHeight="1"/>
    <row r="69" ht="20.100000000000001" customHeight="1"/>
    <row r="70" ht="20.100000000000001" customHeight="1"/>
    <row r="71" ht="20.100000000000001" customHeight="1"/>
    <row r="72" ht="20.100000000000001" customHeight="1"/>
    <row r="73" ht="20.100000000000001" customHeight="1"/>
    <row r="74" ht="20.100000000000001" customHeight="1"/>
    <row r="75" ht="20.100000000000001" customHeight="1"/>
    <row r="76" ht="20.100000000000001" customHeight="1"/>
    <row r="77" ht="20.100000000000001" customHeight="1"/>
    <row r="78" ht="20.100000000000001" customHeight="1"/>
    <row r="79" ht="20.100000000000001" customHeight="1"/>
    <row r="80" ht="20.100000000000001" customHeight="1"/>
    <row r="81" ht="20.100000000000001" customHeight="1"/>
    <row r="82" ht="20.100000000000001" customHeight="1"/>
    <row r="83" ht="20.100000000000001" customHeight="1"/>
    <row r="84" ht="20.100000000000001" customHeight="1"/>
    <row r="85" ht="20.100000000000001" customHeight="1"/>
    <row r="86" ht="20.100000000000001" customHeight="1"/>
    <row r="87" ht="20.100000000000001" customHeight="1"/>
    <row r="88" ht="20.100000000000001" customHeight="1"/>
    <row r="89" ht="20.100000000000001" customHeight="1"/>
    <row r="90" ht="20.100000000000001" customHeight="1"/>
    <row r="91" ht="20.100000000000001" customHeight="1"/>
    <row r="92" ht="20.100000000000001" customHeight="1"/>
    <row r="93" ht="20.100000000000001" customHeight="1"/>
    <row r="94" ht="20.100000000000001" customHeight="1"/>
    <row r="95" ht="20.100000000000001" customHeight="1"/>
    <row r="96" ht="20.100000000000001" customHeight="1"/>
    <row r="97" ht="20.100000000000001" customHeight="1"/>
    <row r="98" ht="20.100000000000001" customHeight="1"/>
    <row r="99" ht="20.100000000000001" customHeight="1"/>
    <row r="100" ht="20.100000000000001" customHeight="1"/>
    <row r="101" ht="20.100000000000001" customHeight="1"/>
    <row r="102" ht="20.100000000000001" customHeight="1"/>
    <row r="103" ht="20.100000000000001" customHeight="1"/>
    <row r="104" ht="20.100000000000001" customHeight="1"/>
    <row r="105" ht="20.100000000000001" customHeight="1"/>
    <row r="106" ht="20.100000000000001" customHeight="1"/>
    <row r="107" ht="20.100000000000001" customHeight="1"/>
    <row r="108" ht="20.100000000000001" customHeight="1"/>
    <row r="109" ht="20.100000000000001" customHeight="1"/>
    <row r="110" ht="20.100000000000001" customHeight="1"/>
    <row r="111" ht="20.100000000000001" customHeight="1"/>
    <row r="112" ht="20.100000000000001" customHeight="1"/>
    <row r="113" ht="20.100000000000001" customHeight="1"/>
    <row r="114" ht="20.100000000000001" customHeight="1"/>
  </sheetData>
  <mergeCells count="3">
    <mergeCell ref="D1:D2"/>
    <mergeCell ref="F1:F2"/>
    <mergeCell ref="G1:G2"/>
  </mergeCells>
  <phoneticPr fontId="9"/>
  <printOptions horizontalCentered="1"/>
  <pageMargins left="0.78740157480314965" right="0.78740157480314965" top="0.98425196850393704" bottom="0.59055118110236227" header="0.39370078740157483" footer="0.31496062992125984"/>
  <pageSetup paperSize="9" orientation="portrait" r:id="rId1"/>
  <headerFooter scaleWithDoc="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9</vt:i4>
      </vt:variant>
    </vt:vector>
  </HeadingPairs>
  <TitlesOfParts>
    <vt:vector size="16" baseType="lpstr">
      <vt:lpstr>達成率確認書</vt:lpstr>
      <vt:lpstr>基本情報入力</vt:lpstr>
      <vt:lpstr>様式4</vt:lpstr>
      <vt:lpstr>様式5</vt:lpstr>
      <vt:lpstr>様式4 (記載例)</vt:lpstr>
      <vt:lpstr>様式5 (記載例)</vt:lpstr>
      <vt:lpstr>達成率</vt:lpstr>
      <vt:lpstr>達成率!Print_Area</vt:lpstr>
      <vt:lpstr>達成率確認書!Print_Area</vt:lpstr>
      <vt:lpstr>様式4!Print_Area</vt:lpstr>
      <vt:lpstr>'様式4 (記載例)'!Print_Area</vt:lpstr>
      <vt:lpstr>様式5!Print_Area</vt:lpstr>
      <vt:lpstr>'様式5 (記載例)'!Print_Area</vt:lpstr>
      <vt:lpstr>達成率確認書!Print_Titles</vt:lpstr>
      <vt:lpstr>様式5!Print_Titles</vt:lpstr>
      <vt:lpstr>'様式5 (記載例)'!Print_Titles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上野　智弘</cp:lastModifiedBy>
  <cp:lastPrinted>2023-12-18T12:02:15Z</cp:lastPrinted>
  <dcterms:modified xsi:type="dcterms:W3CDTF">2024-05-12T23:21:02Z</dcterms:modified>
</cp:coreProperties>
</file>