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50" windowHeight="7950" activeTab="0"/>
  </bookViews>
  <sheets>
    <sheet name="１(1)" sheetId="1" r:id="rId1"/>
    <sheet name="１(2)" sheetId="2" r:id="rId2"/>
    <sheet name="１(3)" sheetId="3" r:id="rId3"/>
    <sheet name="１(4)" sheetId="4" r:id="rId4"/>
    <sheet name="１(5)" sheetId="5" r:id="rId5"/>
    <sheet name="２(1)" sheetId="6" r:id="rId6"/>
    <sheet name="２(2)" sheetId="7" r:id="rId7"/>
    <sheet name="３（1） " sheetId="8" r:id="rId8"/>
    <sheet name="３（2） " sheetId="9" r:id="rId9"/>
    <sheet name="３（3） " sheetId="10" r:id="rId10"/>
    <sheet name="３（4） " sheetId="11" r:id="rId11"/>
    <sheet name="３（5） " sheetId="12" r:id="rId12"/>
    <sheet name="３（6） " sheetId="13" r:id="rId13"/>
    <sheet name="４(1)" sheetId="14" r:id="rId14"/>
    <sheet name="４(2)" sheetId="15" r:id="rId15"/>
    <sheet name="４(３)" sheetId="16" r:id="rId16"/>
    <sheet name="５(1)" sheetId="17" r:id="rId17"/>
    <sheet name="５(2)" sheetId="18" r:id="rId18"/>
    <sheet name="６" sheetId="19" r:id="rId19"/>
    <sheet name="７ " sheetId="20" r:id="rId20"/>
    <sheet name="８" sheetId="21" r:id="rId21"/>
    <sheet name="９ " sheetId="22" r:id="rId22"/>
    <sheet name="１０" sheetId="23" r:id="rId23"/>
    <sheet name="１１" sheetId="24" r:id="rId24"/>
    <sheet name="１２ " sheetId="25" r:id="rId25"/>
    <sheet name="１３" sheetId="26" r:id="rId26"/>
    <sheet name="１４" sheetId="27" r:id="rId27"/>
    <sheet name="１５ " sheetId="28" r:id="rId28"/>
    <sheet name="１６ " sheetId="29" r:id="rId29"/>
    <sheet name="１７" sheetId="30" r:id="rId30"/>
    <sheet name="Sheet1" sheetId="31" r:id="rId31"/>
  </sheets>
  <definedNames>
    <definedName name="_xlnm.Print_Area" localSheetId="5">'２(1)'!$A$1:$E$52</definedName>
    <definedName name="_xlnm.Print_Area" localSheetId="10">'３（4） '!$A$1:$L$41</definedName>
    <definedName name="_xlnm.Print_Area" localSheetId="11">'３（5） '!$A$1:$L$44</definedName>
    <definedName name="_xlnm.Print_Area" localSheetId="21">'９ '!$A$1:$P$63</definedName>
  </definedNames>
  <calcPr fullCalcOnLoad="1"/>
</workbook>
</file>

<file path=xl/sharedStrings.xml><?xml version="1.0" encoding="utf-8"?>
<sst xmlns="http://schemas.openxmlformats.org/spreadsheetml/2006/main" count="1802" uniqueCount="539">
  <si>
    <t>島</t>
  </si>
  <si>
    <t>藍川</t>
  </si>
  <si>
    <t>岐北</t>
  </si>
  <si>
    <t>厚見</t>
  </si>
  <si>
    <t>青山</t>
  </si>
  <si>
    <t>陽南</t>
  </si>
  <si>
    <t>藍川東</t>
  </si>
  <si>
    <t>岐阜西</t>
  </si>
  <si>
    <t>長森南</t>
  </si>
  <si>
    <t>分館</t>
  </si>
  <si>
    <t>計</t>
  </si>
  <si>
    <t>市民総合体育館</t>
  </si>
  <si>
    <t>総数</t>
  </si>
  <si>
    <t>一般利用</t>
  </si>
  <si>
    <t>南部スポーツセンター</t>
  </si>
  <si>
    <t>岐阜市体育ルーム</t>
  </si>
  <si>
    <t>利用者計</t>
  </si>
  <si>
    <t>本荘市民プール</t>
  </si>
  <si>
    <t>北部市民プール</t>
  </si>
  <si>
    <t>南部市民プール</t>
  </si>
  <si>
    <t>(5)　学校別体育施設利用状況(運動場)</t>
  </si>
  <si>
    <t>岩野田</t>
  </si>
  <si>
    <t>高等学校</t>
  </si>
  <si>
    <t>境川</t>
  </si>
  <si>
    <t>幼稚園名</t>
  </si>
  <si>
    <t>（各年度末現在）</t>
  </si>
  <si>
    <t>（単位：人）</t>
  </si>
  <si>
    <t>１．学校基本調査結果(毎年５月１日）</t>
  </si>
  <si>
    <t>小学校</t>
  </si>
  <si>
    <t>学校名</t>
  </si>
  <si>
    <t>児　　童　　数</t>
  </si>
  <si>
    <t>学級数</t>
  </si>
  <si>
    <t>男</t>
  </si>
  <si>
    <t>女</t>
  </si>
  <si>
    <t>徹明</t>
  </si>
  <si>
    <t>白山</t>
  </si>
  <si>
    <t>梅林</t>
  </si>
  <si>
    <t>華陽</t>
  </si>
  <si>
    <t>本荘</t>
  </si>
  <si>
    <t>日野</t>
  </si>
  <si>
    <t>長良</t>
  </si>
  <si>
    <t>三里</t>
  </si>
  <si>
    <t>鷺山</t>
  </si>
  <si>
    <t>加納</t>
  </si>
  <si>
    <t>加納西</t>
  </si>
  <si>
    <t>則武</t>
  </si>
  <si>
    <t>長森北</t>
  </si>
  <si>
    <t>常磐</t>
  </si>
  <si>
    <t>木田</t>
  </si>
  <si>
    <t>黒野</t>
  </si>
  <si>
    <t>方県</t>
  </si>
  <si>
    <t>茜部</t>
  </si>
  <si>
    <t>鶉</t>
  </si>
  <si>
    <t>七郷</t>
  </si>
  <si>
    <t>西郷</t>
  </si>
  <si>
    <t>市橋</t>
  </si>
  <si>
    <t>岩</t>
  </si>
  <si>
    <t>鏡島</t>
  </si>
  <si>
    <t>長良西</t>
  </si>
  <si>
    <t>早田</t>
  </si>
  <si>
    <t>且挌</t>
  </si>
  <si>
    <t>芥見</t>
  </si>
  <si>
    <t>合渡</t>
  </si>
  <si>
    <t>三輪南</t>
  </si>
  <si>
    <t>三輪北</t>
  </si>
  <si>
    <t>網代</t>
  </si>
  <si>
    <t>城西</t>
  </si>
  <si>
    <t>長良東</t>
  </si>
  <si>
    <t>長森西</t>
  </si>
  <si>
    <t>芥見東</t>
  </si>
  <si>
    <t>岩野田北</t>
  </si>
  <si>
    <t>長森東</t>
  </si>
  <si>
    <t>中学校</t>
  </si>
  <si>
    <t>長森</t>
  </si>
  <si>
    <t>長良</t>
  </si>
  <si>
    <t>精華</t>
  </si>
  <si>
    <t>藍川</t>
  </si>
  <si>
    <t>三輪</t>
  </si>
  <si>
    <t>青山</t>
  </si>
  <si>
    <t>陽南</t>
  </si>
  <si>
    <t>藍川北</t>
  </si>
  <si>
    <t>東長良</t>
  </si>
  <si>
    <t>岐阜東</t>
  </si>
  <si>
    <t>岐阜商業高校</t>
  </si>
  <si>
    <t xml:space="preserve"> </t>
  </si>
  <si>
    <t>学校数</t>
  </si>
  <si>
    <t>外国人</t>
  </si>
  <si>
    <t>養護教諭</t>
  </si>
  <si>
    <t>本務者のうち特殊学級担当職員(再掲)</t>
  </si>
  <si>
    <t>負担法による者</t>
  </si>
  <si>
    <t>その他</t>
  </si>
  <si>
    <t>学校栄養職員</t>
  </si>
  <si>
    <t>区分</t>
  </si>
  <si>
    <t>利用人数</t>
  </si>
  <si>
    <t>開放校名</t>
  </si>
  <si>
    <t>開放日数</t>
  </si>
  <si>
    <t>日</t>
  </si>
  <si>
    <t>人</t>
  </si>
  <si>
    <t>市民球場</t>
  </si>
  <si>
    <t>八ッ草球場</t>
  </si>
  <si>
    <t>日置江球場</t>
  </si>
  <si>
    <t>江崎第一球場</t>
  </si>
  <si>
    <t>江崎第二球場</t>
  </si>
  <si>
    <t>江崎第三球場</t>
  </si>
  <si>
    <t>溝口第一球場</t>
  </si>
  <si>
    <t>次木球場</t>
  </si>
  <si>
    <t>則松球場</t>
  </si>
  <si>
    <t>厚八運動場</t>
  </si>
  <si>
    <t>島西運動場</t>
  </si>
  <si>
    <t>旦ノ島球場</t>
  </si>
  <si>
    <t>溝口第二球場</t>
  </si>
  <si>
    <t>中屋球場</t>
  </si>
  <si>
    <t>日野サッカー場</t>
  </si>
  <si>
    <t>日置江サッカー場</t>
  </si>
  <si>
    <t>鏡島サッカー場</t>
  </si>
  <si>
    <t>４．岐阜市歴史博物館入館者状況</t>
  </si>
  <si>
    <t>合　　計</t>
  </si>
  <si>
    <t>有　　料</t>
  </si>
  <si>
    <t>無　　料</t>
  </si>
  <si>
    <t>個　　人</t>
  </si>
  <si>
    <t>団　　体</t>
  </si>
  <si>
    <t>一般図書</t>
  </si>
  <si>
    <t>児童図書</t>
  </si>
  <si>
    <t>長良図書室</t>
  </si>
  <si>
    <t>東部図書室</t>
  </si>
  <si>
    <t>西部図書室</t>
  </si>
  <si>
    <t>長森図書室</t>
  </si>
  <si>
    <t>参考質問受付件数</t>
  </si>
  <si>
    <t>総　数</t>
  </si>
  <si>
    <t>児童図書研究室資料</t>
  </si>
  <si>
    <t>貸出文庫用資料</t>
  </si>
  <si>
    <t>児童室資料</t>
  </si>
  <si>
    <t>点字他資料</t>
  </si>
  <si>
    <t>個人貸出</t>
  </si>
  <si>
    <t>団体貸出</t>
  </si>
  <si>
    <t>口　頭</t>
  </si>
  <si>
    <t>電　話</t>
  </si>
  <si>
    <t>文　書</t>
  </si>
  <si>
    <t>科学講座</t>
  </si>
  <si>
    <t>科学相談</t>
  </si>
  <si>
    <t>７．ドリームシアター岐阜利用状況</t>
  </si>
  <si>
    <t>計(A)</t>
  </si>
  <si>
    <t>件数</t>
  </si>
  <si>
    <t>人数(B)</t>
  </si>
  <si>
    <t>８．岐阜市少年自然の家利用状況</t>
  </si>
  <si>
    <t>利用団体数</t>
  </si>
  <si>
    <t>実利用者数</t>
  </si>
  <si>
    <t>延利用者数</t>
  </si>
  <si>
    <t>軽音楽</t>
  </si>
  <si>
    <t>講演会</t>
  </si>
  <si>
    <t>国際会議</t>
  </si>
  <si>
    <t>国内会議</t>
  </si>
  <si>
    <t>大会・会合</t>
  </si>
  <si>
    <t>発表会</t>
  </si>
  <si>
    <t>団体数</t>
  </si>
  <si>
    <t>施設名</t>
  </si>
  <si>
    <t>家庭教育学級</t>
  </si>
  <si>
    <t>視聴覚クラブ</t>
  </si>
  <si>
    <t>青少年育成会</t>
  </si>
  <si>
    <t>青年団・青年会</t>
  </si>
  <si>
    <t>体育団体</t>
  </si>
  <si>
    <t>自治団体</t>
  </si>
  <si>
    <t>議会報告</t>
  </si>
  <si>
    <t>福祉団体</t>
  </si>
  <si>
    <t>行政関係</t>
  </si>
  <si>
    <t>文庫貸出冊数</t>
  </si>
  <si>
    <t>図書貸出冊数</t>
  </si>
  <si>
    <t>白  山</t>
  </si>
  <si>
    <t>梅  林</t>
  </si>
  <si>
    <t>華  陽</t>
  </si>
  <si>
    <t>本  荘</t>
  </si>
  <si>
    <t>日  野</t>
  </si>
  <si>
    <t>長  良</t>
  </si>
  <si>
    <t>三  里</t>
  </si>
  <si>
    <t>鷺  山</t>
  </si>
  <si>
    <t>加  納</t>
  </si>
  <si>
    <t>則  武</t>
  </si>
  <si>
    <t>常  磐</t>
  </si>
  <si>
    <t>木  田</t>
  </si>
  <si>
    <t>黒  野</t>
  </si>
  <si>
    <t>方  県</t>
  </si>
  <si>
    <t>茜  部</t>
  </si>
  <si>
    <t>七  郷</t>
  </si>
  <si>
    <t>西  郷</t>
  </si>
  <si>
    <t>市  橋</t>
  </si>
  <si>
    <t>鏡  島</t>
  </si>
  <si>
    <t>厚  見</t>
  </si>
  <si>
    <t>早  田</t>
  </si>
  <si>
    <t>且  挌</t>
  </si>
  <si>
    <t>芥  見</t>
  </si>
  <si>
    <t>合  渡</t>
  </si>
  <si>
    <t>網  代</t>
  </si>
  <si>
    <t>城  西</t>
  </si>
  <si>
    <t>藍  川</t>
  </si>
  <si>
    <t>地図関係資料</t>
  </si>
  <si>
    <t>その他</t>
  </si>
  <si>
    <t>教育研究所</t>
  </si>
  <si>
    <t>視聴覚</t>
  </si>
  <si>
    <t>総合計</t>
  </si>
  <si>
    <t>生　　徒　　数</t>
  </si>
  <si>
    <t>明郷</t>
  </si>
  <si>
    <t>団体数</t>
  </si>
  <si>
    <t>青少年団体</t>
  </si>
  <si>
    <t>子ども会</t>
  </si>
  <si>
    <t>(単位：人）</t>
  </si>
  <si>
    <t>西部福祉会館
青少年ルーム</t>
  </si>
  <si>
    <t>総　数</t>
  </si>
  <si>
    <t>年　度</t>
  </si>
  <si>
    <t>少　年</t>
  </si>
  <si>
    <t>青　年</t>
  </si>
  <si>
    <t>一　般</t>
  </si>
  <si>
    <t>主 催 事 業</t>
  </si>
  <si>
    <t>青山青少年
会館</t>
  </si>
  <si>
    <t>中央青少年
会館</t>
  </si>
  <si>
    <t>人　数</t>
  </si>
  <si>
    <t>合　　計</t>
  </si>
  <si>
    <t>公 民 館</t>
  </si>
  <si>
    <t>婦 人 会</t>
  </si>
  <si>
    <t>自 治 会</t>
  </si>
  <si>
    <t>学　　校</t>
  </si>
  <si>
    <t>そ の 他</t>
  </si>
  <si>
    <t>公民館文庫
利用者数</t>
  </si>
  <si>
    <t>区　分</t>
  </si>
  <si>
    <t>生涯学習・
女性センター
（利用者数）</t>
  </si>
  <si>
    <t>体育ルーム
（利用者数）</t>
  </si>
  <si>
    <t>消費生活
センター
（来客者数）</t>
  </si>
  <si>
    <t>図  書  館
（入館者数）</t>
  </si>
  <si>
    <t>駐　車　場
（利用台数）</t>
  </si>
  <si>
    <t>東部ｺﾐｭﾆﾃｨｾﾝﾀｰ</t>
  </si>
  <si>
    <t>西部ｺﾐｭﾆﾃｨｾﾝﾀｰ</t>
  </si>
  <si>
    <t>北部ｺﾐｭﾆﾃｨｾﾝﾀｰ</t>
  </si>
  <si>
    <t>南部ｺﾐｭﾆﾃｨｾﾝﾀｰ</t>
  </si>
  <si>
    <t>日光ｺﾐｭﾆﾃｨｾﾝﾀｰ</t>
  </si>
  <si>
    <t>長森ｺﾐｭﾆﾃｨｾﾝﾀｰ</t>
  </si>
  <si>
    <t>市橋ｺﾐｭﾆﾃｨｾﾝﾀｰ</t>
  </si>
  <si>
    <t>邦　楽</t>
  </si>
  <si>
    <t>演　劇</t>
  </si>
  <si>
    <t>舞　踊</t>
  </si>
  <si>
    <t>演　芸</t>
  </si>
  <si>
    <t>映　画</t>
  </si>
  <si>
    <t>展　示</t>
  </si>
  <si>
    <t>資料：市民会館</t>
  </si>
  <si>
    <t>団　体</t>
  </si>
  <si>
    <t>個　人</t>
  </si>
  <si>
    <t>来　庁</t>
  </si>
  <si>
    <t>９．長 良 川 国 際 会 議 場 利 用 状 況</t>
  </si>
  <si>
    <t>-</t>
  </si>
  <si>
    <t>大　　　会　　　議　　　室</t>
  </si>
  <si>
    <t>大　人</t>
  </si>
  <si>
    <t>小　人</t>
  </si>
  <si>
    <t>幼　児</t>
  </si>
  <si>
    <t>６．科 学 館 利 用 状 況</t>
  </si>
  <si>
    <t>小 人</t>
  </si>
  <si>
    <t>大 人</t>
  </si>
  <si>
    <t>特 別 展</t>
  </si>
  <si>
    <t>入 館 者 数</t>
  </si>
  <si>
    <t>総　数</t>
  </si>
  <si>
    <t>一 般 図 書</t>
  </si>
  <si>
    <t>(うち郷土資料)</t>
  </si>
  <si>
    <t>工業所有権公報</t>
  </si>
  <si>
    <t>(館内閲覧を除く)</t>
  </si>
  <si>
    <t>区　　分</t>
  </si>
  <si>
    <t>資 料 貸 出 冊 数</t>
  </si>
  <si>
    <t>児　童</t>
  </si>
  <si>
    <t>５．図　　　書　　　館</t>
  </si>
  <si>
    <t>（単位：人・冊）</t>
  </si>
  <si>
    <t>資料数は電算入力のみ。</t>
  </si>
  <si>
    <t>一　日
当たり
の入館
者　数</t>
  </si>
  <si>
    <t>小・中学　生</t>
  </si>
  <si>
    <t>入館者
総  数</t>
  </si>
  <si>
    <t>開 館
日 数</t>
  </si>
  <si>
    <t>(1)　歴 史 博 物 館 入 館 者 数</t>
  </si>
  <si>
    <t>岐阜ファミリー
パーク野球場</t>
  </si>
  <si>
    <t>学校</t>
  </si>
  <si>
    <t>校区対象</t>
  </si>
  <si>
    <t>体　　育　　館</t>
  </si>
  <si>
    <t>運　　動　　場</t>
  </si>
  <si>
    <t>校　　数</t>
  </si>
  <si>
    <t>ｽﾎﾟｰﾂ教室</t>
  </si>
  <si>
    <t>北西部
体育館</t>
  </si>
  <si>
    <t>東　部
体育館</t>
  </si>
  <si>
    <t>西　部
体育館</t>
  </si>
  <si>
    <t>北　部
体育館</t>
  </si>
  <si>
    <t>項　目</t>
  </si>
  <si>
    <t>［　１　　年　]</t>
  </si>
  <si>
    <t>［　２　　年　]</t>
  </si>
  <si>
    <t>［　３　　年　]</t>
  </si>
  <si>
    <t>（単位：身長・座高cm・体重㎏）</t>
  </si>
  <si>
    <t>身　　長</t>
  </si>
  <si>
    <t>体　　重</t>
  </si>
  <si>
    <t>(1) 小 学 校 児 童 体 位</t>
  </si>
  <si>
    <t>２．学 校 保 健 統 計 調 査 結 果</t>
  </si>
  <si>
    <t>［　４　　年　]</t>
  </si>
  <si>
    <t>［　５　　年　]</t>
  </si>
  <si>
    <t>［　６　　年　]</t>
  </si>
  <si>
    <t>(2) 中 学 校 生 徒 体 位</t>
  </si>
  <si>
    <t>(3) 中学校学校数、学級数、生徒数</t>
  </si>
  <si>
    <t>(2) 小学校学校数、学級数、児童数</t>
  </si>
  <si>
    <t>校　長</t>
  </si>
  <si>
    <t>教　頭</t>
  </si>
  <si>
    <t>教　諭</t>
  </si>
  <si>
    <t>講　師</t>
  </si>
  <si>
    <t>合　計</t>
  </si>
  <si>
    <t>教　　　員　　　数</t>
  </si>
  <si>
    <t>職　　　員　　　数</t>
  </si>
  <si>
    <t>(5) 中学校教員数及び職員数</t>
  </si>
  <si>
    <t>(4) 小学校教員数及び職員数</t>
  </si>
  <si>
    <t>養　護
助教諭</t>
  </si>
  <si>
    <t>　中学校</t>
  </si>
  <si>
    <t>学　校　名</t>
  </si>
  <si>
    <t>教　員　数</t>
  </si>
  <si>
    <t>学　級　数</t>
  </si>
  <si>
    <t>　幼稚園</t>
  </si>
  <si>
    <t>　高等学校</t>
  </si>
  <si>
    <t>　養護学校</t>
  </si>
  <si>
    <t>園　　児　　数</t>
  </si>
  <si>
    <t>生　　徒　　数</t>
  </si>
  <si>
    <t>児　童　・　生　徒　数</t>
  </si>
  <si>
    <t>(1) 市 立 学 校 の 概 況</t>
  </si>
  <si>
    <t>（教員数は兼務者含む）</t>
  </si>
  <si>
    <t>教  員  数</t>
  </si>
  <si>
    <t>学  級  数</t>
  </si>
  <si>
    <t>学  校  名</t>
  </si>
  <si>
    <t>17．早田教育集会所利用状況</t>
  </si>
  <si>
    <t>16．青少年会館利用状況</t>
  </si>
  <si>
    <t xml:space="preserve">15．地 区 公 民 館 </t>
  </si>
  <si>
    <t>※ 合計には有料使用の件数・人数も含む。</t>
  </si>
  <si>
    <t>14．ハートフルスクエアーＧ利用状況</t>
  </si>
  <si>
    <t>13．コミュニティセンター利用状況</t>
  </si>
  <si>
    <r>
      <t>北東部</t>
    </r>
    <r>
      <rPr>
        <sz val="11"/>
        <rFont val="ＭＳ 明朝"/>
        <family val="1"/>
      </rPr>
      <t>ｺﾐｭﾆﾃｨｾﾝﾀｰ</t>
    </r>
  </si>
  <si>
    <t>12．ボランティア相談件数・登録人員</t>
  </si>
  <si>
    <t>11．市 民 会 館 利 用 状 況</t>
  </si>
  <si>
    <t>岐阜ファミリーパーク
サッカー兼ラグビー場</t>
  </si>
  <si>
    <r>
      <t xml:space="preserve">主催事業
参加者数
</t>
    </r>
    <r>
      <rPr>
        <sz val="11"/>
        <rFont val="ＭＳ 明朝"/>
        <family val="1"/>
      </rPr>
      <t>（C）</t>
    </r>
  </si>
  <si>
    <t>(2) 岐阜県図書館資料及び奉仕活動状況</t>
  </si>
  <si>
    <t>資料：市立図書館</t>
  </si>
  <si>
    <t>資料：岐阜県図書館</t>
  </si>
  <si>
    <t>資料：岐阜市歴史博物館</t>
  </si>
  <si>
    <t>(6) 野 球 場 等 利 用 状 況 ( 受 付 数 )</t>
  </si>
  <si>
    <t>(3) 学校体育施設開放利用状況</t>
  </si>
  <si>
    <t>(4) 学校別体育施設利用状況(体育館)</t>
  </si>
  <si>
    <t>(2) 市 民 プ ー ル 利 用 状 況</t>
  </si>
  <si>
    <t>(1) 市 民 体 育 館 利 用 状 況</t>
  </si>
  <si>
    <r>
      <t xml:space="preserve">ファミリーパーク
</t>
    </r>
    <r>
      <rPr>
        <sz val="11"/>
        <rFont val="ＭＳ 明朝"/>
        <family val="1"/>
      </rPr>
      <t>体育館</t>
    </r>
  </si>
  <si>
    <t>本務者のうち
特殊学級担当
職員(再掲)</t>
  </si>
  <si>
    <t>休 職 者
(再掲)</t>
  </si>
  <si>
    <t>１　年</t>
  </si>
  <si>
    <t>２　年</t>
  </si>
  <si>
    <t>３　年</t>
  </si>
  <si>
    <t>４　年</t>
  </si>
  <si>
    <t>５　年</t>
  </si>
  <si>
    <t>６　年</t>
  </si>
  <si>
    <t>(小・中学部)</t>
  </si>
  <si>
    <t>(高  等  部)</t>
  </si>
  <si>
    <t>資料：科学館</t>
  </si>
  <si>
    <t>資料：ドリームシアター岐阜</t>
  </si>
  <si>
    <t>格技場</t>
  </si>
  <si>
    <t>岐陽
体育館</t>
  </si>
  <si>
    <t>柳津運動場</t>
  </si>
  <si>
    <t>高桑運動広場</t>
  </si>
  <si>
    <t>坂巻運動広場</t>
  </si>
  <si>
    <t>年度・月</t>
  </si>
  <si>
    <t>柳津</t>
  </si>
  <si>
    <t xml:space="preserve">     6　</t>
  </si>
  <si>
    <t xml:space="preserve">     7　</t>
  </si>
  <si>
    <t xml:space="preserve">     8　</t>
  </si>
  <si>
    <t xml:space="preserve">     9　</t>
  </si>
  <si>
    <t xml:space="preserve">    11　</t>
  </si>
  <si>
    <t xml:space="preserve">    12　</t>
  </si>
  <si>
    <t>年度・月</t>
  </si>
  <si>
    <t>資 料 数 (点)</t>
  </si>
  <si>
    <t>利 用 者 数 (人)</t>
  </si>
  <si>
    <t>貸 出 数 (点)</t>
  </si>
  <si>
    <t>　　 6　</t>
  </si>
  <si>
    <t>　　 7　</t>
  </si>
  <si>
    <t>　　 8　</t>
  </si>
  <si>
    <t>　　 9　</t>
  </si>
  <si>
    <t>　　11　</t>
  </si>
  <si>
    <t>　　12　</t>
  </si>
  <si>
    <t>　　 3　</t>
  </si>
  <si>
    <t>区 分</t>
  </si>
  <si>
    <t>回 数</t>
  </si>
  <si>
    <t>人 員</t>
  </si>
  <si>
    <t>年</t>
  </si>
  <si>
    <t>事 務 職 員</t>
  </si>
  <si>
    <t>施 設 使 用</t>
  </si>
  <si>
    <t>相  談  件  数</t>
  </si>
  <si>
    <t>登  録  人  数  （3月31日現在）</t>
  </si>
  <si>
    <t>資料：長良川国際会議場</t>
  </si>
  <si>
    <t>開 場 日 数</t>
  </si>
  <si>
    <t>入 場 人 員</t>
  </si>
  <si>
    <t>１ 日 平 均</t>
  </si>
  <si>
    <t>区　分</t>
  </si>
  <si>
    <t>国　　際　　会　　議　　室</t>
  </si>
  <si>
    <t>北青少年会館</t>
  </si>
  <si>
    <t>東青少年会館</t>
  </si>
  <si>
    <t>岐  阜</t>
  </si>
  <si>
    <t>　特別支援学校</t>
  </si>
  <si>
    <t>岐阜特別支援</t>
  </si>
  <si>
    <t>江崎Ａ球場</t>
  </si>
  <si>
    <t>江崎Ｂ球場</t>
  </si>
  <si>
    <t>江崎Ｃ球場</t>
  </si>
  <si>
    <t>板屋Ａ球場</t>
  </si>
  <si>
    <t>板屋Ｂ球場</t>
  </si>
  <si>
    <t>次木Ａ球場</t>
  </si>
  <si>
    <t>次木Ｂ球場</t>
  </si>
  <si>
    <t>伊自良川Ａ球場</t>
  </si>
  <si>
    <t>伊自良川Ｃ球場</t>
  </si>
  <si>
    <t>伊自良川サッカー場</t>
  </si>
  <si>
    <t>資料：少年自然の家</t>
  </si>
  <si>
    <t>※ 地区公民館：50館</t>
  </si>
  <si>
    <t>岐阜</t>
  </si>
  <si>
    <t>特別支援</t>
  </si>
  <si>
    <t>開 館
日 数</t>
  </si>
  <si>
    <t>合 計
人 数
A+B+C</t>
  </si>
  <si>
    <t>個 人 ・ 団 体 使 用</t>
  </si>
  <si>
    <t>一般個人利用</t>
  </si>
  <si>
    <t>学校・子ども会等団体利用</t>
  </si>
  <si>
    <t>ｻﾎﾟｰﾀｰ
見学者
等</t>
  </si>
  <si>
    <t>小学校及び中学校児童、生徒体位表は学校保健統計調査(基幹統計・各年4月)の結果である。</t>
  </si>
  <si>
    <t>(計に駐車場の利用台数は含まず）</t>
  </si>
  <si>
    <t>10．文 化 セ ン タ ー 利 用 状 況</t>
  </si>
  <si>
    <t>催　　し　　広　　場</t>
  </si>
  <si>
    <t>小　　　　劇　　　　場</t>
  </si>
  <si>
    <t>資料：文化センター</t>
  </si>
  <si>
    <t>選挙関係</t>
  </si>
  <si>
    <t>人数</t>
  </si>
  <si>
    <t xml:space="preserve">    10　</t>
  </si>
  <si>
    <t xml:space="preserve">     2　</t>
  </si>
  <si>
    <t xml:space="preserve">     3　</t>
  </si>
  <si>
    <t>開室日数</t>
  </si>
  <si>
    <t>入室者総数</t>
  </si>
  <si>
    <t>一日当たりの入室者数</t>
  </si>
  <si>
    <t>大ホール</t>
  </si>
  <si>
    <t>※外国人は内数である。</t>
  </si>
  <si>
    <t>明  郷</t>
  </si>
  <si>
    <t>岐阜清流</t>
  </si>
  <si>
    <t>岐阜中央</t>
  </si>
  <si>
    <t xml:space="preserve"> </t>
  </si>
  <si>
    <t>　</t>
  </si>
  <si>
    <t xml:space="preserve">        </t>
  </si>
  <si>
    <t xml:space="preserve"> </t>
  </si>
  <si>
    <t>　</t>
  </si>
  <si>
    <t xml:space="preserve"> </t>
  </si>
  <si>
    <t>北西部運動公園B</t>
  </si>
  <si>
    <t>加納公園サッカー場</t>
  </si>
  <si>
    <t xml:space="preserve"> </t>
  </si>
  <si>
    <t>諏訪山運動場</t>
  </si>
  <si>
    <t>岐陽運動場</t>
  </si>
  <si>
    <t>フィールドかけぼら</t>
  </si>
  <si>
    <t xml:space="preserve">  </t>
  </si>
  <si>
    <t xml:space="preserve">  </t>
  </si>
  <si>
    <t>柳津図書室</t>
  </si>
  <si>
    <t>蔵  書  冊  数</t>
  </si>
  <si>
    <t>資料：中央青少年会館</t>
  </si>
  <si>
    <t>ｸﾗｼｯｸ</t>
  </si>
  <si>
    <t>メ　　イ　　ン　　ホ　　ー　　ル</t>
  </si>
  <si>
    <t>　</t>
  </si>
  <si>
    <t xml:space="preserve"> </t>
  </si>
  <si>
    <t xml:space="preserve"> 利 用 状 況</t>
  </si>
  <si>
    <t>Ｐ Ｔ Ａ</t>
  </si>
  <si>
    <t>クラブサークル</t>
  </si>
  <si>
    <t xml:space="preserve"> </t>
  </si>
  <si>
    <t>※　「団体」は20人以上</t>
  </si>
  <si>
    <t>(2) 加藤栄三・東一記念美術館（分館）入館者数</t>
  </si>
  <si>
    <t>※　「団体」は20人以上</t>
  </si>
  <si>
    <t>中央館</t>
  </si>
  <si>
    <t>アウトリーチ</t>
  </si>
  <si>
    <t>（合計のうち有料使用）</t>
  </si>
  <si>
    <t>徹明さくら</t>
  </si>
  <si>
    <t>もえぎの里多目的体育館</t>
  </si>
  <si>
    <t>平成28年10月より原三溪記念室開室</t>
  </si>
  <si>
    <t>　　10　</t>
  </si>
  <si>
    <t>　　 2　</t>
  </si>
  <si>
    <t xml:space="preserve"> </t>
  </si>
  <si>
    <t>平成29年度</t>
  </si>
  <si>
    <t>-</t>
  </si>
  <si>
    <t xml:space="preserve">    10　</t>
  </si>
  <si>
    <t xml:space="preserve">     2　</t>
  </si>
  <si>
    <t xml:space="preserve">     3　</t>
  </si>
  <si>
    <t>平成28年8月まで柳津歴史民俗資料室（分室）</t>
  </si>
  <si>
    <t>(3)  原三溪記念室（分室）入室者数</t>
  </si>
  <si>
    <t>早田</t>
  </si>
  <si>
    <t>且格</t>
  </si>
  <si>
    <t>芥見</t>
  </si>
  <si>
    <t>合渡</t>
  </si>
  <si>
    <t>全市対象</t>
  </si>
  <si>
    <t>岐陽運動場</t>
  </si>
  <si>
    <t>高校</t>
  </si>
  <si>
    <t>岐阜北</t>
  </si>
  <si>
    <t>城北(藍川)</t>
  </si>
  <si>
    <t>平成30年度</t>
  </si>
  <si>
    <t>　</t>
  </si>
  <si>
    <t>令和元年度</t>
  </si>
  <si>
    <t>令和元年</t>
  </si>
  <si>
    <t>羽島北</t>
  </si>
  <si>
    <t>令和元年度</t>
  </si>
  <si>
    <t>平成29年度</t>
  </si>
  <si>
    <t>資料：市民スポーツ課</t>
  </si>
  <si>
    <t>資料：市民スポーツ課</t>
  </si>
  <si>
    <t>資料：男女共生・生涯学習推進課（生涯学習センター　ボランティア相談コーナー）</t>
  </si>
  <si>
    <t>資料：：男女共生・生涯学習推進課</t>
  </si>
  <si>
    <t>資料：人権啓発センター</t>
  </si>
  <si>
    <t>(注）相談件数は、令和元年度からまなバンク（生涯学習に関する講師等、サークルの登録制度）に関する件数を含む</t>
  </si>
  <si>
    <t>資料：市民活動交流センター</t>
  </si>
  <si>
    <t>３．ス　ポ　ー　ツ　施　設</t>
  </si>
  <si>
    <t xml:space="preserve">     5　</t>
  </si>
  <si>
    <t>令和2年度</t>
  </si>
  <si>
    <t>平成30年度</t>
  </si>
  <si>
    <t>　　 5　</t>
  </si>
  <si>
    <t>　　 5　</t>
  </si>
  <si>
    <t>　　10　</t>
  </si>
  <si>
    <t>　　 2　</t>
  </si>
  <si>
    <t>（単位：身長cm・体重㎏）</t>
  </si>
  <si>
    <t>資料：岐阜市教育委員会（学校安全支援課）</t>
  </si>
  <si>
    <t>草潤</t>
  </si>
  <si>
    <t>資料：岐阜市教育委員会（学校安全支援課）　※ 職員数には兼務者を含む。</t>
  </si>
  <si>
    <t>資料：岐阜市教育委員会(学校安全支援課）</t>
  </si>
  <si>
    <t>特に表示のないものは、令和４年の調査結果である。</t>
  </si>
  <si>
    <t>平成30年</t>
  </si>
  <si>
    <t>平和29年度</t>
  </si>
  <si>
    <t xml:space="preserve">令和3年度 </t>
  </si>
  <si>
    <t xml:space="preserve"> 4年 1月</t>
  </si>
  <si>
    <t xml:space="preserve"> 3年 4月</t>
  </si>
  <si>
    <t>(1) 市立図書館資料貸出状況(令和３年度末現在)</t>
  </si>
  <si>
    <t>令和3年度</t>
  </si>
  <si>
    <t xml:space="preserve">- </t>
  </si>
  <si>
    <t xml:space="preserve"> 3年 4月</t>
  </si>
  <si>
    <t xml:space="preserve"> 4年 1月</t>
  </si>
  <si>
    <t>平成29年度</t>
  </si>
  <si>
    <t>岐阜中央
第２体育館</t>
  </si>
  <si>
    <t>徹明さくら小
第2体育館</t>
  </si>
  <si>
    <t>岐阜中央
第2運動場</t>
  </si>
  <si>
    <t xml:space="preserve"> -</t>
  </si>
  <si>
    <t>電　話
メール</t>
  </si>
  <si>
    <t>あんしんつながり
ステーション
（来客者数）</t>
  </si>
  <si>
    <t>令和3年度</t>
  </si>
  <si>
    <t>令和3年4月</t>
  </si>
  <si>
    <t>※　令和2年度の数値の一部に誤りがあったため令和4年統計書より数値を訂正した。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</si>
</sst>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#,##0_);\(#,##0\)"/>
    <numFmt numFmtId="180" formatCode="#,##0_ ;[Red]\-#,##0\ "/>
    <numFmt numFmtId="181" formatCode="#,##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&quot;▲ &quot;#,##0"/>
    <numFmt numFmtId="188" formatCode="0_ "/>
    <numFmt numFmtId="189" formatCode="0_);[Red]\(0\)"/>
    <numFmt numFmtId="190" formatCode="#,##0;\-#,##0;\-"/>
    <numFmt numFmtId="191" formatCode="* #,##0_ ;_ * \-#,##0_ ;_ * &quot;- &quot;_ ;_ @_ "/>
    <numFmt numFmtId="192" formatCode="_ * #,##0_ ;_ * \-#,##0_ ;_ * &quot;- &quot;_ ;_ @_ "/>
    <numFmt numFmtId="193" formatCode="#,##0;[Red]\-#,##0;\-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_ ;[Red]\-#,##0\ ;\-"/>
    <numFmt numFmtId="198" formatCode="#,##0_ ;[Red]\-#,##0\ ;\-\ "/>
  </numFmts>
  <fonts count="9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20"/>
      <name val="ＭＳ ゴシック"/>
      <family val="3"/>
    </font>
    <font>
      <sz val="16"/>
      <name val="ＭＳ Ｐゴシック"/>
      <family val="3"/>
    </font>
    <font>
      <b/>
      <sz val="16"/>
      <name val="ＭＳ ゴシック"/>
      <family val="3"/>
    </font>
    <font>
      <sz val="15"/>
      <name val="ＭＳ ゴシック"/>
      <family val="3"/>
    </font>
    <font>
      <sz val="15"/>
      <name val="ＭＳ Ｐ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b/>
      <sz val="19"/>
      <name val="ＭＳ 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5.5"/>
      <name val="ＭＳ 明朝"/>
      <family val="1"/>
    </font>
    <font>
      <b/>
      <sz val="12"/>
      <name val="ＭＳ Ｐゴシック"/>
      <family val="3"/>
    </font>
    <font>
      <sz val="16"/>
      <color indexed="10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0.5"/>
      <name val="ＭＳ ゴシック"/>
      <family val="3"/>
    </font>
    <font>
      <sz val="10.5"/>
      <name val="Arial Narrow"/>
      <family val="2"/>
    </font>
    <font>
      <sz val="14"/>
      <name val="ＭＳ Ｐゴシック"/>
      <family val="3"/>
    </font>
    <font>
      <sz val="22"/>
      <name val="ＭＳ 明朝"/>
      <family val="1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明朝"/>
      <family val="1"/>
    </font>
    <font>
      <sz val="9.5"/>
      <name val="ＭＳ ゴシック"/>
      <family val="3"/>
    </font>
    <font>
      <b/>
      <sz val="5.5"/>
      <name val="ＭＳ 明朝"/>
      <family val="1"/>
    </font>
    <font>
      <sz val="7"/>
      <name val="ＭＳ 明朝"/>
      <family val="1"/>
    </font>
    <font>
      <sz val="8.5"/>
      <name val="ＭＳ 明朝"/>
      <family val="1"/>
    </font>
    <font>
      <sz val="10"/>
      <name val="ＭＳ Ｐ明朝"/>
      <family val="1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10"/>
      <name val="ＭＳ 明朝"/>
      <family val="1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Ｐゴシック"/>
      <family val="3"/>
    </font>
    <font>
      <sz val="14"/>
      <color theme="1"/>
      <name val="ＭＳ ゴシック"/>
      <family val="3"/>
    </font>
    <font>
      <sz val="12"/>
      <color theme="1"/>
      <name val="ＭＳ 明朝"/>
      <family val="1"/>
    </font>
    <font>
      <sz val="11"/>
      <color theme="1"/>
      <name val="ＭＳ ゴシック"/>
      <family val="3"/>
    </font>
    <font>
      <sz val="11"/>
      <color rgb="FFFF0000"/>
      <name val="ＭＳ 明朝"/>
      <family val="1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35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56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 textRotation="255" shrinkToFit="1"/>
    </xf>
    <xf numFmtId="0" fontId="16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distributed" textRotation="255"/>
    </xf>
    <xf numFmtId="0" fontId="16" fillId="0" borderId="10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8" fontId="7" fillId="0" borderId="0" xfId="0" applyNumberFormat="1" applyFont="1" applyFill="1" applyAlignment="1">
      <alignment vertical="center"/>
    </xf>
    <xf numFmtId="55" fontId="7" fillId="0" borderId="11" xfId="0" applyNumberFormat="1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55" fontId="7" fillId="0" borderId="0" xfId="0" applyNumberFormat="1" applyFont="1" applyFill="1" applyBorder="1" applyAlignment="1" quotePrefix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20" xfId="0" applyFont="1" applyFill="1" applyBorder="1" applyAlignment="1">
      <alignment vertical="center" textRotation="255"/>
    </xf>
    <xf numFmtId="0" fontId="7" fillId="0" borderId="2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38" fontId="7" fillId="0" borderId="0" xfId="0" applyNumberFormat="1" applyFont="1" applyFill="1" applyAlignment="1">
      <alignment/>
    </xf>
    <xf numFmtId="38" fontId="7" fillId="0" borderId="23" xfId="0" applyNumberFormat="1" applyFont="1" applyFill="1" applyBorder="1" applyAlignment="1">
      <alignment vertical="center"/>
    </xf>
    <xf numFmtId="38" fontId="7" fillId="0" borderId="24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distributed" textRotation="255"/>
    </xf>
    <xf numFmtId="0" fontId="7" fillId="0" borderId="11" xfId="0" applyFont="1" applyFill="1" applyBorder="1" applyAlignment="1">
      <alignment horizontal="center" vertical="distributed" textRotation="255"/>
    </xf>
    <xf numFmtId="0" fontId="7" fillId="0" borderId="13" xfId="0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horizontal="center" vertical="center"/>
    </xf>
    <xf numFmtId="177" fontId="7" fillId="0" borderId="22" xfId="0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177" fontId="16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178" fontId="16" fillId="0" borderId="0" xfId="0" applyNumberFormat="1" applyFont="1" applyFill="1" applyAlignment="1">
      <alignment vertical="center"/>
    </xf>
    <xf numFmtId="176" fontId="25" fillId="0" borderId="0" xfId="0" applyNumberFormat="1" applyFont="1" applyFill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38" fontId="2" fillId="0" borderId="2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55" fontId="21" fillId="0" borderId="11" xfId="0" applyNumberFormat="1" applyFont="1" applyFill="1" applyBorder="1" applyAlignment="1" quotePrefix="1">
      <alignment horizontal="center" vertical="center"/>
    </xf>
    <xf numFmtId="0" fontId="26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10" xfId="0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23" xfId="0" applyFont="1" applyFill="1" applyBorder="1" applyAlignment="1">
      <alignment horizontal="center" vertical="distributed" textRotation="255"/>
    </xf>
    <xf numFmtId="38" fontId="7" fillId="0" borderId="10" xfId="51" applyFont="1" applyFill="1" applyBorder="1" applyAlignment="1">
      <alignment vertical="center"/>
    </xf>
    <xf numFmtId="38" fontId="7" fillId="0" borderId="15" xfId="51" applyFont="1" applyFill="1" applyBorder="1" applyAlignment="1">
      <alignment horizontal="center" vertical="center"/>
    </xf>
    <xf numFmtId="38" fontId="7" fillId="0" borderId="19" xfId="51" applyFont="1" applyFill="1" applyBorder="1" applyAlignment="1">
      <alignment horizontal="center" vertical="center"/>
    </xf>
    <xf numFmtId="38" fontId="7" fillId="0" borderId="13" xfId="51" applyFont="1" applyFill="1" applyBorder="1" applyAlignment="1">
      <alignment horizontal="center" vertical="center"/>
    </xf>
    <xf numFmtId="38" fontId="20" fillId="0" borderId="0" xfId="51" applyFont="1" applyFill="1" applyBorder="1" applyAlignment="1">
      <alignment horizontal="right" vertical="center"/>
    </xf>
    <xf numFmtId="38" fontId="7" fillId="0" borderId="0" xfId="51" applyFont="1" applyFill="1" applyAlignment="1">
      <alignment vertical="center"/>
    </xf>
    <xf numFmtId="0" fontId="21" fillId="0" borderId="0" xfId="0" applyFont="1" applyFill="1" applyAlignment="1">
      <alignment vertical="center"/>
    </xf>
    <xf numFmtId="38" fontId="7" fillId="0" borderId="10" xfId="51" applyFont="1" applyFill="1" applyBorder="1" applyAlignment="1">
      <alignment horizontal="right" vertical="center"/>
    </xf>
    <xf numFmtId="38" fontId="4" fillId="0" borderId="0" xfId="51" applyFont="1" applyFill="1" applyAlignment="1">
      <alignment vertical="center"/>
    </xf>
    <xf numFmtId="38" fontId="7" fillId="0" borderId="20" xfId="51" applyFont="1" applyFill="1" applyBorder="1" applyAlignment="1">
      <alignment horizontal="center" vertical="center"/>
    </xf>
    <xf numFmtId="38" fontId="7" fillId="0" borderId="30" xfId="51" applyFont="1" applyFill="1" applyBorder="1" applyAlignment="1">
      <alignment horizontal="center" vertical="center"/>
    </xf>
    <xf numFmtId="38" fontId="7" fillId="0" borderId="25" xfId="51" applyFont="1" applyFill="1" applyBorder="1" applyAlignment="1">
      <alignment vertical="center"/>
    </xf>
    <xf numFmtId="38" fontId="15" fillId="0" borderId="10" xfId="51" applyFont="1" applyFill="1" applyBorder="1" applyAlignment="1">
      <alignment vertical="center"/>
    </xf>
    <xf numFmtId="38" fontId="15" fillId="0" borderId="19" xfId="51" applyFont="1" applyFill="1" applyBorder="1" applyAlignment="1">
      <alignment horizontal="center" vertical="center"/>
    </xf>
    <xf numFmtId="38" fontId="15" fillId="0" borderId="13" xfId="51" applyFont="1" applyFill="1" applyBorder="1" applyAlignment="1">
      <alignment horizontal="center" vertical="center"/>
    </xf>
    <xf numFmtId="38" fontId="15" fillId="0" borderId="30" xfId="51" applyFont="1" applyFill="1" applyBorder="1" applyAlignment="1">
      <alignment horizontal="center" vertical="center"/>
    </xf>
    <xf numFmtId="38" fontId="22" fillId="0" borderId="24" xfId="51" applyFont="1" applyFill="1" applyBorder="1" applyAlignment="1">
      <alignment vertical="center"/>
    </xf>
    <xf numFmtId="38" fontId="22" fillId="0" borderId="10" xfId="51" applyFont="1" applyFill="1" applyBorder="1" applyAlignment="1">
      <alignment vertical="center"/>
    </xf>
    <xf numFmtId="38" fontId="15" fillId="0" borderId="0" xfId="51" applyFont="1" applyFill="1" applyAlignment="1">
      <alignment vertical="center"/>
    </xf>
    <xf numFmtId="38" fontId="16" fillId="0" borderId="0" xfId="51" applyFont="1" applyFill="1" applyAlignment="1">
      <alignment vertical="center"/>
    </xf>
    <xf numFmtId="38" fontId="7" fillId="0" borderId="0" xfId="51" applyFont="1" applyFill="1" applyBorder="1" applyAlignment="1">
      <alignment vertical="center"/>
    </xf>
    <xf numFmtId="38" fontId="7" fillId="0" borderId="24" xfId="51" applyFont="1" applyFill="1" applyBorder="1" applyAlignment="1">
      <alignment vertical="center"/>
    </xf>
    <xf numFmtId="38" fontId="7" fillId="0" borderId="30" xfId="51" applyFont="1" applyFill="1" applyBorder="1" applyAlignment="1">
      <alignment horizontal="center" vertical="center" wrapText="1"/>
    </xf>
    <xf numFmtId="38" fontId="22" fillId="0" borderId="0" xfId="51" applyFont="1" applyFill="1" applyBorder="1" applyAlignment="1">
      <alignment vertical="center"/>
    </xf>
    <xf numFmtId="38" fontId="7" fillId="0" borderId="0" xfId="51" applyFont="1" applyFill="1" applyAlignment="1">
      <alignment horizontal="right" vertical="center"/>
    </xf>
    <xf numFmtId="38" fontId="7" fillId="0" borderId="0" xfId="51" applyFont="1" applyFill="1" applyBorder="1" applyAlignment="1">
      <alignment vertical="center" wrapText="1"/>
    </xf>
    <xf numFmtId="38" fontId="7" fillId="0" borderId="0" xfId="51" applyFont="1" applyFill="1" applyBorder="1" applyAlignment="1">
      <alignment vertical="center" textRotation="255" shrinkToFit="1"/>
    </xf>
    <xf numFmtId="38" fontId="7" fillId="0" borderId="18" xfId="5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8" fontId="2" fillId="0" borderId="0" xfId="51" applyFont="1" applyFill="1" applyAlignment="1">
      <alignment vertical="center"/>
    </xf>
    <xf numFmtId="38" fontId="7" fillId="0" borderId="0" xfId="51" applyFont="1" applyFill="1" applyBorder="1" applyAlignment="1">
      <alignment/>
    </xf>
    <xf numFmtId="38" fontId="7" fillId="0" borderId="17" xfId="51" applyFont="1" applyFill="1" applyBorder="1" applyAlignment="1">
      <alignment horizontal="center" vertical="center" wrapText="1"/>
    </xf>
    <xf numFmtId="38" fontId="11" fillId="0" borderId="0" xfId="51" applyFont="1" applyFill="1" applyAlignment="1">
      <alignment horizontal="left" vertical="center"/>
    </xf>
    <xf numFmtId="38" fontId="11" fillId="0" borderId="0" xfId="51" applyFont="1" applyFill="1" applyAlignment="1">
      <alignment vertical="center"/>
    </xf>
    <xf numFmtId="38" fontId="31" fillId="0" borderId="10" xfId="51" applyFont="1" applyFill="1" applyBorder="1" applyAlignment="1">
      <alignment vertical="center"/>
    </xf>
    <xf numFmtId="38" fontId="22" fillId="0" borderId="30" xfId="51" applyFont="1" applyFill="1" applyBorder="1" applyAlignment="1">
      <alignment horizontal="center" vertical="center" wrapText="1"/>
    </xf>
    <xf numFmtId="38" fontId="22" fillId="0" borderId="31" xfId="51" applyFont="1" applyFill="1" applyBorder="1" applyAlignment="1">
      <alignment horizontal="center" vertical="center" wrapText="1"/>
    </xf>
    <xf numFmtId="38" fontId="2" fillId="0" borderId="0" xfId="51" applyFont="1" applyFill="1" applyBorder="1" applyAlignment="1">
      <alignment vertical="center"/>
    </xf>
    <xf numFmtId="38" fontId="2" fillId="0" borderId="10" xfId="51" applyFont="1" applyFill="1" applyBorder="1" applyAlignment="1">
      <alignment vertical="center"/>
    </xf>
    <xf numFmtId="38" fontId="19" fillId="0" borderId="0" xfId="51" applyFont="1" applyFill="1" applyAlignment="1">
      <alignment vertical="center"/>
    </xf>
    <xf numFmtId="38" fontId="19" fillId="0" borderId="0" xfId="51" applyFont="1" applyFill="1" applyBorder="1" applyAlignment="1">
      <alignment vertical="center"/>
    </xf>
    <xf numFmtId="38" fontId="31" fillId="0" borderId="0" xfId="51" applyFont="1" applyFill="1" applyBorder="1" applyAlignment="1">
      <alignment vertical="center"/>
    </xf>
    <xf numFmtId="38" fontId="7" fillId="0" borderId="32" xfId="51" applyFont="1" applyFill="1" applyBorder="1" applyAlignment="1">
      <alignment horizontal="center" vertical="distributed" textRotation="255" wrapText="1"/>
    </xf>
    <xf numFmtId="38" fontId="7" fillId="0" borderId="15" xfId="51" applyFont="1" applyFill="1" applyBorder="1" applyAlignment="1">
      <alignment horizontal="center" vertical="distributed" textRotation="255" wrapText="1"/>
    </xf>
    <xf numFmtId="38" fontId="7" fillId="0" borderId="23" xfId="51" applyFont="1" applyFill="1" applyBorder="1" applyAlignment="1">
      <alignment horizontal="center" vertical="distributed" textRotation="255" wrapText="1"/>
    </xf>
    <xf numFmtId="38" fontId="7" fillId="0" borderId="19" xfId="51" applyFont="1" applyFill="1" applyBorder="1" applyAlignment="1">
      <alignment horizontal="center" vertical="distributed" textRotation="255" wrapText="1"/>
    </xf>
    <xf numFmtId="38" fontId="7" fillId="0" borderId="33" xfId="51" applyFont="1" applyFill="1" applyBorder="1" applyAlignment="1">
      <alignment horizontal="center" vertical="center"/>
    </xf>
    <xf numFmtId="38" fontId="16" fillId="0" borderId="0" xfId="51" applyFont="1" applyFill="1" applyBorder="1" applyAlignment="1">
      <alignment vertical="center"/>
    </xf>
    <xf numFmtId="38" fontId="16" fillId="0" borderId="30" xfId="51" applyFont="1" applyFill="1" applyBorder="1" applyAlignment="1">
      <alignment horizontal="center" vertical="center"/>
    </xf>
    <xf numFmtId="38" fontId="16" fillId="0" borderId="33" xfId="51" applyFont="1" applyFill="1" applyBorder="1" applyAlignment="1">
      <alignment horizontal="center" vertical="center"/>
    </xf>
    <xf numFmtId="38" fontId="16" fillId="0" borderId="0" xfId="51" applyFont="1" applyFill="1" applyBorder="1" applyAlignment="1">
      <alignment horizontal="right" vertical="center"/>
    </xf>
    <xf numFmtId="38" fontId="17" fillId="0" borderId="0" xfId="51" applyFont="1" applyFill="1" applyBorder="1" applyAlignment="1">
      <alignment horizontal="right" vertical="center"/>
    </xf>
    <xf numFmtId="38" fontId="17" fillId="0" borderId="0" xfId="51" applyFont="1" applyFill="1" applyAlignment="1">
      <alignment horizontal="right" vertical="center"/>
    </xf>
    <xf numFmtId="38" fontId="16" fillId="0" borderId="0" xfId="51" applyFont="1" applyFill="1" applyAlignment="1">
      <alignment horizontal="right" vertical="center"/>
    </xf>
    <xf numFmtId="190" fontId="16" fillId="0" borderId="0" xfId="51" applyNumberFormat="1" applyFont="1" applyFill="1" applyBorder="1" applyAlignment="1">
      <alignment horizontal="right" vertical="center"/>
    </xf>
    <xf numFmtId="38" fontId="16" fillId="0" borderId="10" xfId="51" applyFont="1" applyFill="1" applyBorder="1" applyAlignment="1">
      <alignment vertical="center"/>
    </xf>
    <xf numFmtId="38" fontId="7" fillId="0" borderId="0" xfId="51" applyFont="1" applyFill="1" applyAlignment="1">
      <alignment/>
    </xf>
    <xf numFmtId="38" fontId="7" fillId="0" borderId="29" xfId="51" applyFont="1" applyFill="1" applyBorder="1" applyAlignment="1">
      <alignment horizontal="center" vertical="distributed" textRotation="255" wrapText="1"/>
    </xf>
    <xf numFmtId="38" fontId="20" fillId="0" borderId="29" xfId="51" applyFont="1" applyFill="1" applyBorder="1" applyAlignment="1">
      <alignment horizontal="center" vertical="distributed" textRotation="255" wrapText="1"/>
    </xf>
    <xf numFmtId="38" fontId="7" fillId="0" borderId="34" xfId="51" applyFont="1" applyFill="1" applyBorder="1" applyAlignment="1">
      <alignment horizontal="center" vertical="distributed" textRotation="255" wrapText="1"/>
    </xf>
    <xf numFmtId="38" fontId="7" fillId="0" borderId="34" xfId="51" applyFont="1" applyFill="1" applyBorder="1" applyAlignment="1">
      <alignment/>
    </xf>
    <xf numFmtId="38" fontId="20" fillId="0" borderId="32" xfId="51" applyFont="1" applyFill="1" applyBorder="1" applyAlignment="1">
      <alignment horizontal="center" vertical="distributed" textRotation="255" wrapText="1"/>
    </xf>
    <xf numFmtId="38" fontId="7" fillId="0" borderId="11" xfId="51" applyFont="1" applyFill="1" applyBorder="1" applyAlignment="1">
      <alignment horizontal="center" vertical="distributed" textRotation="255" wrapText="1"/>
    </xf>
    <xf numFmtId="38" fontId="7" fillId="0" borderId="13" xfId="51" applyFont="1" applyFill="1" applyBorder="1" applyAlignment="1">
      <alignment horizontal="center" vertical="distributed" textRotation="255" wrapText="1"/>
    </xf>
    <xf numFmtId="38" fontId="20" fillId="0" borderId="15" xfId="51" applyFont="1" applyFill="1" applyBorder="1" applyAlignment="1">
      <alignment horizontal="center" vertical="distributed" textRotation="255" wrapText="1"/>
    </xf>
    <xf numFmtId="38" fontId="7" fillId="0" borderId="21" xfId="51" applyFont="1" applyFill="1" applyBorder="1" applyAlignment="1">
      <alignment horizontal="center" vertical="distributed" textRotation="255" wrapText="1"/>
    </xf>
    <xf numFmtId="38" fontId="7" fillId="0" borderId="19" xfId="51" applyFont="1" applyFill="1" applyBorder="1" applyAlignment="1">
      <alignment/>
    </xf>
    <xf numFmtId="38" fontId="7" fillId="0" borderId="0" xfId="51" applyFont="1" applyFill="1" applyBorder="1" applyAlignment="1">
      <alignment horizontal="right" vertical="center"/>
    </xf>
    <xf numFmtId="38" fontId="22" fillId="0" borderId="30" xfId="51" applyFont="1" applyFill="1" applyBorder="1" applyAlignment="1">
      <alignment horizontal="center" vertical="center"/>
    </xf>
    <xf numFmtId="38" fontId="22" fillId="0" borderId="13" xfId="51" applyFont="1" applyFill="1" applyBorder="1" applyAlignment="1">
      <alignment horizontal="center" vertical="center"/>
    </xf>
    <xf numFmtId="38" fontId="7" fillId="0" borderId="17" xfId="51" applyFont="1" applyFill="1" applyBorder="1" applyAlignment="1">
      <alignment horizontal="center" vertical="center"/>
    </xf>
    <xf numFmtId="38" fontId="20" fillId="0" borderId="25" xfId="51" applyFont="1" applyFill="1" applyBorder="1" applyAlignment="1">
      <alignment horizontal="right" vertical="center"/>
    </xf>
    <xf numFmtId="38" fontId="7" fillId="0" borderId="0" xfId="51" applyFont="1" applyFill="1" applyBorder="1" applyAlignment="1">
      <alignment horizontal="center" vertical="center" textRotation="255"/>
    </xf>
    <xf numFmtId="38" fontId="23" fillId="0" borderId="0" xfId="51" applyFont="1" applyFill="1" applyBorder="1" applyAlignment="1">
      <alignment horizontal="center" vertical="center" textRotation="255" wrapText="1"/>
    </xf>
    <xf numFmtId="38" fontId="7" fillId="0" borderId="0" xfId="51" applyFont="1" applyFill="1" applyBorder="1" applyAlignment="1">
      <alignment horizontal="center" vertical="distributed" textRotation="255"/>
    </xf>
    <xf numFmtId="38" fontId="7" fillId="0" borderId="0" xfId="51" applyFont="1" applyFill="1" applyBorder="1" applyAlignment="1">
      <alignment horizontal="right"/>
    </xf>
    <xf numFmtId="0" fontId="33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vertical="distributed" textRotation="255" wrapText="1" shrinkToFit="1"/>
    </xf>
    <xf numFmtId="38" fontId="7" fillId="0" borderId="35" xfId="51" applyFont="1" applyFill="1" applyBorder="1" applyAlignment="1">
      <alignment horizontal="center" vertical="center"/>
    </xf>
    <xf numFmtId="38" fontId="33" fillId="0" borderId="0" xfId="51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38" fontId="7" fillId="0" borderId="15" xfId="51" applyFont="1" applyFill="1" applyBorder="1" applyAlignment="1">
      <alignment vertical="center" wrapText="1"/>
    </xf>
    <xf numFmtId="38" fontId="7" fillId="0" borderId="13" xfId="51" applyFont="1" applyFill="1" applyBorder="1" applyAlignment="1">
      <alignment vertical="center" wrapText="1"/>
    </xf>
    <xf numFmtId="38" fontId="20" fillId="0" borderId="18" xfId="51" applyFont="1" applyFill="1" applyBorder="1" applyAlignment="1">
      <alignment vertical="center" wrapText="1"/>
    </xf>
    <xf numFmtId="38" fontId="8" fillId="0" borderId="0" xfId="51" applyFont="1" applyFill="1" applyBorder="1" applyAlignment="1">
      <alignment vertical="center"/>
    </xf>
    <xf numFmtId="38" fontId="2" fillId="0" borderId="0" xfId="51" applyFont="1" applyFill="1" applyAlignment="1">
      <alignment horizontal="right" vertical="center"/>
    </xf>
    <xf numFmtId="0" fontId="33" fillId="0" borderId="14" xfId="0" applyFont="1" applyFill="1" applyBorder="1" applyAlignment="1">
      <alignment horizontal="center" vertical="center"/>
    </xf>
    <xf numFmtId="181" fontId="7" fillId="0" borderId="0" xfId="0" applyNumberFormat="1" applyFont="1" applyFill="1" applyAlignment="1">
      <alignment vertical="center"/>
    </xf>
    <xf numFmtId="38" fontId="7" fillId="0" borderId="0" xfId="51" applyFont="1" applyFill="1" applyBorder="1" applyAlignment="1">
      <alignment horizontal="center" vertical="center" wrapText="1"/>
    </xf>
    <xf numFmtId="38" fontId="7" fillId="0" borderId="11" xfId="5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8" fontId="7" fillId="0" borderId="0" xfId="51" applyFont="1" applyFill="1" applyBorder="1" applyAlignment="1">
      <alignment horizontal="distributed" vertical="center"/>
    </xf>
    <xf numFmtId="38" fontId="7" fillId="0" borderId="11" xfId="51" applyFont="1" applyFill="1" applyBorder="1" applyAlignment="1">
      <alignment vertical="center" wrapText="1"/>
    </xf>
    <xf numFmtId="38" fontId="7" fillId="0" borderId="0" xfId="51" applyFont="1" applyFill="1" applyBorder="1" applyAlignment="1">
      <alignment horizontal="distributed" vertical="center" wrapText="1"/>
    </xf>
    <xf numFmtId="38" fontId="2" fillId="0" borderId="0" xfId="51" applyFont="1" applyFill="1" applyAlignment="1">
      <alignment vertical="center" wrapText="1"/>
    </xf>
    <xf numFmtId="0" fontId="2" fillId="0" borderId="0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/>
    </xf>
    <xf numFmtId="0" fontId="7" fillId="0" borderId="37" xfId="0" applyFont="1" applyFill="1" applyBorder="1" applyAlignment="1">
      <alignment horizontal="center" vertical="distributed" textRotation="255"/>
    </xf>
    <xf numFmtId="181" fontId="83" fillId="0" borderId="0" xfId="0" applyNumberFormat="1" applyFont="1" applyFill="1" applyBorder="1" applyAlignment="1">
      <alignment vertical="center"/>
    </xf>
    <xf numFmtId="181" fontId="83" fillId="0" borderId="0" xfId="0" applyNumberFormat="1" applyFont="1" applyFill="1" applyBorder="1" applyAlignment="1">
      <alignment horizontal="right" vertical="center"/>
    </xf>
    <xf numFmtId="0" fontId="84" fillId="0" borderId="0" xfId="0" applyFont="1" applyFill="1" applyAlignment="1">
      <alignment vertical="center"/>
    </xf>
    <xf numFmtId="0" fontId="85" fillId="0" borderId="0" xfId="0" applyFont="1" applyFill="1" applyAlignment="1">
      <alignment vertical="center"/>
    </xf>
    <xf numFmtId="38" fontId="85" fillId="0" borderId="0" xfId="51" applyFont="1" applyFill="1" applyAlignment="1">
      <alignment vertical="center"/>
    </xf>
    <xf numFmtId="0" fontId="86" fillId="0" borderId="10" xfId="0" applyFont="1" applyFill="1" applyBorder="1" applyAlignment="1">
      <alignment vertical="center"/>
    </xf>
    <xf numFmtId="38" fontId="86" fillId="0" borderId="10" xfId="51" applyFont="1" applyFill="1" applyBorder="1" applyAlignment="1">
      <alignment vertical="center"/>
    </xf>
    <xf numFmtId="0" fontId="83" fillId="0" borderId="25" xfId="0" applyFont="1" applyFill="1" applyBorder="1" applyAlignment="1">
      <alignment vertical="center"/>
    </xf>
    <xf numFmtId="0" fontId="87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0" fontId="83" fillId="0" borderId="10" xfId="0" applyFont="1" applyFill="1" applyBorder="1" applyAlignment="1">
      <alignment vertical="center"/>
    </xf>
    <xf numFmtId="190" fontId="7" fillId="0" borderId="0" xfId="0" applyNumberFormat="1" applyFont="1" applyFill="1" applyBorder="1" applyAlignment="1" quotePrefix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6" fillId="0" borderId="0" xfId="0" applyFont="1" applyFill="1" applyAlignment="1">
      <alignment vertical="distributed" textRotation="255" wrapText="1" shrinkToFit="1"/>
    </xf>
    <xf numFmtId="0" fontId="7" fillId="0" borderId="0" xfId="0" applyNumberFormat="1" applyFont="1" applyFill="1" applyBorder="1" applyAlignment="1">
      <alignment horizontal="right" vertical="center"/>
    </xf>
    <xf numFmtId="190" fontId="21" fillId="0" borderId="0" xfId="51" applyNumberFormat="1" applyFont="1" applyFill="1" applyAlignment="1">
      <alignment vertical="center"/>
    </xf>
    <xf numFmtId="193" fontId="7" fillId="0" borderId="0" xfId="0" applyNumberFormat="1" applyFont="1" applyFill="1" applyBorder="1" applyAlignment="1">
      <alignment horizontal="right" vertical="center"/>
    </xf>
    <xf numFmtId="193" fontId="7" fillId="0" borderId="0" xfId="0" applyNumberFormat="1" applyFont="1" applyFill="1" applyBorder="1" applyAlignment="1">
      <alignment vertical="center"/>
    </xf>
    <xf numFmtId="19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38" fontId="36" fillId="0" borderId="23" xfId="51" applyFont="1" applyFill="1" applyBorder="1" applyAlignment="1">
      <alignment vertical="center"/>
    </xf>
    <xf numFmtId="38" fontId="36" fillId="0" borderId="0" xfId="51" applyFont="1" applyFill="1" applyBorder="1" applyAlignment="1">
      <alignment vertical="center"/>
    </xf>
    <xf numFmtId="38" fontId="7" fillId="0" borderId="23" xfId="51" applyFont="1" applyFill="1" applyBorder="1" applyAlignment="1">
      <alignment vertical="center"/>
    </xf>
    <xf numFmtId="190" fontId="7" fillId="0" borderId="23" xfId="51" applyNumberFormat="1" applyFont="1" applyFill="1" applyBorder="1" applyAlignment="1">
      <alignment vertical="center"/>
    </xf>
    <xf numFmtId="190" fontId="7" fillId="0" borderId="0" xfId="51" applyNumberFormat="1" applyFont="1" applyFill="1" applyBorder="1" applyAlignment="1">
      <alignment vertical="center"/>
    </xf>
    <xf numFmtId="0" fontId="7" fillId="0" borderId="0" xfId="51" applyNumberFormat="1" applyFont="1" applyFill="1" applyBorder="1" applyAlignment="1">
      <alignment horizontal="right" vertical="center"/>
    </xf>
    <xf numFmtId="189" fontId="7" fillId="0" borderId="0" xfId="5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38" fontId="7" fillId="0" borderId="10" xfId="51" applyFont="1" applyFill="1" applyBorder="1" applyAlignment="1">
      <alignment/>
    </xf>
    <xf numFmtId="0" fontId="7" fillId="0" borderId="38" xfId="0" applyFont="1" applyFill="1" applyBorder="1" applyAlignment="1">
      <alignment horizontal="center" vertical="center" wrapText="1"/>
    </xf>
    <xf numFmtId="38" fontId="7" fillId="0" borderId="29" xfId="51" applyFont="1" applyFill="1" applyBorder="1" applyAlignment="1">
      <alignment horizontal="center" vertical="distributed" textRotation="255"/>
    </xf>
    <xf numFmtId="38" fontId="7" fillId="0" borderId="34" xfId="51" applyFont="1" applyFill="1" applyBorder="1" applyAlignment="1">
      <alignment horizontal="center" vertical="distributed" textRotation="255"/>
    </xf>
    <xf numFmtId="38" fontId="38" fillId="0" borderId="29" xfId="51" applyFont="1" applyFill="1" applyBorder="1" applyAlignment="1">
      <alignment horizontal="center" vertical="distributed" textRotation="255" wrapText="1"/>
    </xf>
    <xf numFmtId="38" fontId="7" fillId="0" borderId="38" xfId="51" applyFont="1" applyFill="1" applyBorder="1" applyAlignment="1">
      <alignment horizontal="center" vertical="distributed" textRotation="255"/>
    </xf>
    <xf numFmtId="0" fontId="7" fillId="0" borderId="29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38" fontId="7" fillId="0" borderId="32" xfId="51" applyFont="1" applyFill="1" applyBorder="1" applyAlignment="1">
      <alignment horizontal="center" vertical="distributed" textRotation="255"/>
    </xf>
    <xf numFmtId="38" fontId="7" fillId="0" borderId="23" xfId="51" applyFont="1" applyFill="1" applyBorder="1" applyAlignment="1">
      <alignment horizontal="center" vertical="distributed" textRotation="255"/>
    </xf>
    <xf numFmtId="38" fontId="22" fillId="0" borderId="32" xfId="51" applyFont="1" applyFill="1" applyBorder="1" applyAlignment="1">
      <alignment horizontal="center" vertical="distributed" textRotation="255"/>
    </xf>
    <xf numFmtId="38" fontId="39" fillId="0" borderId="32" xfId="51" applyFont="1" applyFill="1" applyBorder="1" applyAlignment="1">
      <alignment horizontal="center" vertical="distributed" textRotation="255" wrapText="1"/>
    </xf>
    <xf numFmtId="38" fontId="40" fillId="0" borderId="0" xfId="51" applyFont="1" applyFill="1" applyBorder="1" applyAlignment="1">
      <alignment horizontal="center" vertical="distributed" textRotation="255"/>
    </xf>
    <xf numFmtId="38" fontId="7" fillId="0" borderId="15" xfId="51" applyFont="1" applyFill="1" applyBorder="1" applyAlignment="1">
      <alignment horizontal="center" vertical="distributed" textRotation="255"/>
    </xf>
    <xf numFmtId="38" fontId="7" fillId="0" borderId="19" xfId="51" applyFont="1" applyFill="1" applyBorder="1" applyAlignment="1">
      <alignment horizontal="center" vertical="distributed" textRotation="255"/>
    </xf>
    <xf numFmtId="38" fontId="38" fillId="0" borderId="15" xfId="51" applyFont="1" applyFill="1" applyBorder="1" applyAlignment="1">
      <alignment horizontal="center" vertical="distributed" textRotation="255" wrapText="1"/>
    </xf>
    <xf numFmtId="38" fontId="7" fillId="0" borderId="13" xfId="51" applyFont="1" applyFill="1" applyBorder="1" applyAlignment="1">
      <alignment horizontal="center" vertical="distributed" textRotation="255"/>
    </xf>
    <xf numFmtId="0" fontId="7" fillId="0" borderId="15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90" fontId="7" fillId="0" borderId="0" xfId="51" applyNumberFormat="1" applyFont="1" applyFill="1" applyAlignment="1">
      <alignment vertical="center"/>
    </xf>
    <xf numFmtId="190" fontId="7" fillId="0" borderId="0" xfId="51" applyNumberFormat="1" applyFont="1" applyFill="1" applyAlignment="1">
      <alignment horizontal="right" vertical="center"/>
    </xf>
    <xf numFmtId="190" fontId="2" fillId="0" borderId="0" xfId="51" applyNumberFormat="1" applyFont="1" applyFill="1" applyAlignment="1">
      <alignment vertical="center"/>
    </xf>
    <xf numFmtId="190" fontId="2" fillId="0" borderId="0" xfId="51" applyNumberFormat="1" applyFont="1" applyFill="1" applyAlignment="1">
      <alignment horizontal="right" vertical="center"/>
    </xf>
    <xf numFmtId="0" fontId="7" fillId="0" borderId="12" xfId="0" applyFont="1" applyFill="1" applyBorder="1" applyAlignment="1">
      <alignment/>
    </xf>
    <xf numFmtId="181" fontId="7" fillId="0" borderId="0" xfId="0" applyNumberFormat="1" applyFont="1" applyFill="1" applyBorder="1" applyAlignment="1">
      <alignment horizontal="right" vertical="center"/>
    </xf>
    <xf numFmtId="38" fontId="16" fillId="0" borderId="30" xfId="51" applyFont="1" applyFill="1" applyBorder="1" applyAlignment="1">
      <alignment horizontal="center" vertical="center" shrinkToFit="1"/>
    </xf>
    <xf numFmtId="38" fontId="16" fillId="0" borderId="13" xfId="51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38" fontId="7" fillId="0" borderId="39" xfId="51" applyFont="1" applyFill="1" applyBorder="1" applyAlignment="1">
      <alignment horizontal="center" vertical="center"/>
    </xf>
    <xf numFmtId="38" fontId="20" fillId="0" borderId="40" xfId="5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distributed" vertical="center"/>
    </xf>
    <xf numFmtId="38" fontId="7" fillId="0" borderId="0" xfId="51" applyFont="1" applyFill="1" applyAlignment="1">
      <alignment vertical="center" wrapText="1"/>
    </xf>
    <xf numFmtId="0" fontId="7" fillId="0" borderId="11" xfId="0" applyFont="1" applyFill="1" applyBorder="1" applyAlignment="1" quotePrefix="1">
      <alignment vertical="center"/>
    </xf>
    <xf numFmtId="0" fontId="7" fillId="0" borderId="11" xfId="0" applyFont="1" applyFill="1" applyBorder="1" applyAlignment="1" quotePrefix="1">
      <alignment horizontal="left" vertical="center"/>
    </xf>
    <xf numFmtId="3" fontId="7" fillId="0" borderId="0" xfId="51" applyNumberFormat="1" applyFont="1" applyFill="1" applyBorder="1" applyAlignment="1">
      <alignment vertical="center"/>
    </xf>
    <xf numFmtId="55" fontId="22" fillId="0" borderId="11" xfId="0" applyNumberFormat="1" applyFont="1" applyFill="1" applyBorder="1" applyAlignment="1" quotePrefix="1">
      <alignment horizontal="center" vertical="center"/>
    </xf>
    <xf numFmtId="0" fontId="22" fillId="0" borderId="0" xfId="0" applyFont="1" applyFill="1" applyAlignment="1">
      <alignment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88" fillId="0" borderId="0" xfId="0" applyFont="1" applyFill="1" applyBorder="1" applyAlignment="1">
      <alignment horizontal="center" vertical="center"/>
    </xf>
    <xf numFmtId="38" fontId="2" fillId="0" borderId="23" xfId="51" applyFont="1" applyFill="1" applyBorder="1" applyAlignment="1">
      <alignment vertical="center"/>
    </xf>
    <xf numFmtId="181" fontId="7" fillId="0" borderId="4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13" xfId="51" applyNumberFormat="1" applyFont="1" applyFill="1" applyBorder="1" applyAlignment="1">
      <alignment vertical="center"/>
    </xf>
    <xf numFmtId="41" fontId="7" fillId="0" borderId="41" xfId="5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41" fontId="7" fillId="0" borderId="23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90" fontId="2" fillId="0" borderId="23" xfId="51" applyNumberFormat="1" applyFont="1" applyFill="1" applyBorder="1" applyAlignment="1">
      <alignment vertical="center"/>
    </xf>
    <xf numFmtId="190" fontId="2" fillId="0" borderId="0" xfId="51" applyNumberFormat="1" applyFont="1" applyFill="1" applyBorder="1" applyAlignment="1">
      <alignment vertical="center"/>
    </xf>
    <xf numFmtId="0" fontId="2" fillId="0" borderId="0" xfId="51" applyNumberFormat="1" applyFont="1" applyFill="1" applyBorder="1" applyAlignment="1">
      <alignment horizontal="right" vertical="center"/>
    </xf>
    <xf numFmtId="189" fontId="2" fillId="0" borderId="0" xfId="51" applyNumberFormat="1" applyFont="1" applyFill="1" applyBorder="1" applyAlignment="1">
      <alignment horizontal="right" vertical="center"/>
    </xf>
    <xf numFmtId="3" fontId="2" fillId="0" borderId="0" xfId="51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89" fontId="7" fillId="0" borderId="0" xfId="0" applyNumberFormat="1" applyFont="1" applyFill="1" applyBorder="1" applyAlignment="1">
      <alignment vertical="center"/>
    </xf>
    <xf numFmtId="181" fontId="2" fillId="0" borderId="42" xfId="0" applyNumberFormat="1" applyFont="1" applyFill="1" applyBorder="1" applyAlignment="1">
      <alignment vertical="center"/>
    </xf>
    <xf numFmtId="181" fontId="2" fillId="0" borderId="43" xfId="0" applyNumberFormat="1" applyFont="1" applyFill="1" applyBorder="1" applyAlignment="1">
      <alignment vertical="center"/>
    </xf>
    <xf numFmtId="41" fontId="7" fillId="0" borderId="4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 quotePrefix="1">
      <alignment horizontal="right" vertical="center"/>
    </xf>
    <xf numFmtId="41" fontId="7" fillId="0" borderId="0" xfId="0" applyNumberFormat="1" applyFont="1" applyFill="1" applyAlignment="1">
      <alignment vertical="center"/>
    </xf>
    <xf numFmtId="41" fontId="7" fillId="0" borderId="40" xfId="51" applyNumberFormat="1" applyFont="1" applyFill="1" applyBorder="1" applyAlignment="1">
      <alignment vertical="center"/>
    </xf>
    <xf numFmtId="41" fontId="7" fillId="0" borderId="40" xfId="51" applyNumberFormat="1" applyFont="1" applyFill="1" applyBorder="1" applyAlignment="1" quotePrefix="1">
      <alignment horizontal="right" vertical="center"/>
    </xf>
    <xf numFmtId="41" fontId="2" fillId="0" borderId="42" xfId="0" applyNumberFormat="1" applyFont="1" applyFill="1" applyBorder="1" applyAlignment="1">
      <alignment vertical="center"/>
    </xf>
    <xf numFmtId="41" fontId="2" fillId="0" borderId="43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distributed" vertical="center" wrapText="1"/>
    </xf>
    <xf numFmtId="0" fontId="20" fillId="0" borderId="0" xfId="0" applyFont="1" applyFill="1" applyBorder="1" applyAlignment="1">
      <alignment horizontal="distributed" vertical="center" wrapText="1" shrinkToFit="1"/>
    </xf>
    <xf numFmtId="190" fontId="7" fillId="0" borderId="0" xfId="0" applyNumberFormat="1" applyFont="1" applyFill="1" applyAlignment="1">
      <alignment/>
    </xf>
    <xf numFmtId="38" fontId="2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>
      <alignment horizontal="right" vertical="center"/>
    </xf>
    <xf numFmtId="193" fontId="7" fillId="0" borderId="0" xfId="51" applyNumberFormat="1" applyFont="1" applyFill="1" applyAlignment="1">
      <alignment vertical="center"/>
    </xf>
    <xf numFmtId="38" fontId="7" fillId="0" borderId="0" xfId="51" applyNumberFormat="1" applyFont="1" applyFill="1" applyAlignment="1">
      <alignment vertical="center"/>
    </xf>
    <xf numFmtId="193" fontId="7" fillId="0" borderId="0" xfId="51" applyNumberFormat="1" applyFont="1" applyFill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98" fontId="7" fillId="0" borderId="0" xfId="0" applyNumberFormat="1" applyFont="1" applyFill="1" applyBorder="1" applyAlignment="1">
      <alignment vertical="center"/>
    </xf>
    <xf numFmtId="198" fontId="7" fillId="0" borderId="0" xfId="0" applyNumberFormat="1" applyFont="1" applyFill="1" applyBorder="1" applyAlignment="1">
      <alignment horizontal="right" vertical="center"/>
    </xf>
    <xf numFmtId="38" fontId="41" fillId="0" borderId="0" xfId="51" applyFont="1" applyFill="1" applyAlignment="1">
      <alignment horizontal="right" vertical="center"/>
    </xf>
    <xf numFmtId="0" fontId="41" fillId="0" borderId="0" xfId="0" applyFont="1" applyFill="1" applyBorder="1" applyAlignment="1">
      <alignment horizontal="right" vertical="center"/>
    </xf>
    <xf numFmtId="38" fontId="7" fillId="0" borderId="0" xfId="0" applyNumberFormat="1" applyFont="1" applyFill="1" applyBorder="1" applyAlignment="1">
      <alignment horizontal="right" vertical="center"/>
    </xf>
    <xf numFmtId="38" fontId="7" fillId="0" borderId="0" xfId="51" applyNumberFormat="1" applyFont="1" applyFill="1" applyAlignment="1">
      <alignment horizontal="right" vertical="center"/>
    </xf>
    <xf numFmtId="41" fontId="7" fillId="0" borderId="0" xfId="51" applyNumberFormat="1" applyFont="1" applyFill="1" applyAlignment="1">
      <alignment horizontal="right" vertical="center"/>
    </xf>
    <xf numFmtId="181" fontId="2" fillId="0" borderId="0" xfId="0" applyNumberFormat="1" applyFont="1" applyFill="1" applyBorder="1" applyAlignment="1" quotePrefix="1">
      <alignment horizontal="right" vertical="center"/>
    </xf>
    <xf numFmtId="190" fontId="4" fillId="0" borderId="0" xfId="51" applyNumberFormat="1" applyFont="1" applyFill="1" applyBorder="1" applyAlignment="1">
      <alignment horizontal="right" vertical="center"/>
    </xf>
    <xf numFmtId="193" fontId="2" fillId="0" borderId="0" xfId="0" applyNumberFormat="1" applyFont="1" applyFill="1" applyBorder="1" applyAlignment="1">
      <alignment horizontal="right" vertical="center"/>
    </xf>
    <xf numFmtId="193" fontId="7" fillId="0" borderId="0" xfId="0" applyNumberFormat="1" applyFont="1" applyFill="1" applyAlignment="1">
      <alignment vertical="center"/>
    </xf>
    <xf numFmtId="193" fontId="2" fillId="0" borderId="0" xfId="0" applyNumberFormat="1" applyFont="1" applyFill="1" applyBorder="1" applyAlignment="1">
      <alignment vertical="center"/>
    </xf>
    <xf numFmtId="193" fontId="7" fillId="0" borderId="23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42" fillId="0" borderId="0" xfId="0" applyNumberFormat="1" applyFont="1" applyFill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 wrapText="1"/>
    </xf>
    <xf numFmtId="181" fontId="7" fillId="0" borderId="0" xfId="0" applyNumberFormat="1" applyFont="1" applyAlignment="1">
      <alignment horizontal="center" vertical="center"/>
    </xf>
    <xf numFmtId="181" fontId="2" fillId="0" borderId="0" xfId="0" applyNumberFormat="1" applyFont="1" applyFill="1" applyAlignment="1">
      <alignment vertical="center"/>
    </xf>
    <xf numFmtId="182" fontId="7" fillId="0" borderId="0" xfId="51" applyNumberFormat="1" applyFont="1" applyFill="1" applyBorder="1" applyAlignment="1">
      <alignment horizontal="right" vertical="center" shrinkToFit="1"/>
    </xf>
    <xf numFmtId="182" fontId="7" fillId="0" borderId="0" xfId="0" applyNumberFormat="1" applyFont="1" applyFill="1" applyAlignment="1">
      <alignment vertical="center"/>
    </xf>
    <xf numFmtId="182" fontId="7" fillId="0" borderId="0" xfId="0" applyNumberFormat="1" applyFont="1" applyFill="1" applyAlignment="1">
      <alignment horizontal="center" vertical="center"/>
    </xf>
    <xf numFmtId="182" fontId="7" fillId="0" borderId="0" xfId="0" applyNumberFormat="1" applyFont="1" applyFill="1" applyBorder="1" applyAlignment="1">
      <alignment vertical="center"/>
    </xf>
    <xf numFmtId="190" fontId="28" fillId="0" borderId="0" xfId="51" applyNumberFormat="1" applyFont="1" applyFill="1" applyAlignment="1">
      <alignment vertical="center"/>
    </xf>
    <xf numFmtId="38" fontId="21" fillId="0" borderId="0" xfId="51" applyFont="1" applyFill="1" applyAlignment="1">
      <alignment vertical="center"/>
    </xf>
    <xf numFmtId="190" fontId="21" fillId="0" borderId="0" xfId="51" applyNumberFormat="1" applyFont="1" applyFill="1" applyAlignment="1">
      <alignment horizontal="right" vertical="center"/>
    </xf>
    <xf numFmtId="38" fontId="37" fillId="0" borderId="23" xfId="51" applyFont="1" applyFill="1" applyBorder="1" applyAlignment="1">
      <alignment vertical="center"/>
    </xf>
    <xf numFmtId="38" fontId="37" fillId="0" borderId="0" xfId="51" applyFont="1" applyFill="1" applyBorder="1" applyAlignment="1">
      <alignment vertical="center"/>
    </xf>
    <xf numFmtId="190" fontId="2" fillId="0" borderId="0" xfId="0" applyNumberFormat="1" applyFont="1" applyFill="1" applyBorder="1" applyAlignment="1" quotePrefix="1">
      <alignment horizontal="right" vertical="center"/>
    </xf>
    <xf numFmtId="193" fontId="16" fillId="0" borderId="0" xfId="51" applyNumberFormat="1" applyFont="1" applyFill="1" applyBorder="1" applyAlignment="1">
      <alignment vertical="center"/>
    </xf>
    <xf numFmtId="193" fontId="4" fillId="0" borderId="0" xfId="51" applyNumberFormat="1" applyFont="1" applyFill="1" applyBorder="1" applyAlignment="1">
      <alignment vertical="center"/>
    </xf>
    <xf numFmtId="38" fontId="7" fillId="0" borderId="34" xfId="51" applyFont="1" applyFill="1" applyBorder="1" applyAlignment="1">
      <alignment horizontal="center" vertical="center"/>
    </xf>
    <xf numFmtId="38" fontId="7" fillId="0" borderId="19" xfId="5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38" fontId="7" fillId="0" borderId="29" xfId="51" applyFont="1" applyFill="1" applyBorder="1" applyAlignment="1">
      <alignment horizontal="center" vertical="center"/>
    </xf>
    <xf numFmtId="38" fontId="7" fillId="0" borderId="15" xfId="5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38" fontId="7" fillId="0" borderId="18" xfId="51" applyFont="1" applyFill="1" applyBorder="1" applyAlignment="1">
      <alignment horizontal="center" vertical="center"/>
    </xf>
    <xf numFmtId="38" fontId="7" fillId="0" borderId="26" xfId="51" applyFont="1" applyFill="1" applyBorder="1" applyAlignment="1">
      <alignment horizontal="center" vertical="center"/>
    </xf>
    <xf numFmtId="38" fontId="7" fillId="0" borderId="16" xfId="5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38" fontId="15" fillId="0" borderId="19" xfId="51" applyFont="1" applyFill="1" applyBorder="1" applyAlignment="1">
      <alignment horizontal="center" vertical="center"/>
    </xf>
    <xf numFmtId="38" fontId="15" fillId="0" borderId="13" xfId="51" applyFont="1" applyFill="1" applyBorder="1" applyAlignment="1">
      <alignment horizontal="center" vertical="center"/>
    </xf>
    <xf numFmtId="38" fontId="15" fillId="0" borderId="21" xfId="51" applyFont="1" applyFill="1" applyBorder="1" applyAlignment="1">
      <alignment horizontal="center" vertical="center"/>
    </xf>
    <xf numFmtId="38" fontId="15" fillId="0" borderId="34" xfId="51" applyFont="1" applyFill="1" applyBorder="1" applyAlignment="1">
      <alignment horizontal="center" vertical="center" textRotation="255" shrinkToFit="1"/>
    </xf>
    <xf numFmtId="38" fontId="15" fillId="0" borderId="19" xfId="51" applyFont="1" applyFill="1" applyBorder="1" applyAlignment="1">
      <alignment horizontal="center" vertical="center" textRotation="255" shrinkToFit="1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38" fontId="15" fillId="0" borderId="32" xfId="51" applyFont="1" applyFill="1" applyBorder="1" applyAlignment="1">
      <alignment horizontal="center" vertical="center" textRotation="255" shrinkToFit="1"/>
    </xf>
    <xf numFmtId="38" fontId="15" fillId="0" borderId="15" xfId="51" applyFont="1" applyFill="1" applyBorder="1" applyAlignment="1">
      <alignment horizontal="center" vertical="center" textRotation="255" shrinkToFit="1"/>
    </xf>
    <xf numFmtId="0" fontId="15" fillId="0" borderId="0" xfId="0" applyFont="1" applyFill="1" applyBorder="1" applyAlignment="1">
      <alignment horizontal="center" vertical="center"/>
    </xf>
    <xf numFmtId="38" fontId="7" fillId="0" borderId="32" xfId="51" applyFont="1" applyFill="1" applyBorder="1" applyAlignment="1">
      <alignment horizontal="center" vertical="center" textRotation="255"/>
    </xf>
    <xf numFmtId="38" fontId="7" fillId="0" borderId="15" xfId="51" applyFont="1" applyFill="1" applyBorder="1" applyAlignment="1">
      <alignment horizontal="center" vertical="center" textRotation="255"/>
    </xf>
    <xf numFmtId="38" fontId="7" fillId="0" borderId="13" xfId="51" applyFont="1" applyFill="1" applyBorder="1" applyAlignment="1">
      <alignment horizontal="center" vertical="center"/>
    </xf>
    <xf numFmtId="38" fontId="7" fillId="0" borderId="21" xfId="51" applyFont="1" applyFill="1" applyBorder="1" applyAlignment="1">
      <alignment horizontal="center" vertical="center"/>
    </xf>
    <xf numFmtId="38" fontId="7" fillId="0" borderId="23" xfId="51" applyFont="1" applyFill="1" applyBorder="1" applyAlignment="1">
      <alignment horizontal="center" vertical="center" textRotation="255"/>
    </xf>
    <xf numFmtId="38" fontId="7" fillId="0" borderId="19" xfId="51" applyFont="1" applyFill="1" applyBorder="1" applyAlignment="1">
      <alignment horizontal="center" vertical="center" textRotation="255"/>
    </xf>
    <xf numFmtId="38" fontId="7" fillId="0" borderId="22" xfId="51" applyFont="1" applyFill="1" applyBorder="1" applyAlignment="1">
      <alignment horizontal="center" vertical="center" wrapText="1"/>
    </xf>
    <xf numFmtId="38" fontId="7" fillId="0" borderId="19" xfId="51" applyFont="1" applyFill="1" applyBorder="1" applyAlignment="1">
      <alignment horizontal="center" vertical="center" wrapText="1"/>
    </xf>
    <xf numFmtId="38" fontId="7" fillId="0" borderId="20" xfId="51" applyFont="1" applyFill="1" applyBorder="1" applyAlignment="1">
      <alignment horizontal="center" vertical="center" wrapText="1"/>
    </xf>
    <xf numFmtId="38" fontId="7" fillId="0" borderId="32" xfId="51" applyFont="1" applyFill="1" applyBorder="1" applyAlignment="1">
      <alignment horizontal="center" vertical="center" wrapText="1"/>
    </xf>
    <xf numFmtId="38" fontId="7" fillId="0" borderId="15" xfId="51" applyFont="1" applyFill="1" applyBorder="1" applyAlignment="1">
      <alignment horizontal="center" vertical="center" wrapText="1"/>
    </xf>
    <xf numFmtId="38" fontId="7" fillId="0" borderId="25" xfId="51" applyFont="1" applyFill="1" applyBorder="1" applyAlignment="1">
      <alignment horizontal="center" vertical="center" wrapText="1"/>
    </xf>
    <xf numFmtId="38" fontId="7" fillId="0" borderId="0" xfId="51" applyFont="1" applyFill="1" applyBorder="1" applyAlignment="1">
      <alignment horizontal="center" vertical="center" wrapText="1"/>
    </xf>
    <xf numFmtId="38" fontId="7" fillId="0" borderId="13" xfId="51" applyFont="1" applyFill="1" applyBorder="1" applyAlignment="1">
      <alignment horizontal="center" vertical="center" wrapText="1"/>
    </xf>
    <xf numFmtId="38" fontId="7" fillId="0" borderId="14" xfId="51" applyFont="1" applyFill="1" applyBorder="1" applyAlignment="1">
      <alignment horizontal="center" vertical="center" wrapText="1"/>
    </xf>
    <xf numFmtId="38" fontId="7" fillId="0" borderId="11" xfId="51" applyFont="1" applyFill="1" applyBorder="1" applyAlignment="1">
      <alignment horizontal="center" vertical="center" wrapText="1"/>
    </xf>
    <xf numFmtId="38" fontId="7" fillId="0" borderId="21" xfId="51" applyFont="1" applyFill="1" applyBorder="1" applyAlignment="1">
      <alignment horizontal="center" vertical="center" wrapText="1"/>
    </xf>
    <xf numFmtId="38" fontId="7" fillId="0" borderId="23" xfId="5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38" fontId="7" fillId="0" borderId="18" xfId="51" applyFont="1" applyFill="1" applyBorder="1" applyAlignment="1">
      <alignment horizontal="center" vertical="center" wrapText="1"/>
    </xf>
    <xf numFmtId="38" fontId="7" fillId="0" borderId="26" xfId="51" applyFont="1" applyFill="1" applyBorder="1" applyAlignment="1">
      <alignment horizontal="center" vertical="center" wrapText="1"/>
    </xf>
    <xf numFmtId="38" fontId="7" fillId="0" borderId="16" xfId="51" applyFont="1" applyFill="1" applyBorder="1" applyAlignment="1">
      <alignment horizontal="center" vertical="center" wrapText="1"/>
    </xf>
    <xf numFmtId="38" fontId="7" fillId="0" borderId="22" xfId="51" applyFont="1" applyFill="1" applyBorder="1" applyAlignment="1">
      <alignment horizontal="center" vertical="center" wrapText="1" shrinkToFi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38" fontId="7" fillId="0" borderId="20" xfId="51" applyFont="1" applyFill="1" applyBorder="1" applyAlignment="1">
      <alignment horizontal="center" vertical="center" textRotation="255" wrapText="1" shrinkToFit="1"/>
    </xf>
    <xf numFmtId="38" fontId="7" fillId="0" borderId="32" xfId="51" applyFont="1" applyFill="1" applyBorder="1" applyAlignment="1">
      <alignment horizontal="center" vertical="center" textRotation="255" shrinkToFit="1"/>
    </xf>
    <xf numFmtId="38" fontId="20" fillId="0" borderId="20" xfId="51" applyFont="1" applyFill="1" applyBorder="1" applyAlignment="1">
      <alignment horizontal="center" vertical="center" textRotation="255" wrapText="1"/>
    </xf>
    <xf numFmtId="38" fontId="20" fillId="0" borderId="32" xfId="51" applyFont="1" applyFill="1" applyBorder="1" applyAlignment="1">
      <alignment horizontal="center" vertical="center" textRotation="255" wrapText="1"/>
    </xf>
    <xf numFmtId="38" fontId="20" fillId="0" borderId="15" xfId="51" applyFont="1" applyFill="1" applyBorder="1" applyAlignment="1">
      <alignment horizontal="center" vertical="center" textRotation="255" wrapText="1"/>
    </xf>
    <xf numFmtId="38" fontId="7" fillId="0" borderId="15" xfId="51" applyFont="1" applyFill="1" applyBorder="1" applyAlignment="1">
      <alignment horizontal="center" vertical="center" textRotation="255" shrinkToFit="1"/>
    </xf>
    <xf numFmtId="38" fontId="7" fillId="0" borderId="32" xfId="51" applyFont="1" applyFill="1" applyBorder="1" applyAlignment="1">
      <alignment horizontal="center" vertical="center" textRotation="255" wrapText="1" shrinkToFit="1"/>
    </xf>
    <xf numFmtId="38" fontId="7" fillId="0" borderId="20" xfId="51" applyFont="1" applyFill="1" applyBorder="1" applyAlignment="1">
      <alignment horizontal="center" vertical="center" textRotation="255" shrinkToFit="1"/>
    </xf>
    <xf numFmtId="0" fontId="7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177" fontId="7" fillId="0" borderId="19" xfId="0" applyNumberFormat="1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8" fillId="0" borderId="23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38" fontId="33" fillId="0" borderId="32" xfId="5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38" fontId="33" fillId="0" borderId="23" xfId="51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distributed" textRotation="255"/>
    </xf>
    <xf numFmtId="0" fontId="7" fillId="0" borderId="32" xfId="0" applyFont="1" applyFill="1" applyBorder="1" applyAlignment="1">
      <alignment horizontal="center" vertical="distributed" textRotation="255"/>
    </xf>
    <xf numFmtId="0" fontId="2" fillId="0" borderId="4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distributed" textRotation="255"/>
    </xf>
    <xf numFmtId="0" fontId="7" fillId="0" borderId="38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distributed"/>
    </xf>
    <xf numFmtId="0" fontId="7" fillId="0" borderId="14" xfId="0" applyFont="1" applyFill="1" applyBorder="1" applyAlignment="1">
      <alignment horizontal="center" vertical="distributed"/>
    </xf>
    <xf numFmtId="0" fontId="7" fillId="0" borderId="23" xfId="0" applyFont="1" applyFill="1" applyBorder="1" applyAlignment="1">
      <alignment horizontal="center" vertical="distributed"/>
    </xf>
    <xf numFmtId="0" fontId="7" fillId="0" borderId="11" xfId="0" applyFont="1" applyFill="1" applyBorder="1" applyAlignment="1">
      <alignment horizontal="center" vertical="distributed"/>
    </xf>
    <xf numFmtId="0" fontId="7" fillId="0" borderId="19" xfId="0" applyFont="1" applyFill="1" applyBorder="1" applyAlignment="1">
      <alignment horizontal="center" vertical="distributed"/>
    </xf>
    <xf numFmtId="0" fontId="7" fillId="0" borderId="21" xfId="0" applyFont="1" applyFill="1" applyBorder="1" applyAlignment="1">
      <alignment horizontal="center" vertical="distributed"/>
    </xf>
    <xf numFmtId="38" fontId="7" fillId="0" borderId="10" xfId="5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distributed" textRotation="255"/>
    </xf>
    <xf numFmtId="0" fontId="7" fillId="0" borderId="20" xfId="0" applyFont="1" applyFill="1" applyBorder="1" applyAlignment="1">
      <alignment horizontal="center" vertical="center" textRotation="255" shrinkToFit="1"/>
    </xf>
    <xf numFmtId="0" fontId="7" fillId="0" borderId="32" xfId="0" applyFont="1" applyFill="1" applyBorder="1" applyAlignment="1">
      <alignment horizontal="center" vertical="center" textRotation="255" shrinkToFit="1"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center"/>
    </xf>
    <xf numFmtId="38" fontId="7" fillId="0" borderId="30" xfId="51" applyFont="1" applyFill="1" applyBorder="1" applyAlignment="1">
      <alignment horizontal="center" vertical="center" wrapText="1"/>
    </xf>
    <xf numFmtId="38" fontId="2" fillId="0" borderId="0" xfId="5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8" fontId="16" fillId="0" borderId="19" xfId="51" applyFont="1" applyFill="1" applyBorder="1" applyAlignment="1">
      <alignment horizontal="center" vertical="center"/>
    </xf>
    <xf numFmtId="38" fontId="16" fillId="0" borderId="13" xfId="5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15" xfId="5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38" fontId="7" fillId="0" borderId="0" xfId="51" applyFont="1" applyFill="1" applyBorder="1" applyAlignment="1">
      <alignment horizontal="right" vertical="center"/>
    </xf>
    <xf numFmtId="0" fontId="89" fillId="0" borderId="0" xfId="0" applyFont="1" applyFill="1" applyAlignment="1">
      <alignment horizontal="center" vertical="center"/>
    </xf>
    <xf numFmtId="38" fontId="86" fillId="0" borderId="10" xfId="51" applyFont="1" applyFill="1" applyBorder="1" applyAlignment="1">
      <alignment horizontal="right" vertical="center"/>
    </xf>
    <xf numFmtId="0" fontId="83" fillId="0" borderId="0" xfId="0" applyFont="1" applyFill="1" applyBorder="1" applyAlignment="1">
      <alignment horizontal="center" vertical="center"/>
    </xf>
    <xf numFmtId="0" fontId="83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38" fontId="7" fillId="0" borderId="0" xfId="51" applyFont="1" applyFill="1" applyBorder="1" applyAlignment="1">
      <alignment vertical="center" wrapText="1"/>
    </xf>
    <xf numFmtId="38" fontId="7" fillId="0" borderId="30" xfId="51" applyFont="1" applyFill="1" applyBorder="1" applyAlignment="1">
      <alignment horizontal="center" vertical="center"/>
    </xf>
    <xf numFmtId="38" fontId="7" fillId="0" borderId="33" xfId="51" applyFont="1" applyFill="1" applyBorder="1" applyAlignment="1">
      <alignment horizontal="center" vertical="center"/>
    </xf>
    <xf numFmtId="38" fontId="7" fillId="0" borderId="20" xfId="5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38" fontId="22" fillId="0" borderId="23" xfId="51" applyFont="1" applyFill="1" applyBorder="1" applyAlignment="1">
      <alignment horizontal="center" vertical="center" wrapText="1"/>
    </xf>
    <xf numFmtId="38" fontId="22" fillId="0" borderId="19" xfId="51" applyFont="1" applyFill="1" applyBorder="1" applyAlignment="1">
      <alignment horizontal="center" vertical="center" wrapText="1"/>
    </xf>
    <xf numFmtId="38" fontId="7" fillId="0" borderId="22" xfId="51" applyFont="1" applyFill="1" applyBorder="1" applyAlignment="1">
      <alignment horizontal="center" vertical="center"/>
    </xf>
    <xf numFmtId="38" fontId="7" fillId="0" borderId="35" xfId="51" applyFont="1" applyFill="1" applyBorder="1" applyAlignment="1">
      <alignment horizontal="center" vertical="center"/>
    </xf>
    <xf numFmtId="38" fontId="7" fillId="0" borderId="31" xfId="51" applyFont="1" applyFill="1" applyBorder="1" applyAlignment="1">
      <alignment horizontal="center" vertical="center"/>
    </xf>
    <xf numFmtId="38" fontId="22" fillId="0" borderId="33" xfId="51" applyFont="1" applyFill="1" applyBorder="1" applyAlignment="1">
      <alignment horizontal="center" vertical="center"/>
    </xf>
    <xf numFmtId="38" fontId="22" fillId="0" borderId="35" xfId="51" applyFont="1" applyFill="1" applyBorder="1" applyAlignment="1">
      <alignment horizontal="center" vertical="center"/>
    </xf>
    <xf numFmtId="38" fontId="22" fillId="0" borderId="31" xfId="5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38" fontId="7" fillId="0" borderId="18" xfId="51" applyFont="1" applyFill="1" applyBorder="1" applyAlignment="1">
      <alignment horizontal="left" vertical="center" wrapText="1"/>
    </xf>
    <xf numFmtId="38" fontId="7" fillId="0" borderId="16" xfId="51" applyFont="1" applyFill="1" applyBorder="1" applyAlignment="1">
      <alignment horizontal="left" vertical="center" wrapText="1"/>
    </xf>
    <xf numFmtId="38" fontId="7" fillId="0" borderId="32" xfId="51" applyFont="1" applyFill="1" applyBorder="1" applyAlignment="1">
      <alignment horizontal="center" vertical="distributed" textRotation="255" wrapText="1"/>
    </xf>
    <xf numFmtId="38" fontId="7" fillId="0" borderId="15" xfId="51" applyFont="1" applyFill="1" applyBorder="1" applyAlignment="1">
      <alignment horizontal="center" vertical="distributed" textRotation="255" wrapText="1"/>
    </xf>
    <xf numFmtId="38" fontId="7" fillId="0" borderId="23" xfId="51" applyFont="1" applyFill="1" applyBorder="1" applyAlignment="1">
      <alignment horizontal="center" vertical="distributed" textRotation="255" wrapText="1"/>
    </xf>
    <xf numFmtId="38" fontId="7" fillId="0" borderId="19" xfId="51" applyFont="1" applyFill="1" applyBorder="1" applyAlignment="1">
      <alignment horizontal="center" vertical="distributed" textRotation="255" wrapText="1"/>
    </xf>
    <xf numFmtId="0" fontId="7" fillId="0" borderId="0" xfId="0" applyFont="1" applyFill="1" applyAlignment="1">
      <alignment horizontal="left" vertical="center" wrapText="1"/>
    </xf>
    <xf numFmtId="0" fontId="31" fillId="0" borderId="0" xfId="0" applyFont="1" applyFill="1" applyBorder="1" applyAlignment="1">
      <alignment horizontal="right" vertical="center"/>
    </xf>
    <xf numFmtId="38" fontId="21" fillId="0" borderId="19" xfId="51" applyFont="1" applyFill="1" applyBorder="1" applyAlignment="1">
      <alignment horizontal="center" vertical="center" shrinkToFit="1"/>
    </xf>
    <xf numFmtId="38" fontId="21" fillId="0" borderId="21" xfId="5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38" fontId="15" fillId="0" borderId="10" xfId="5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center" vertical="center" textRotation="255"/>
    </xf>
    <xf numFmtId="0" fontId="16" fillId="0" borderId="21" xfId="0" applyFont="1" applyFill="1" applyBorder="1" applyAlignment="1">
      <alignment horizontal="center" vertical="center" textRotation="255"/>
    </xf>
    <xf numFmtId="0" fontId="16" fillId="0" borderId="15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38" fontId="16" fillId="0" borderId="21" xfId="51" applyFont="1" applyFill="1" applyBorder="1" applyAlignment="1">
      <alignment horizontal="center" vertical="center"/>
    </xf>
    <xf numFmtId="38" fontId="16" fillId="0" borderId="31" xfId="5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distributed" textRotation="255" wrapText="1" shrinkToFit="1"/>
    </xf>
    <xf numFmtId="0" fontId="16" fillId="0" borderId="0" xfId="0" applyFont="1" applyFill="1" applyAlignment="1">
      <alignment horizontal="center" vertical="distributed" textRotation="255" wrapText="1" shrinkToFit="1"/>
    </xf>
    <xf numFmtId="0" fontId="16" fillId="0" borderId="0" xfId="0" applyFont="1" applyFill="1" applyAlignment="1">
      <alignment horizontal="center" vertical="distributed" textRotation="255" wrapText="1"/>
    </xf>
    <xf numFmtId="0" fontId="20" fillId="0" borderId="0" xfId="0" applyFont="1" applyFill="1" applyAlignment="1">
      <alignment horizontal="center" vertical="distributed" textRotation="255" wrapText="1"/>
    </xf>
    <xf numFmtId="0" fontId="7" fillId="0" borderId="0" xfId="0" applyFont="1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showGridLines="0" tabSelected="1" zoomScalePageLayoutView="0" workbookViewId="0" topLeftCell="A1">
      <selection activeCell="A1" sqref="A1:J1"/>
    </sheetView>
  </sheetViews>
  <sheetFormatPr defaultColWidth="9.00390625" defaultRowHeight="13.5"/>
  <cols>
    <col min="1" max="1" width="2.125" style="4" customWidth="1"/>
    <col min="2" max="2" width="3.625" style="4" customWidth="1"/>
    <col min="3" max="3" width="0.5" style="4" customWidth="1"/>
    <col min="4" max="4" width="10.875" style="4" customWidth="1"/>
    <col min="5" max="5" width="2.125" style="4" customWidth="1"/>
    <col min="6" max="10" width="15.50390625" style="4" customWidth="1"/>
    <col min="11" max="16384" width="9.00390625" style="4" customWidth="1"/>
  </cols>
  <sheetData>
    <row r="1" spans="1:12" ht="16.5" customHeight="1">
      <c r="A1" s="415" t="s">
        <v>27</v>
      </c>
      <c r="B1" s="415"/>
      <c r="C1" s="415"/>
      <c r="D1" s="415"/>
      <c r="E1" s="415"/>
      <c r="F1" s="415"/>
      <c r="G1" s="415"/>
      <c r="H1" s="415"/>
      <c r="I1" s="415"/>
      <c r="J1" s="415"/>
      <c r="K1" s="1"/>
      <c r="L1" s="1"/>
    </row>
    <row r="2" spans="2:12" ht="6" customHeight="1">
      <c r="B2" s="62"/>
      <c r="C2" s="62"/>
      <c r="D2" s="165"/>
      <c r="E2" s="166"/>
      <c r="G2" s="166"/>
      <c r="H2" s="166"/>
      <c r="I2" s="166"/>
      <c r="J2" s="166"/>
      <c r="K2" s="1"/>
      <c r="L2" s="1"/>
    </row>
    <row r="3" spans="1:12" ht="13.5" customHeight="1">
      <c r="A3" s="416" t="s">
        <v>518</v>
      </c>
      <c r="B3" s="416"/>
      <c r="C3" s="416"/>
      <c r="D3" s="416"/>
      <c r="E3" s="416"/>
      <c r="F3" s="416"/>
      <c r="G3" s="416"/>
      <c r="H3" s="416"/>
      <c r="I3" s="416"/>
      <c r="J3" s="416"/>
      <c r="K3" s="134"/>
      <c r="L3" s="134"/>
    </row>
    <row r="4" spans="1:12" ht="6" customHeight="1">
      <c r="A4" s="134"/>
      <c r="B4" s="1"/>
      <c r="C4" s="1"/>
      <c r="D4" s="2"/>
      <c r="E4" s="145"/>
      <c r="G4" s="145"/>
      <c r="H4" s="145"/>
      <c r="I4" s="145"/>
      <c r="J4" s="145"/>
      <c r="K4" s="134"/>
      <c r="L4" s="134"/>
    </row>
    <row r="5" spans="1:10" s="5" customFormat="1" ht="18" customHeight="1">
      <c r="A5" s="417" t="s">
        <v>318</v>
      </c>
      <c r="B5" s="417"/>
      <c r="C5" s="417"/>
      <c r="D5" s="417"/>
      <c r="E5" s="417"/>
      <c r="F5" s="417"/>
      <c r="G5" s="417"/>
      <c r="H5" s="417"/>
      <c r="I5" s="417"/>
      <c r="J5" s="417"/>
    </row>
    <row r="6" spans="1:10" s="5" customFormat="1" ht="15" customHeight="1" thickBot="1">
      <c r="A6" s="16" t="s">
        <v>28</v>
      </c>
      <c r="B6" s="16"/>
      <c r="C6" s="16"/>
      <c r="D6" s="16"/>
      <c r="E6" s="137"/>
      <c r="F6" s="16"/>
      <c r="G6" s="137"/>
      <c r="H6" s="137" t="s">
        <v>440</v>
      </c>
      <c r="I6" s="137"/>
      <c r="J6" s="144" t="s">
        <v>319</v>
      </c>
    </row>
    <row r="7" spans="1:10" s="5" customFormat="1" ht="15" customHeight="1">
      <c r="A7" s="25"/>
      <c r="B7" s="402" t="s">
        <v>322</v>
      </c>
      <c r="C7" s="402"/>
      <c r="D7" s="402"/>
      <c r="E7" s="41"/>
      <c r="F7" s="412" t="s">
        <v>30</v>
      </c>
      <c r="G7" s="413"/>
      <c r="H7" s="414"/>
      <c r="I7" s="407" t="s">
        <v>320</v>
      </c>
      <c r="J7" s="395" t="s">
        <v>321</v>
      </c>
    </row>
    <row r="8" spans="1:10" s="5" customFormat="1" ht="15" customHeight="1">
      <c r="A8" s="25"/>
      <c r="B8" s="403"/>
      <c r="C8" s="403"/>
      <c r="D8" s="403"/>
      <c r="E8" s="41"/>
      <c r="F8" s="146" t="s">
        <v>10</v>
      </c>
      <c r="G8" s="147" t="s">
        <v>32</v>
      </c>
      <c r="H8" s="140" t="s">
        <v>33</v>
      </c>
      <c r="I8" s="408"/>
      <c r="J8" s="396"/>
    </row>
    <row r="9" spans="1:10" s="5" customFormat="1" ht="4.5" customHeight="1">
      <c r="A9" s="59"/>
      <c r="B9" s="59"/>
      <c r="C9" s="59"/>
      <c r="D9" s="59"/>
      <c r="E9" s="18"/>
      <c r="F9" s="148"/>
      <c r="G9" s="142"/>
      <c r="H9" s="142"/>
      <c r="I9" s="142"/>
      <c r="J9" s="142"/>
    </row>
    <row r="10" spans="1:10" s="1" customFormat="1" ht="15" customHeight="1">
      <c r="A10" s="2"/>
      <c r="B10" s="397" t="s">
        <v>12</v>
      </c>
      <c r="C10" s="397"/>
      <c r="D10" s="397"/>
      <c r="E10" s="63"/>
      <c r="F10" s="335">
        <f>SUM(F12:F57)</f>
        <v>19266</v>
      </c>
      <c r="G10" s="335">
        <f>SUM(G12:G57)</f>
        <v>9859</v>
      </c>
      <c r="H10" s="335">
        <f>SUM(H12:H57)</f>
        <v>9407</v>
      </c>
      <c r="I10" s="335">
        <f>SUM(I12:I57)</f>
        <v>1433</v>
      </c>
      <c r="J10" s="335">
        <f>SUM(J12:J57)</f>
        <v>778</v>
      </c>
    </row>
    <row r="11" spans="1:10" s="5" customFormat="1" ht="4.5" customHeight="1">
      <c r="A11" s="25"/>
      <c r="B11" s="25"/>
      <c r="C11" s="25"/>
      <c r="D11" s="25"/>
      <c r="E11" s="41"/>
      <c r="F11" s="335"/>
      <c r="G11" s="335"/>
      <c r="H11" s="335"/>
      <c r="I11" s="335"/>
      <c r="J11" s="335"/>
    </row>
    <row r="12" spans="1:10" s="5" customFormat="1" ht="14.25" customHeight="1">
      <c r="A12" s="25"/>
      <c r="B12" s="25">
        <v>1</v>
      </c>
      <c r="C12" s="25"/>
      <c r="D12" s="68" t="s">
        <v>396</v>
      </c>
      <c r="E12" s="41"/>
      <c r="F12" s="127">
        <f>G12+H12</f>
        <v>294</v>
      </c>
      <c r="G12" s="127">
        <v>168</v>
      </c>
      <c r="H12" s="127">
        <v>126</v>
      </c>
      <c r="I12" s="127">
        <v>29</v>
      </c>
      <c r="J12" s="127">
        <v>15</v>
      </c>
    </row>
    <row r="13" spans="1:10" s="5" customFormat="1" ht="14.25" customHeight="1">
      <c r="A13" s="25"/>
      <c r="B13" s="25">
        <v>2</v>
      </c>
      <c r="C13" s="25"/>
      <c r="D13" s="68" t="s">
        <v>435</v>
      </c>
      <c r="E13" s="41"/>
      <c r="F13" s="127">
        <f aca="true" t="shared" si="0" ref="F13:F57">G13+H13</f>
        <v>332</v>
      </c>
      <c r="G13" s="127">
        <v>182</v>
      </c>
      <c r="H13" s="127">
        <v>150</v>
      </c>
      <c r="I13" s="127">
        <v>42</v>
      </c>
      <c r="J13" s="127">
        <v>14</v>
      </c>
    </row>
    <row r="14" spans="1:10" s="5" customFormat="1" ht="14.25" customHeight="1">
      <c r="A14" s="25"/>
      <c r="B14" s="25">
        <v>3</v>
      </c>
      <c r="C14" s="25"/>
      <c r="D14" s="68" t="s">
        <v>469</v>
      </c>
      <c r="E14" s="41"/>
      <c r="F14" s="127">
        <f t="shared" si="0"/>
        <v>315</v>
      </c>
      <c r="G14" s="127">
        <v>155</v>
      </c>
      <c r="H14" s="127">
        <v>160</v>
      </c>
      <c r="I14" s="127">
        <v>26</v>
      </c>
      <c r="J14" s="127">
        <v>15</v>
      </c>
    </row>
    <row r="15" spans="1:10" s="5" customFormat="1" ht="14.25" customHeight="1">
      <c r="A15" s="25"/>
      <c r="B15" s="25">
        <v>4</v>
      </c>
      <c r="C15" s="25"/>
      <c r="D15" s="68" t="s">
        <v>167</v>
      </c>
      <c r="E15" s="41"/>
      <c r="F15" s="127">
        <f t="shared" si="0"/>
        <v>169</v>
      </c>
      <c r="G15" s="127">
        <v>91</v>
      </c>
      <c r="H15" s="127">
        <v>78</v>
      </c>
      <c r="I15" s="127">
        <v>19</v>
      </c>
      <c r="J15" s="127">
        <v>7</v>
      </c>
    </row>
    <row r="16" spans="1:10" s="5" customFormat="1" ht="14.25" customHeight="1">
      <c r="A16" s="25"/>
      <c r="B16" s="25">
        <v>5</v>
      </c>
      <c r="C16" s="25"/>
      <c r="D16" s="68" t="s">
        <v>168</v>
      </c>
      <c r="E16" s="41"/>
      <c r="F16" s="127">
        <f t="shared" si="0"/>
        <v>194</v>
      </c>
      <c r="G16" s="127">
        <v>75</v>
      </c>
      <c r="H16" s="127">
        <v>119</v>
      </c>
      <c r="I16" s="127">
        <v>19</v>
      </c>
      <c r="J16" s="127">
        <v>9</v>
      </c>
    </row>
    <row r="17" spans="1:10" s="5" customFormat="1" ht="14.25" customHeight="1">
      <c r="A17" s="25"/>
      <c r="B17" s="25">
        <v>6</v>
      </c>
      <c r="C17" s="25"/>
      <c r="D17" s="68" t="s">
        <v>169</v>
      </c>
      <c r="E17" s="41"/>
      <c r="F17" s="127">
        <f t="shared" si="0"/>
        <v>242</v>
      </c>
      <c r="G17" s="127">
        <v>107</v>
      </c>
      <c r="H17" s="127">
        <v>135</v>
      </c>
      <c r="I17" s="127">
        <v>25</v>
      </c>
      <c r="J17" s="127">
        <v>13</v>
      </c>
    </row>
    <row r="18" spans="1:10" s="5" customFormat="1" ht="14.25" customHeight="1">
      <c r="A18" s="25"/>
      <c r="B18" s="25">
        <v>7</v>
      </c>
      <c r="C18" s="25"/>
      <c r="D18" s="68" t="s">
        <v>170</v>
      </c>
      <c r="E18" s="41"/>
      <c r="F18" s="127">
        <f t="shared" si="0"/>
        <v>552</v>
      </c>
      <c r="G18" s="127">
        <v>282</v>
      </c>
      <c r="H18" s="127">
        <v>270</v>
      </c>
      <c r="I18" s="127">
        <v>40</v>
      </c>
      <c r="J18" s="127">
        <v>22</v>
      </c>
    </row>
    <row r="19" spans="1:10" s="5" customFormat="1" ht="14.25" customHeight="1">
      <c r="A19" s="25"/>
      <c r="B19" s="25">
        <v>8</v>
      </c>
      <c r="C19" s="25"/>
      <c r="D19" s="68" t="s">
        <v>171</v>
      </c>
      <c r="E19" s="41"/>
      <c r="F19" s="127">
        <f t="shared" si="0"/>
        <v>409</v>
      </c>
      <c r="G19" s="127">
        <v>215</v>
      </c>
      <c r="H19" s="127">
        <v>194</v>
      </c>
      <c r="I19" s="127">
        <v>32</v>
      </c>
      <c r="J19" s="127">
        <v>16</v>
      </c>
    </row>
    <row r="20" spans="1:10" s="5" customFormat="1" ht="14.25" customHeight="1">
      <c r="A20" s="25"/>
      <c r="B20" s="25">
        <v>9</v>
      </c>
      <c r="C20" s="25"/>
      <c r="D20" s="68" t="s">
        <v>172</v>
      </c>
      <c r="E20" s="41"/>
      <c r="F20" s="127">
        <f t="shared" si="0"/>
        <v>330</v>
      </c>
      <c r="G20" s="127">
        <v>169</v>
      </c>
      <c r="H20" s="127">
        <v>161</v>
      </c>
      <c r="I20" s="127">
        <v>25</v>
      </c>
      <c r="J20" s="127">
        <v>15</v>
      </c>
    </row>
    <row r="21" spans="1:10" s="5" customFormat="1" ht="14.25" customHeight="1">
      <c r="A21" s="25"/>
      <c r="B21" s="25">
        <v>10</v>
      </c>
      <c r="C21" s="25"/>
      <c r="D21" s="68" t="s">
        <v>0</v>
      </c>
      <c r="E21" s="41"/>
      <c r="F21" s="127">
        <f t="shared" si="0"/>
        <v>804</v>
      </c>
      <c r="G21" s="127">
        <v>419</v>
      </c>
      <c r="H21" s="127">
        <v>385</v>
      </c>
      <c r="I21" s="127">
        <v>47</v>
      </c>
      <c r="J21" s="127">
        <v>27</v>
      </c>
    </row>
    <row r="22" spans="1:10" s="5" customFormat="1" ht="14.25" customHeight="1">
      <c r="A22" s="25"/>
      <c r="B22" s="25">
        <v>11</v>
      </c>
      <c r="C22" s="25"/>
      <c r="D22" s="68" t="s">
        <v>173</v>
      </c>
      <c r="E22" s="41"/>
      <c r="F22" s="127">
        <f t="shared" si="0"/>
        <v>777</v>
      </c>
      <c r="G22" s="127">
        <v>410</v>
      </c>
      <c r="H22" s="127">
        <v>367</v>
      </c>
      <c r="I22" s="127">
        <v>47</v>
      </c>
      <c r="J22" s="127">
        <v>28</v>
      </c>
    </row>
    <row r="23" spans="1:10" s="5" customFormat="1" ht="14.25" customHeight="1">
      <c r="A23" s="25"/>
      <c r="B23" s="25">
        <v>12</v>
      </c>
      <c r="C23" s="25"/>
      <c r="D23" s="68" t="s">
        <v>174</v>
      </c>
      <c r="E23" s="41"/>
      <c r="F23" s="127">
        <f t="shared" si="0"/>
        <v>478</v>
      </c>
      <c r="G23" s="127">
        <v>236</v>
      </c>
      <c r="H23" s="127">
        <v>242</v>
      </c>
      <c r="I23" s="127">
        <v>33</v>
      </c>
      <c r="J23" s="127">
        <v>19</v>
      </c>
    </row>
    <row r="24" spans="1:10" s="5" customFormat="1" ht="14.25" customHeight="1">
      <c r="A24" s="25"/>
      <c r="B24" s="25">
        <v>13</v>
      </c>
      <c r="C24" s="25"/>
      <c r="D24" s="68" t="s">
        <v>175</v>
      </c>
      <c r="E24" s="41"/>
      <c r="F24" s="127">
        <f t="shared" si="0"/>
        <v>340</v>
      </c>
      <c r="G24" s="127">
        <v>189</v>
      </c>
      <c r="H24" s="127">
        <v>151</v>
      </c>
      <c r="I24" s="127">
        <v>23</v>
      </c>
      <c r="J24" s="127">
        <v>15</v>
      </c>
    </row>
    <row r="25" spans="1:10" s="5" customFormat="1" ht="14.25" customHeight="1">
      <c r="A25" s="25"/>
      <c r="B25" s="25">
        <v>14</v>
      </c>
      <c r="C25" s="25"/>
      <c r="D25" s="68" t="s">
        <v>44</v>
      </c>
      <c r="E25" s="41"/>
      <c r="F25" s="127">
        <f t="shared" si="0"/>
        <v>313</v>
      </c>
      <c r="G25" s="127">
        <v>167</v>
      </c>
      <c r="H25" s="127">
        <v>146</v>
      </c>
      <c r="I25" s="127">
        <v>19</v>
      </c>
      <c r="J25" s="127">
        <v>14</v>
      </c>
    </row>
    <row r="26" spans="1:10" s="5" customFormat="1" ht="14.25" customHeight="1">
      <c r="A26" s="25"/>
      <c r="B26" s="25">
        <v>15</v>
      </c>
      <c r="C26" s="25"/>
      <c r="D26" s="68" t="s">
        <v>176</v>
      </c>
      <c r="E26" s="41"/>
      <c r="F26" s="127">
        <f t="shared" si="0"/>
        <v>563</v>
      </c>
      <c r="G26" s="127">
        <v>305</v>
      </c>
      <c r="H26" s="127">
        <v>258</v>
      </c>
      <c r="I26" s="127">
        <v>35</v>
      </c>
      <c r="J26" s="127">
        <v>22</v>
      </c>
    </row>
    <row r="27" spans="1:10" s="5" customFormat="1" ht="14.25" customHeight="1">
      <c r="A27" s="25"/>
      <c r="B27" s="25">
        <v>16</v>
      </c>
      <c r="C27" s="25"/>
      <c r="D27" s="68" t="s">
        <v>8</v>
      </c>
      <c r="E27" s="41"/>
      <c r="F27" s="127">
        <f t="shared" si="0"/>
        <v>697</v>
      </c>
      <c r="G27" s="127">
        <v>374</v>
      </c>
      <c r="H27" s="127">
        <v>323</v>
      </c>
      <c r="I27" s="127">
        <v>42</v>
      </c>
      <c r="J27" s="127">
        <v>25</v>
      </c>
    </row>
    <row r="28" spans="1:10" s="5" customFormat="1" ht="14.25" customHeight="1">
      <c r="A28" s="25"/>
      <c r="B28" s="25">
        <v>17</v>
      </c>
      <c r="C28" s="25"/>
      <c r="D28" s="68" t="s">
        <v>46</v>
      </c>
      <c r="E28" s="41"/>
      <c r="F28" s="127">
        <f t="shared" si="0"/>
        <v>304</v>
      </c>
      <c r="G28" s="127">
        <v>154</v>
      </c>
      <c r="H28" s="127">
        <v>150</v>
      </c>
      <c r="I28" s="127">
        <v>28</v>
      </c>
      <c r="J28" s="127">
        <v>15</v>
      </c>
    </row>
    <row r="29" spans="1:10" s="5" customFormat="1" ht="14.25" customHeight="1">
      <c r="A29" s="25"/>
      <c r="B29" s="25">
        <v>18</v>
      </c>
      <c r="C29" s="25"/>
      <c r="D29" s="68" t="s">
        <v>177</v>
      </c>
      <c r="E29" s="41"/>
      <c r="F29" s="127">
        <f t="shared" si="0"/>
        <v>327</v>
      </c>
      <c r="G29" s="127">
        <v>156</v>
      </c>
      <c r="H29" s="127">
        <v>171</v>
      </c>
      <c r="I29" s="127">
        <v>25</v>
      </c>
      <c r="J29" s="127">
        <v>14</v>
      </c>
    </row>
    <row r="30" spans="1:10" s="5" customFormat="1" ht="14.25" customHeight="1">
      <c r="A30" s="25"/>
      <c r="B30" s="25">
        <v>19</v>
      </c>
      <c r="C30" s="25"/>
      <c r="D30" s="68" t="s">
        <v>178</v>
      </c>
      <c r="E30" s="41"/>
      <c r="F30" s="127">
        <f t="shared" si="0"/>
        <v>118</v>
      </c>
      <c r="G30" s="127">
        <v>66</v>
      </c>
      <c r="H30" s="127">
        <v>52</v>
      </c>
      <c r="I30" s="127">
        <v>16</v>
      </c>
      <c r="J30" s="127">
        <v>7</v>
      </c>
    </row>
    <row r="31" spans="2:10" s="5" customFormat="1" ht="14.25" customHeight="1">
      <c r="B31" s="25">
        <v>20</v>
      </c>
      <c r="C31" s="25"/>
      <c r="D31" s="68" t="s">
        <v>21</v>
      </c>
      <c r="E31" s="41"/>
      <c r="F31" s="127">
        <f t="shared" si="0"/>
        <v>340</v>
      </c>
      <c r="G31" s="127">
        <v>173</v>
      </c>
      <c r="H31" s="127">
        <v>167</v>
      </c>
      <c r="I31" s="127">
        <v>25</v>
      </c>
      <c r="J31" s="127">
        <v>15</v>
      </c>
    </row>
    <row r="32" spans="1:10" s="5" customFormat="1" ht="14.25" customHeight="1">
      <c r="A32" s="25" t="s">
        <v>312</v>
      </c>
      <c r="B32" s="25">
        <v>21</v>
      </c>
      <c r="C32" s="25"/>
      <c r="D32" s="68" t="s">
        <v>179</v>
      </c>
      <c r="E32" s="41"/>
      <c r="F32" s="127">
        <f t="shared" si="0"/>
        <v>414</v>
      </c>
      <c r="G32" s="127">
        <v>214</v>
      </c>
      <c r="H32" s="127">
        <v>200</v>
      </c>
      <c r="I32" s="127">
        <v>31</v>
      </c>
      <c r="J32" s="127">
        <v>17</v>
      </c>
    </row>
    <row r="33" spans="1:10" s="5" customFormat="1" ht="14.25" customHeight="1">
      <c r="A33" s="409"/>
      <c r="B33" s="25">
        <v>22</v>
      </c>
      <c r="C33" s="25"/>
      <c r="D33" s="68" t="s">
        <v>180</v>
      </c>
      <c r="E33" s="19"/>
      <c r="F33" s="127">
        <f t="shared" si="0"/>
        <v>72</v>
      </c>
      <c r="G33" s="127">
        <v>36</v>
      </c>
      <c r="H33" s="127">
        <v>36</v>
      </c>
      <c r="I33" s="127">
        <v>13</v>
      </c>
      <c r="J33" s="127">
        <v>6</v>
      </c>
    </row>
    <row r="34" spans="1:10" s="5" customFormat="1" ht="14.25" customHeight="1">
      <c r="A34" s="409"/>
      <c r="B34" s="25">
        <v>23</v>
      </c>
      <c r="C34" s="25"/>
      <c r="D34" s="68" t="s">
        <v>181</v>
      </c>
      <c r="E34" s="19"/>
      <c r="F34" s="127">
        <f t="shared" si="0"/>
        <v>795</v>
      </c>
      <c r="G34" s="127">
        <v>422</v>
      </c>
      <c r="H34" s="127">
        <v>373</v>
      </c>
      <c r="I34" s="127">
        <v>49</v>
      </c>
      <c r="J34" s="127">
        <v>28</v>
      </c>
    </row>
    <row r="35" spans="1:10" s="5" customFormat="1" ht="14.25" customHeight="1">
      <c r="A35" s="25"/>
      <c r="B35" s="25">
        <v>24</v>
      </c>
      <c r="C35" s="25"/>
      <c r="D35" s="68" t="s">
        <v>52</v>
      </c>
      <c r="E35" s="41"/>
      <c r="F35" s="127">
        <f t="shared" si="0"/>
        <v>778</v>
      </c>
      <c r="G35" s="127">
        <v>412</v>
      </c>
      <c r="H35" s="127">
        <v>366</v>
      </c>
      <c r="I35" s="127">
        <v>54</v>
      </c>
      <c r="J35" s="127">
        <v>30</v>
      </c>
    </row>
    <row r="36" spans="1:10" s="5" customFormat="1" ht="14.25" customHeight="1">
      <c r="A36" s="25"/>
      <c r="B36" s="25">
        <v>25</v>
      </c>
      <c r="C36" s="25"/>
      <c r="D36" s="68" t="s">
        <v>182</v>
      </c>
      <c r="E36" s="41"/>
      <c r="F36" s="127">
        <f t="shared" si="0"/>
        <v>615</v>
      </c>
      <c r="G36" s="127">
        <v>296</v>
      </c>
      <c r="H36" s="127">
        <v>319</v>
      </c>
      <c r="I36" s="127">
        <v>38</v>
      </c>
      <c r="J36" s="127">
        <v>23</v>
      </c>
    </row>
    <row r="37" spans="1:10" s="5" customFormat="1" ht="14.25" customHeight="1">
      <c r="A37" s="25"/>
      <c r="B37" s="25">
        <v>26</v>
      </c>
      <c r="C37" s="25"/>
      <c r="D37" s="68" t="s">
        <v>183</v>
      </c>
      <c r="E37" s="41"/>
      <c r="F37" s="127">
        <f t="shared" si="0"/>
        <v>513</v>
      </c>
      <c r="G37" s="127">
        <v>264</v>
      </c>
      <c r="H37" s="127">
        <v>249</v>
      </c>
      <c r="I37" s="127">
        <v>34</v>
      </c>
      <c r="J37" s="127">
        <v>22</v>
      </c>
    </row>
    <row r="38" spans="1:10" s="5" customFormat="1" ht="14.25" customHeight="1">
      <c r="A38" s="25"/>
      <c r="B38" s="25">
        <v>27</v>
      </c>
      <c r="C38" s="25"/>
      <c r="D38" s="68" t="s">
        <v>184</v>
      </c>
      <c r="E38" s="41"/>
      <c r="F38" s="127">
        <f t="shared" si="0"/>
        <v>792</v>
      </c>
      <c r="G38" s="127">
        <v>390</v>
      </c>
      <c r="H38" s="127">
        <v>402</v>
      </c>
      <c r="I38" s="127">
        <v>50</v>
      </c>
      <c r="J38" s="127">
        <v>29</v>
      </c>
    </row>
    <row r="39" spans="1:10" s="5" customFormat="1" ht="14.25" customHeight="1">
      <c r="A39" s="25"/>
      <c r="B39" s="25">
        <v>28</v>
      </c>
      <c r="C39" s="25"/>
      <c r="D39" s="68" t="s">
        <v>56</v>
      </c>
      <c r="E39" s="41"/>
      <c r="F39" s="127">
        <f t="shared" si="0"/>
        <v>186</v>
      </c>
      <c r="G39" s="127">
        <v>96</v>
      </c>
      <c r="H39" s="127">
        <v>90</v>
      </c>
      <c r="I39" s="127">
        <v>16</v>
      </c>
      <c r="J39" s="127">
        <v>7</v>
      </c>
    </row>
    <row r="40" spans="1:10" s="5" customFormat="1" ht="14.25" customHeight="1">
      <c r="A40" s="25"/>
      <c r="B40" s="25">
        <v>29</v>
      </c>
      <c r="C40" s="25"/>
      <c r="D40" s="68" t="s">
        <v>185</v>
      </c>
      <c r="E40" s="41"/>
      <c r="F40" s="127">
        <f t="shared" si="0"/>
        <v>535</v>
      </c>
      <c r="G40" s="127">
        <v>283</v>
      </c>
      <c r="H40" s="127">
        <v>252</v>
      </c>
      <c r="I40" s="127">
        <v>35</v>
      </c>
      <c r="J40" s="127">
        <v>21</v>
      </c>
    </row>
    <row r="41" spans="1:10" s="5" customFormat="1" ht="14.25" customHeight="1">
      <c r="A41" s="25"/>
      <c r="B41" s="25">
        <v>30</v>
      </c>
      <c r="C41" s="25"/>
      <c r="D41" s="68" t="s">
        <v>186</v>
      </c>
      <c r="E41" s="41"/>
      <c r="F41" s="127">
        <f t="shared" si="0"/>
        <v>583</v>
      </c>
      <c r="G41" s="127">
        <v>311</v>
      </c>
      <c r="H41" s="127">
        <v>272</v>
      </c>
      <c r="I41" s="127">
        <v>56</v>
      </c>
      <c r="J41" s="127">
        <v>22</v>
      </c>
    </row>
    <row r="42" spans="1:10" s="5" customFormat="1" ht="14.25" customHeight="1">
      <c r="A42" s="25"/>
      <c r="B42" s="25">
        <v>31</v>
      </c>
      <c r="C42" s="25"/>
      <c r="D42" s="68" t="s">
        <v>58</v>
      </c>
      <c r="E42" s="41"/>
      <c r="F42" s="127">
        <f t="shared" si="0"/>
        <v>601</v>
      </c>
      <c r="G42" s="127">
        <v>303</v>
      </c>
      <c r="H42" s="127">
        <v>298</v>
      </c>
      <c r="I42" s="127">
        <v>37</v>
      </c>
      <c r="J42" s="127">
        <v>23</v>
      </c>
    </row>
    <row r="43" spans="2:10" s="5" customFormat="1" ht="14.25" customHeight="1">
      <c r="B43" s="25">
        <v>32</v>
      </c>
      <c r="C43" s="25"/>
      <c r="D43" s="68" t="s">
        <v>187</v>
      </c>
      <c r="E43" s="41"/>
      <c r="F43" s="127">
        <f t="shared" si="0"/>
        <v>385</v>
      </c>
      <c r="G43" s="127">
        <v>198</v>
      </c>
      <c r="H43" s="127">
        <v>187</v>
      </c>
      <c r="I43" s="127">
        <v>31</v>
      </c>
      <c r="J43" s="127">
        <v>16</v>
      </c>
    </row>
    <row r="44" spans="1:10" s="5" customFormat="1" ht="14.25" customHeight="1">
      <c r="A44" s="25" t="s">
        <v>313</v>
      </c>
      <c r="B44" s="25">
        <v>33</v>
      </c>
      <c r="C44" s="25"/>
      <c r="D44" s="68" t="s">
        <v>188</v>
      </c>
      <c r="E44" s="41"/>
      <c r="F44" s="127">
        <f t="shared" si="0"/>
        <v>201</v>
      </c>
      <c r="G44" s="127">
        <v>103</v>
      </c>
      <c r="H44" s="127">
        <v>98</v>
      </c>
      <c r="I44" s="127">
        <v>15</v>
      </c>
      <c r="J44" s="127">
        <v>8</v>
      </c>
    </row>
    <row r="45" spans="1:10" s="5" customFormat="1" ht="14.25" customHeight="1">
      <c r="A45" s="409"/>
      <c r="B45" s="25">
        <v>34</v>
      </c>
      <c r="C45" s="25"/>
      <c r="D45" s="68" t="s">
        <v>189</v>
      </c>
      <c r="E45" s="19"/>
      <c r="F45" s="127">
        <f t="shared" si="0"/>
        <v>312</v>
      </c>
      <c r="G45" s="127">
        <v>149</v>
      </c>
      <c r="H45" s="127">
        <v>163</v>
      </c>
      <c r="I45" s="127">
        <v>24</v>
      </c>
      <c r="J45" s="127">
        <v>14</v>
      </c>
    </row>
    <row r="46" spans="1:10" s="5" customFormat="1" ht="14.25" customHeight="1">
      <c r="A46" s="409"/>
      <c r="B46" s="25">
        <v>35</v>
      </c>
      <c r="C46" s="25"/>
      <c r="D46" s="68" t="s">
        <v>190</v>
      </c>
      <c r="E46" s="19"/>
      <c r="F46" s="127">
        <f t="shared" si="0"/>
        <v>322</v>
      </c>
      <c r="G46" s="127">
        <v>143</v>
      </c>
      <c r="H46" s="127">
        <v>179</v>
      </c>
      <c r="I46" s="127">
        <v>25</v>
      </c>
      <c r="J46" s="127">
        <v>13</v>
      </c>
    </row>
    <row r="47" spans="1:10" s="5" customFormat="1" ht="14.25" customHeight="1">
      <c r="A47" s="25"/>
      <c r="B47" s="25">
        <v>36</v>
      </c>
      <c r="C47" s="25"/>
      <c r="D47" s="68" t="s">
        <v>63</v>
      </c>
      <c r="E47" s="41"/>
      <c r="F47" s="127">
        <f t="shared" si="0"/>
        <v>553</v>
      </c>
      <c r="G47" s="127">
        <v>268</v>
      </c>
      <c r="H47" s="127">
        <v>285</v>
      </c>
      <c r="I47" s="127">
        <v>37</v>
      </c>
      <c r="J47" s="127">
        <v>20</v>
      </c>
    </row>
    <row r="48" spans="1:10" s="5" customFormat="1" ht="14.25" customHeight="1">
      <c r="A48" s="25"/>
      <c r="B48" s="25">
        <v>37</v>
      </c>
      <c r="C48" s="25"/>
      <c r="D48" s="68" t="s">
        <v>64</v>
      </c>
      <c r="E48" s="41"/>
      <c r="F48" s="127">
        <f t="shared" si="0"/>
        <v>96</v>
      </c>
      <c r="G48" s="127">
        <v>54</v>
      </c>
      <c r="H48" s="127">
        <v>42</v>
      </c>
      <c r="I48" s="127">
        <v>13</v>
      </c>
      <c r="J48" s="127">
        <v>7</v>
      </c>
    </row>
    <row r="49" spans="1:10" s="5" customFormat="1" ht="14.25" customHeight="1">
      <c r="A49" s="25"/>
      <c r="B49" s="25">
        <v>38</v>
      </c>
      <c r="C49" s="25"/>
      <c r="D49" s="68" t="s">
        <v>191</v>
      </c>
      <c r="E49" s="41"/>
      <c r="F49" s="127">
        <f t="shared" si="0"/>
        <v>52</v>
      </c>
      <c r="G49" s="127">
        <v>29</v>
      </c>
      <c r="H49" s="127">
        <v>23</v>
      </c>
      <c r="I49" s="127">
        <v>14</v>
      </c>
      <c r="J49" s="127">
        <v>6</v>
      </c>
    </row>
    <row r="50" spans="1:10" s="5" customFormat="1" ht="14.25" customHeight="1">
      <c r="A50" s="25"/>
      <c r="B50" s="25">
        <v>39</v>
      </c>
      <c r="C50" s="25"/>
      <c r="D50" s="68" t="s">
        <v>192</v>
      </c>
      <c r="E50" s="41"/>
      <c r="F50" s="127">
        <f t="shared" si="0"/>
        <v>301</v>
      </c>
      <c r="G50" s="127">
        <v>154</v>
      </c>
      <c r="H50" s="127">
        <v>147</v>
      </c>
      <c r="I50" s="127">
        <v>26</v>
      </c>
      <c r="J50" s="127">
        <v>14</v>
      </c>
    </row>
    <row r="51" spans="1:10" s="5" customFormat="1" ht="14.25" customHeight="1">
      <c r="A51" s="25"/>
      <c r="B51" s="25">
        <v>40</v>
      </c>
      <c r="C51" s="25"/>
      <c r="D51" s="68" t="s">
        <v>193</v>
      </c>
      <c r="E51" s="41"/>
      <c r="F51" s="127">
        <f t="shared" si="0"/>
        <v>170</v>
      </c>
      <c r="G51" s="127">
        <v>88</v>
      </c>
      <c r="H51" s="127">
        <v>82</v>
      </c>
      <c r="I51" s="127">
        <v>31</v>
      </c>
      <c r="J51" s="127">
        <v>9</v>
      </c>
    </row>
    <row r="52" spans="2:10" s="5" customFormat="1" ht="14.25" customHeight="1">
      <c r="B52" s="25">
        <v>41</v>
      </c>
      <c r="C52" s="25"/>
      <c r="D52" s="68" t="s">
        <v>67</v>
      </c>
      <c r="E52" s="41"/>
      <c r="F52" s="127">
        <f t="shared" si="0"/>
        <v>665</v>
      </c>
      <c r="G52" s="127">
        <v>326</v>
      </c>
      <c r="H52" s="127">
        <v>339</v>
      </c>
      <c r="I52" s="127">
        <v>32</v>
      </c>
      <c r="J52" s="127">
        <v>23</v>
      </c>
    </row>
    <row r="53" spans="1:10" s="5" customFormat="1" ht="14.25" customHeight="1">
      <c r="A53" s="25" t="s">
        <v>314</v>
      </c>
      <c r="B53" s="25">
        <v>42</v>
      </c>
      <c r="C53" s="25"/>
      <c r="D53" s="68" t="s">
        <v>68</v>
      </c>
      <c r="E53" s="41"/>
      <c r="F53" s="127">
        <f t="shared" si="0"/>
        <v>503</v>
      </c>
      <c r="G53" s="127">
        <v>245</v>
      </c>
      <c r="H53" s="127">
        <v>258</v>
      </c>
      <c r="I53" s="127">
        <v>30</v>
      </c>
      <c r="J53" s="127">
        <v>20</v>
      </c>
    </row>
    <row r="54" spans="1:10" s="5" customFormat="1" ht="14.25" customHeight="1">
      <c r="A54" s="409"/>
      <c r="B54" s="25">
        <v>43</v>
      </c>
      <c r="C54" s="25"/>
      <c r="D54" s="68" t="s">
        <v>69</v>
      </c>
      <c r="E54" s="19"/>
      <c r="F54" s="127">
        <f t="shared" si="0"/>
        <v>256</v>
      </c>
      <c r="G54" s="127">
        <v>139</v>
      </c>
      <c r="H54" s="127">
        <v>117</v>
      </c>
      <c r="I54" s="127">
        <v>38</v>
      </c>
      <c r="J54" s="127">
        <v>12</v>
      </c>
    </row>
    <row r="55" spans="1:10" s="5" customFormat="1" ht="14.25" customHeight="1">
      <c r="A55" s="409"/>
      <c r="B55" s="25">
        <v>44</v>
      </c>
      <c r="C55" s="25"/>
      <c r="D55" s="68" t="s">
        <v>70</v>
      </c>
      <c r="E55" s="19"/>
      <c r="F55" s="127">
        <f t="shared" si="0"/>
        <v>468</v>
      </c>
      <c r="G55" s="127">
        <v>255</v>
      </c>
      <c r="H55" s="127">
        <v>213</v>
      </c>
      <c r="I55" s="127">
        <v>33</v>
      </c>
      <c r="J55" s="127">
        <v>17</v>
      </c>
    </row>
    <row r="56" spans="1:10" s="5" customFormat="1" ht="14.25" customHeight="1">
      <c r="A56" s="25"/>
      <c r="B56" s="25">
        <v>45</v>
      </c>
      <c r="C56" s="25"/>
      <c r="D56" s="68" t="s">
        <v>71</v>
      </c>
      <c r="E56" s="41"/>
      <c r="F56" s="127">
        <f t="shared" si="0"/>
        <v>483</v>
      </c>
      <c r="G56" s="127">
        <v>231</v>
      </c>
      <c r="H56" s="127">
        <v>252</v>
      </c>
      <c r="I56" s="127">
        <v>34</v>
      </c>
      <c r="J56" s="127">
        <v>19</v>
      </c>
    </row>
    <row r="57" spans="1:10" s="5" customFormat="1" ht="14.25" customHeight="1">
      <c r="A57" s="25"/>
      <c r="B57" s="25">
        <v>46</v>
      </c>
      <c r="C57" s="25"/>
      <c r="D57" s="68" t="s">
        <v>362</v>
      </c>
      <c r="E57" s="41"/>
      <c r="F57" s="127">
        <f t="shared" si="0"/>
        <v>717</v>
      </c>
      <c r="G57" s="127">
        <v>357</v>
      </c>
      <c r="H57" s="127">
        <v>360</v>
      </c>
      <c r="I57" s="127">
        <v>40</v>
      </c>
      <c r="J57" s="127">
        <v>25</v>
      </c>
    </row>
    <row r="58" spans="1:10" s="5" customFormat="1" ht="4.5" customHeight="1" thickBot="1">
      <c r="A58" s="16"/>
      <c r="B58" s="16"/>
      <c r="C58" s="16"/>
      <c r="D58" s="16"/>
      <c r="E58" s="20"/>
      <c r="F58" s="137"/>
      <c r="G58" s="137"/>
      <c r="H58" s="137"/>
      <c r="I58" s="137"/>
      <c r="J58" s="137"/>
    </row>
    <row r="59" spans="1:10" s="5" customFormat="1" ht="15" customHeight="1">
      <c r="A59" s="5" t="s">
        <v>514</v>
      </c>
      <c r="F59" s="142"/>
      <c r="G59" s="142"/>
      <c r="H59" s="142"/>
      <c r="I59" s="142"/>
      <c r="J59" s="142"/>
    </row>
    <row r="60" spans="6:10" s="5" customFormat="1" ht="11.25" customHeight="1">
      <c r="F60" s="142"/>
      <c r="G60" s="142"/>
      <c r="H60" s="142"/>
      <c r="I60" s="142"/>
      <c r="J60" s="142"/>
    </row>
    <row r="61" spans="1:10" s="5" customFormat="1" ht="14.25" thickBot="1">
      <c r="A61" s="16" t="s">
        <v>308</v>
      </c>
      <c r="B61" s="16"/>
      <c r="C61" s="16"/>
      <c r="D61" s="16"/>
      <c r="E61" s="16"/>
      <c r="F61" s="137"/>
      <c r="G61" s="137"/>
      <c r="H61" s="137"/>
      <c r="I61" s="137"/>
      <c r="J61" s="137"/>
    </row>
    <row r="62" spans="1:10" s="5" customFormat="1" ht="13.5">
      <c r="A62" s="400" t="s">
        <v>309</v>
      </c>
      <c r="B62" s="400"/>
      <c r="C62" s="400"/>
      <c r="D62" s="400"/>
      <c r="E62" s="410"/>
      <c r="F62" s="412" t="s">
        <v>199</v>
      </c>
      <c r="G62" s="413"/>
      <c r="H62" s="414"/>
      <c r="I62" s="407" t="s">
        <v>310</v>
      </c>
      <c r="J62" s="395" t="s">
        <v>311</v>
      </c>
    </row>
    <row r="63" spans="1:10" s="5" customFormat="1" ht="13.5">
      <c r="A63" s="401"/>
      <c r="B63" s="401"/>
      <c r="C63" s="401"/>
      <c r="D63" s="401"/>
      <c r="E63" s="411"/>
      <c r="F63" s="147" t="s">
        <v>10</v>
      </c>
      <c r="G63" s="147" t="s">
        <v>32</v>
      </c>
      <c r="H63" s="140" t="s">
        <v>33</v>
      </c>
      <c r="I63" s="408"/>
      <c r="J63" s="396"/>
    </row>
    <row r="64" spans="1:10" s="5" customFormat="1" ht="4.5" customHeight="1">
      <c r="A64" s="59"/>
      <c r="B64" s="59"/>
      <c r="C64" s="59"/>
      <c r="D64" s="59"/>
      <c r="E64" s="18"/>
      <c r="F64" s="142"/>
      <c r="G64" s="142"/>
      <c r="H64" s="142"/>
      <c r="I64" s="142"/>
      <c r="J64" s="142"/>
    </row>
    <row r="65" spans="1:10" s="1" customFormat="1" ht="15" customHeight="1">
      <c r="A65" s="2"/>
      <c r="B65" s="397" t="s">
        <v>12</v>
      </c>
      <c r="C65" s="397"/>
      <c r="D65" s="397"/>
      <c r="E65" s="63"/>
      <c r="F65" s="335">
        <f>SUM(F67:F89)</f>
        <v>9800</v>
      </c>
      <c r="G65" s="335">
        <f>SUM(G67:G89)</f>
        <v>5013</v>
      </c>
      <c r="H65" s="335">
        <f>SUM(H67:H89)</f>
        <v>4787</v>
      </c>
      <c r="I65" s="335">
        <f>SUM(I67:I89)</f>
        <v>802</v>
      </c>
      <c r="J65" s="335">
        <f>SUM(J67:J89)</f>
        <v>355</v>
      </c>
    </row>
    <row r="66" spans="1:10" s="5" customFormat="1" ht="12" customHeight="1">
      <c r="A66" s="25"/>
      <c r="B66" s="25"/>
      <c r="C66" s="25"/>
      <c r="D66" s="25"/>
      <c r="E66" s="41"/>
      <c r="F66" s="335"/>
      <c r="G66" s="335"/>
      <c r="H66" s="335"/>
      <c r="I66" s="335"/>
      <c r="J66" s="335"/>
    </row>
    <row r="67" spans="1:10" s="5" customFormat="1" ht="15" customHeight="1">
      <c r="A67" s="25"/>
      <c r="B67" s="25">
        <v>1</v>
      </c>
      <c r="C67" s="25"/>
      <c r="D67" s="68" t="s">
        <v>436</v>
      </c>
      <c r="E67" s="41"/>
      <c r="F67" s="127">
        <f>G67+H67</f>
        <v>450</v>
      </c>
      <c r="G67" s="127">
        <v>238</v>
      </c>
      <c r="H67" s="127">
        <v>212</v>
      </c>
      <c r="I67" s="127">
        <v>34</v>
      </c>
      <c r="J67" s="127">
        <v>18</v>
      </c>
    </row>
    <row r="68" spans="1:10" s="5" customFormat="1" ht="15" customHeight="1">
      <c r="A68" s="25"/>
      <c r="B68" s="25">
        <v>2</v>
      </c>
      <c r="C68" s="25"/>
      <c r="D68" s="68" t="s">
        <v>437</v>
      </c>
      <c r="E68" s="41"/>
      <c r="F68" s="127">
        <f aca="true" t="shared" si="1" ref="F68:F89">G68+H68</f>
        <v>312</v>
      </c>
      <c r="G68" s="127">
        <v>170</v>
      </c>
      <c r="H68" s="127">
        <v>142</v>
      </c>
      <c r="I68" s="127">
        <v>28</v>
      </c>
      <c r="J68" s="127">
        <v>12</v>
      </c>
    </row>
    <row r="69" spans="1:10" s="5" customFormat="1" ht="15" customHeight="1">
      <c r="A69" s="25"/>
      <c r="B69" s="25">
        <v>3</v>
      </c>
      <c r="C69" s="25"/>
      <c r="D69" s="68" t="s">
        <v>38</v>
      </c>
      <c r="E69" s="41"/>
      <c r="F69" s="127">
        <f t="shared" si="1"/>
        <v>408</v>
      </c>
      <c r="G69" s="127">
        <v>191</v>
      </c>
      <c r="H69" s="127">
        <v>217</v>
      </c>
      <c r="I69" s="127">
        <v>30</v>
      </c>
      <c r="J69" s="127">
        <v>15</v>
      </c>
    </row>
    <row r="70" spans="1:10" s="5" customFormat="1" ht="15" customHeight="1">
      <c r="A70" s="25"/>
      <c r="B70" s="25">
        <v>4</v>
      </c>
      <c r="C70" s="25"/>
      <c r="D70" s="68" t="s">
        <v>36</v>
      </c>
      <c r="E70" s="41"/>
      <c r="F70" s="127">
        <f t="shared" si="1"/>
        <v>293</v>
      </c>
      <c r="G70" s="127">
        <v>159</v>
      </c>
      <c r="H70" s="127">
        <v>134</v>
      </c>
      <c r="I70" s="127">
        <v>27</v>
      </c>
      <c r="J70" s="127">
        <v>12</v>
      </c>
    </row>
    <row r="71" spans="1:10" s="5" customFormat="1" ht="15" customHeight="1">
      <c r="A71" s="25"/>
      <c r="B71" s="25">
        <v>5</v>
      </c>
      <c r="C71" s="25"/>
      <c r="D71" s="68" t="s">
        <v>43</v>
      </c>
      <c r="E71" s="41"/>
      <c r="F71" s="127">
        <f t="shared" si="1"/>
        <v>525</v>
      </c>
      <c r="G71" s="127">
        <v>263</v>
      </c>
      <c r="H71" s="127">
        <v>262</v>
      </c>
      <c r="I71" s="127">
        <v>34</v>
      </c>
      <c r="J71" s="127">
        <v>19</v>
      </c>
    </row>
    <row r="72" spans="1:10" s="5" customFormat="1" ht="15" customHeight="1">
      <c r="A72" s="25"/>
      <c r="B72" s="25">
        <v>6</v>
      </c>
      <c r="C72" s="25"/>
      <c r="D72" s="68" t="s">
        <v>73</v>
      </c>
      <c r="E72" s="41"/>
      <c r="F72" s="127">
        <f t="shared" si="1"/>
        <v>752</v>
      </c>
      <c r="G72" s="127">
        <v>388</v>
      </c>
      <c r="H72" s="127">
        <v>364</v>
      </c>
      <c r="I72" s="127">
        <v>48</v>
      </c>
      <c r="J72" s="127">
        <v>24</v>
      </c>
    </row>
    <row r="73" spans="1:10" s="5" customFormat="1" ht="15" customHeight="1">
      <c r="A73" s="25"/>
      <c r="B73" s="25">
        <v>7</v>
      </c>
      <c r="C73" s="25"/>
      <c r="D73" s="68" t="s">
        <v>74</v>
      </c>
      <c r="E73" s="41"/>
      <c r="F73" s="127">
        <f t="shared" si="1"/>
        <v>328</v>
      </c>
      <c r="G73" s="127">
        <v>172</v>
      </c>
      <c r="H73" s="127">
        <v>156</v>
      </c>
      <c r="I73" s="127">
        <v>28</v>
      </c>
      <c r="J73" s="127">
        <v>12</v>
      </c>
    </row>
    <row r="74" spans="1:10" s="5" customFormat="1" ht="15" customHeight="1">
      <c r="A74" s="25"/>
      <c r="B74" s="25">
        <v>8</v>
      </c>
      <c r="C74" s="25"/>
      <c r="D74" s="68" t="s">
        <v>0</v>
      </c>
      <c r="E74" s="41"/>
      <c r="F74" s="127">
        <f t="shared" si="1"/>
        <v>582</v>
      </c>
      <c r="G74" s="127">
        <v>292</v>
      </c>
      <c r="H74" s="127">
        <v>290</v>
      </c>
      <c r="I74" s="127">
        <v>41</v>
      </c>
      <c r="J74" s="127">
        <v>19</v>
      </c>
    </row>
    <row r="75" spans="1:10" s="5" customFormat="1" ht="15" customHeight="1">
      <c r="A75" s="25"/>
      <c r="B75" s="25">
        <v>9</v>
      </c>
      <c r="C75" s="25"/>
      <c r="D75" s="68" t="s">
        <v>21</v>
      </c>
      <c r="E75" s="41"/>
      <c r="F75" s="127">
        <f t="shared" si="1"/>
        <v>422</v>
      </c>
      <c r="G75" s="127">
        <v>205</v>
      </c>
      <c r="H75" s="127">
        <v>217</v>
      </c>
      <c r="I75" s="127">
        <v>28</v>
      </c>
      <c r="J75" s="127">
        <v>15</v>
      </c>
    </row>
    <row r="76" spans="1:10" s="5" customFormat="1" ht="15" customHeight="1">
      <c r="A76" s="25"/>
      <c r="B76" s="25">
        <v>10</v>
      </c>
      <c r="C76" s="25"/>
      <c r="D76" s="68" t="s">
        <v>75</v>
      </c>
      <c r="E76" s="41"/>
      <c r="F76" s="127">
        <f t="shared" si="1"/>
        <v>674</v>
      </c>
      <c r="G76" s="127">
        <v>310</v>
      </c>
      <c r="H76" s="127">
        <v>364</v>
      </c>
      <c r="I76" s="127">
        <v>47</v>
      </c>
      <c r="J76" s="127">
        <v>24</v>
      </c>
    </row>
    <row r="77" spans="1:10" s="5" customFormat="1" ht="15" customHeight="1">
      <c r="A77" s="25"/>
      <c r="B77" s="25">
        <v>11</v>
      </c>
      <c r="C77" s="25"/>
      <c r="D77" s="68" t="s">
        <v>76</v>
      </c>
      <c r="E77" s="41"/>
      <c r="F77" s="127">
        <f t="shared" si="1"/>
        <v>288</v>
      </c>
      <c r="G77" s="127">
        <v>146</v>
      </c>
      <c r="H77" s="127">
        <v>142</v>
      </c>
      <c r="I77" s="127">
        <v>22</v>
      </c>
      <c r="J77" s="127">
        <v>10</v>
      </c>
    </row>
    <row r="78" spans="1:10" s="5" customFormat="1" ht="15" customHeight="1">
      <c r="A78" s="25"/>
      <c r="B78" s="25">
        <v>12</v>
      </c>
      <c r="C78" s="25"/>
      <c r="D78" s="68" t="s">
        <v>77</v>
      </c>
      <c r="E78" s="41"/>
      <c r="F78" s="127">
        <f t="shared" si="1"/>
        <v>348</v>
      </c>
      <c r="G78" s="127">
        <v>194</v>
      </c>
      <c r="H78" s="127">
        <v>154</v>
      </c>
      <c r="I78" s="127">
        <v>30</v>
      </c>
      <c r="J78" s="127">
        <v>13</v>
      </c>
    </row>
    <row r="79" spans="1:10" s="5" customFormat="1" ht="15" customHeight="1">
      <c r="A79" s="25"/>
      <c r="B79" s="25">
        <v>13</v>
      </c>
      <c r="C79" s="25"/>
      <c r="D79" s="68" t="s">
        <v>2</v>
      </c>
      <c r="E79" s="41"/>
      <c r="F79" s="127">
        <f t="shared" si="1"/>
        <v>593</v>
      </c>
      <c r="G79" s="127">
        <v>318</v>
      </c>
      <c r="H79" s="127">
        <v>275</v>
      </c>
      <c r="I79" s="127">
        <v>44</v>
      </c>
      <c r="J79" s="127">
        <v>22</v>
      </c>
    </row>
    <row r="80" spans="1:10" s="5" customFormat="1" ht="15" customHeight="1">
      <c r="A80" s="25"/>
      <c r="B80" s="25">
        <v>14</v>
      </c>
      <c r="C80" s="25"/>
      <c r="D80" s="68" t="s">
        <v>3</v>
      </c>
      <c r="E80" s="41"/>
      <c r="F80" s="127">
        <f t="shared" si="1"/>
        <v>233</v>
      </c>
      <c r="G80" s="127">
        <v>122</v>
      </c>
      <c r="H80" s="127">
        <v>111</v>
      </c>
      <c r="I80" s="127">
        <v>58</v>
      </c>
      <c r="J80" s="127">
        <v>10</v>
      </c>
    </row>
    <row r="81" spans="1:10" s="5" customFormat="1" ht="15" customHeight="1">
      <c r="A81" s="25"/>
      <c r="B81" s="25">
        <v>15</v>
      </c>
      <c r="C81" s="25"/>
      <c r="D81" s="68" t="s">
        <v>78</v>
      </c>
      <c r="E81" s="41"/>
      <c r="F81" s="127">
        <f t="shared" si="1"/>
        <v>437</v>
      </c>
      <c r="G81" s="127">
        <v>220</v>
      </c>
      <c r="H81" s="127">
        <v>217</v>
      </c>
      <c r="I81" s="127">
        <v>28</v>
      </c>
      <c r="J81" s="127">
        <v>15</v>
      </c>
    </row>
    <row r="82" spans="1:10" s="5" customFormat="1" ht="15" customHeight="1">
      <c r="A82" s="25"/>
      <c r="B82" s="25">
        <v>16</v>
      </c>
      <c r="C82" s="25"/>
      <c r="D82" s="68" t="s">
        <v>79</v>
      </c>
      <c r="E82" s="41"/>
      <c r="F82" s="127">
        <f t="shared" si="1"/>
        <v>510</v>
      </c>
      <c r="G82" s="127">
        <v>266</v>
      </c>
      <c r="H82" s="127">
        <v>244</v>
      </c>
      <c r="I82" s="127">
        <v>32</v>
      </c>
      <c r="J82" s="127">
        <v>18</v>
      </c>
    </row>
    <row r="83" spans="1:10" s="5" customFormat="1" ht="15" customHeight="1">
      <c r="A83" s="25"/>
      <c r="B83" s="25">
        <v>17</v>
      </c>
      <c r="C83" s="25"/>
      <c r="D83" s="68" t="s">
        <v>6</v>
      </c>
      <c r="E83" s="41"/>
      <c r="F83" s="127">
        <f t="shared" si="1"/>
        <v>180</v>
      </c>
      <c r="G83" s="127">
        <v>91</v>
      </c>
      <c r="H83" s="127">
        <v>89</v>
      </c>
      <c r="I83" s="127">
        <v>38</v>
      </c>
      <c r="J83" s="127">
        <v>7</v>
      </c>
    </row>
    <row r="84" spans="1:10" s="5" customFormat="1" ht="15" customHeight="1">
      <c r="A84" s="25"/>
      <c r="B84" s="25">
        <v>18</v>
      </c>
      <c r="C84" s="25"/>
      <c r="D84" s="68" t="s">
        <v>7</v>
      </c>
      <c r="E84" s="41"/>
      <c r="F84" s="127">
        <f t="shared" si="1"/>
        <v>525</v>
      </c>
      <c r="G84" s="127">
        <v>286</v>
      </c>
      <c r="H84" s="127">
        <v>239</v>
      </c>
      <c r="I84" s="127">
        <v>37</v>
      </c>
      <c r="J84" s="127">
        <v>18</v>
      </c>
    </row>
    <row r="85" spans="1:10" s="5" customFormat="1" ht="15" customHeight="1">
      <c r="A85" s="25"/>
      <c r="B85" s="25">
        <v>19</v>
      </c>
      <c r="C85" s="25"/>
      <c r="D85" s="68" t="s">
        <v>80</v>
      </c>
      <c r="E85" s="41"/>
      <c r="F85" s="127">
        <f t="shared" si="1"/>
        <v>129</v>
      </c>
      <c r="G85" s="127">
        <v>68</v>
      </c>
      <c r="H85" s="127">
        <v>61</v>
      </c>
      <c r="I85" s="127">
        <v>32</v>
      </c>
      <c r="J85" s="127">
        <v>7</v>
      </c>
    </row>
    <row r="86" spans="1:10" s="5" customFormat="1" ht="15" customHeight="1">
      <c r="A86" s="25"/>
      <c r="B86" s="25">
        <v>20</v>
      </c>
      <c r="C86" s="25"/>
      <c r="D86" s="68" t="s">
        <v>8</v>
      </c>
      <c r="E86" s="41"/>
      <c r="F86" s="127">
        <f t="shared" si="1"/>
        <v>391</v>
      </c>
      <c r="G86" s="127">
        <v>191</v>
      </c>
      <c r="H86" s="127">
        <v>200</v>
      </c>
      <c r="I86" s="127">
        <v>28</v>
      </c>
      <c r="J86" s="127">
        <v>14</v>
      </c>
    </row>
    <row r="87" spans="1:10" s="5" customFormat="1" ht="15" customHeight="1">
      <c r="A87" s="25"/>
      <c r="B87" s="25">
        <v>21</v>
      </c>
      <c r="C87" s="25"/>
      <c r="D87" s="68" t="s">
        <v>81</v>
      </c>
      <c r="E87" s="41"/>
      <c r="F87" s="127">
        <f t="shared" si="1"/>
        <v>500</v>
      </c>
      <c r="G87" s="127">
        <v>265</v>
      </c>
      <c r="H87" s="127">
        <v>235</v>
      </c>
      <c r="I87" s="127">
        <v>33</v>
      </c>
      <c r="J87" s="127">
        <v>18</v>
      </c>
    </row>
    <row r="88" spans="1:10" s="5" customFormat="1" ht="15" customHeight="1">
      <c r="A88" s="25"/>
      <c r="B88" s="25">
        <v>22</v>
      </c>
      <c r="C88" s="25"/>
      <c r="D88" s="68" t="s">
        <v>23</v>
      </c>
      <c r="E88" s="41"/>
      <c r="F88" s="127">
        <f>G88+H88</f>
        <v>877</v>
      </c>
      <c r="G88" s="127">
        <v>446</v>
      </c>
      <c r="H88" s="127">
        <v>431</v>
      </c>
      <c r="I88" s="127">
        <v>57</v>
      </c>
      <c r="J88" s="127">
        <v>30</v>
      </c>
    </row>
    <row r="89" spans="1:10" s="5" customFormat="1" ht="15" customHeight="1">
      <c r="A89" s="25"/>
      <c r="B89" s="25">
        <v>23</v>
      </c>
      <c r="C89" s="25"/>
      <c r="D89" s="68" t="s">
        <v>515</v>
      </c>
      <c r="E89" s="41"/>
      <c r="F89" s="127">
        <f t="shared" si="1"/>
        <v>43</v>
      </c>
      <c r="G89" s="127">
        <v>12</v>
      </c>
      <c r="H89" s="127">
        <v>31</v>
      </c>
      <c r="I89" s="127">
        <v>18</v>
      </c>
      <c r="J89" s="127">
        <v>3</v>
      </c>
    </row>
    <row r="90" spans="1:10" s="5" customFormat="1" ht="4.5" customHeight="1" thickBot="1">
      <c r="A90" s="16"/>
      <c r="B90" s="16"/>
      <c r="C90" s="16"/>
      <c r="D90" s="16"/>
      <c r="E90" s="20"/>
      <c r="F90" s="137"/>
      <c r="G90" s="137"/>
      <c r="H90" s="137"/>
      <c r="I90" s="137"/>
      <c r="J90" s="137"/>
    </row>
    <row r="91" spans="5:10" s="5" customFormat="1" ht="15" customHeight="1">
      <c r="E91" s="25"/>
      <c r="F91" s="142"/>
      <c r="G91" s="142"/>
      <c r="H91" s="142"/>
      <c r="I91" s="142"/>
      <c r="J91" s="142"/>
    </row>
    <row r="92" spans="1:10" s="5" customFormat="1" ht="16.5" customHeight="1" thickBot="1">
      <c r="A92" s="16" t="s">
        <v>312</v>
      </c>
      <c r="B92" s="16"/>
      <c r="C92" s="16"/>
      <c r="D92" s="16"/>
      <c r="E92" s="16"/>
      <c r="F92" s="16"/>
      <c r="G92" s="16"/>
      <c r="H92" s="16"/>
      <c r="I92" s="16"/>
      <c r="J92" s="16"/>
    </row>
    <row r="93" spans="1:10" s="5" customFormat="1" ht="16.5" customHeight="1">
      <c r="A93" s="400"/>
      <c r="B93" s="402" t="s">
        <v>24</v>
      </c>
      <c r="C93" s="402"/>
      <c r="D93" s="402"/>
      <c r="E93" s="19"/>
      <c r="F93" s="404" t="s">
        <v>315</v>
      </c>
      <c r="G93" s="405"/>
      <c r="H93" s="406"/>
      <c r="I93" s="407" t="s">
        <v>310</v>
      </c>
      <c r="J93" s="395" t="s">
        <v>311</v>
      </c>
    </row>
    <row r="94" spans="1:10" s="5" customFormat="1" ht="16.5" customHeight="1">
      <c r="A94" s="401"/>
      <c r="B94" s="403"/>
      <c r="C94" s="403"/>
      <c r="D94" s="403"/>
      <c r="E94" s="51"/>
      <c r="F94" s="107" t="s">
        <v>10</v>
      </c>
      <c r="G94" s="108" t="s">
        <v>32</v>
      </c>
      <c r="H94" s="17" t="s">
        <v>33</v>
      </c>
      <c r="I94" s="408"/>
      <c r="J94" s="396"/>
    </row>
    <row r="95" spans="1:5" s="5" customFormat="1" ht="4.5" customHeight="1">
      <c r="A95" s="59"/>
      <c r="B95" s="111"/>
      <c r="C95" s="68"/>
      <c r="D95" s="68"/>
      <c r="E95" s="41"/>
    </row>
    <row r="96" spans="1:10" s="1" customFormat="1" ht="15" customHeight="1">
      <c r="A96" s="2"/>
      <c r="B96" s="397" t="s">
        <v>12</v>
      </c>
      <c r="C96" s="397"/>
      <c r="D96" s="397"/>
      <c r="E96" s="63"/>
      <c r="F96" s="1">
        <f>SUM(F98:F99)</f>
        <v>125</v>
      </c>
      <c r="G96" s="1">
        <f>SUM(G98:G99)</f>
        <v>69</v>
      </c>
      <c r="H96" s="1">
        <f>SUM(H98:H99)</f>
        <v>56</v>
      </c>
      <c r="I96" s="1">
        <f>SUM(I98:I99)</f>
        <v>17</v>
      </c>
      <c r="J96" s="1">
        <f>SUM(J98:J99)</f>
        <v>9</v>
      </c>
    </row>
    <row r="97" spans="1:10" s="5" customFormat="1" ht="12" customHeight="1">
      <c r="A97" s="25"/>
      <c r="B97" s="68"/>
      <c r="C97" s="68"/>
      <c r="D97" s="68"/>
      <c r="E97" s="41"/>
      <c r="F97" s="1"/>
      <c r="G97" s="1"/>
      <c r="H97" s="1"/>
      <c r="I97" s="1"/>
      <c r="J97" s="1"/>
    </row>
    <row r="98" spans="1:10" s="5" customFormat="1" ht="15" customHeight="1">
      <c r="A98" s="25"/>
      <c r="B98" s="398" t="s">
        <v>43</v>
      </c>
      <c r="C98" s="398"/>
      <c r="D98" s="398"/>
      <c r="E98" s="41"/>
      <c r="F98" s="5">
        <f>G98+H98</f>
        <v>84</v>
      </c>
      <c r="G98" s="5">
        <v>47</v>
      </c>
      <c r="H98" s="5">
        <v>37</v>
      </c>
      <c r="I98" s="5">
        <v>10</v>
      </c>
      <c r="J98" s="5">
        <v>6</v>
      </c>
    </row>
    <row r="99" spans="1:10" s="5" customFormat="1" ht="15" customHeight="1">
      <c r="A99" s="25"/>
      <c r="B99" s="398" t="s">
        <v>82</v>
      </c>
      <c r="C99" s="398"/>
      <c r="D99" s="398"/>
      <c r="E99" s="41"/>
      <c r="F99" s="5">
        <f>G99+H99</f>
        <v>41</v>
      </c>
      <c r="G99" s="5">
        <v>22</v>
      </c>
      <c r="H99" s="5">
        <v>19</v>
      </c>
      <c r="I99" s="5">
        <v>7</v>
      </c>
      <c r="J99" s="5">
        <v>3</v>
      </c>
    </row>
    <row r="100" spans="1:10" s="5" customFormat="1" ht="4.5" customHeight="1" thickBot="1">
      <c r="A100" s="16"/>
      <c r="B100" s="16"/>
      <c r="C100" s="16"/>
      <c r="D100" s="16"/>
      <c r="E100" s="20"/>
      <c r="F100" s="16"/>
      <c r="G100" s="16"/>
      <c r="H100" s="16"/>
      <c r="I100" s="16"/>
      <c r="J100" s="16"/>
    </row>
    <row r="101" s="5" customFormat="1" ht="15" customHeight="1"/>
    <row r="102" spans="1:10" s="5" customFormat="1" ht="16.5" customHeight="1" thickBot="1">
      <c r="A102" s="16" t="s">
        <v>313</v>
      </c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s="5" customFormat="1" ht="16.5" customHeight="1">
      <c r="A103" s="400"/>
      <c r="B103" s="402" t="s">
        <v>29</v>
      </c>
      <c r="C103" s="402"/>
      <c r="D103" s="402"/>
      <c r="E103" s="19"/>
      <c r="F103" s="404" t="s">
        <v>316</v>
      </c>
      <c r="G103" s="405"/>
      <c r="H103" s="406"/>
      <c r="I103" s="407" t="s">
        <v>310</v>
      </c>
      <c r="J103" s="395" t="s">
        <v>311</v>
      </c>
    </row>
    <row r="104" spans="1:10" s="5" customFormat="1" ht="16.5" customHeight="1">
      <c r="A104" s="401"/>
      <c r="B104" s="403"/>
      <c r="C104" s="403"/>
      <c r="D104" s="403"/>
      <c r="E104" s="51"/>
      <c r="F104" s="107" t="s">
        <v>10</v>
      </c>
      <c r="G104" s="108" t="s">
        <v>32</v>
      </c>
      <c r="H104" s="17" t="s">
        <v>33</v>
      </c>
      <c r="I104" s="408"/>
      <c r="J104" s="396"/>
    </row>
    <row r="105" spans="1:5" s="5" customFormat="1" ht="4.5" customHeight="1">
      <c r="A105" s="59"/>
      <c r="B105" s="111"/>
      <c r="C105" s="68"/>
      <c r="D105" s="68"/>
      <c r="E105" s="41"/>
    </row>
    <row r="106" spans="1:10" s="1" customFormat="1" ht="15" customHeight="1">
      <c r="A106" s="2"/>
      <c r="B106" s="397" t="s">
        <v>12</v>
      </c>
      <c r="C106" s="397"/>
      <c r="D106" s="397"/>
      <c r="E106" s="63"/>
      <c r="F106" s="1">
        <f>F108</f>
        <v>475</v>
      </c>
      <c r="G106" s="1">
        <f>G108</f>
        <v>266</v>
      </c>
      <c r="H106" s="1">
        <f>H108</f>
        <v>209</v>
      </c>
      <c r="I106" s="1">
        <f>I108</f>
        <v>43</v>
      </c>
      <c r="J106" s="1">
        <f>J108</f>
        <v>12</v>
      </c>
    </row>
    <row r="107" spans="1:10" s="5" customFormat="1" ht="12" customHeight="1">
      <c r="A107" s="25"/>
      <c r="B107" s="68"/>
      <c r="C107" s="68"/>
      <c r="D107" s="68"/>
      <c r="E107" s="41"/>
      <c r="F107" s="1"/>
      <c r="G107" s="1"/>
      <c r="H107" s="1"/>
      <c r="I107" s="1"/>
      <c r="J107" s="1"/>
    </row>
    <row r="108" spans="1:10" s="5" customFormat="1" ht="15" customHeight="1">
      <c r="A108" s="25"/>
      <c r="B108" s="398" t="s">
        <v>83</v>
      </c>
      <c r="C108" s="398"/>
      <c r="D108" s="398"/>
      <c r="E108" s="41"/>
      <c r="F108" s="5">
        <f>G108+H108</f>
        <v>475</v>
      </c>
      <c r="G108" s="5">
        <v>266</v>
      </c>
      <c r="H108" s="5">
        <v>209</v>
      </c>
      <c r="I108" s="5">
        <v>43</v>
      </c>
      <c r="J108" s="5">
        <v>12</v>
      </c>
    </row>
    <row r="109" spans="1:10" s="5" customFormat="1" ht="4.5" customHeight="1" thickBot="1">
      <c r="A109" s="16"/>
      <c r="B109" s="16"/>
      <c r="C109" s="16"/>
      <c r="D109" s="16"/>
      <c r="E109" s="20"/>
      <c r="F109" s="16"/>
      <c r="G109" s="16"/>
      <c r="H109" s="16"/>
      <c r="I109" s="16"/>
      <c r="J109" s="16"/>
    </row>
    <row r="110" s="5" customFormat="1" ht="15" customHeight="1"/>
    <row r="111" spans="1:10" s="5" customFormat="1" ht="16.5" customHeight="1" thickBot="1">
      <c r="A111" s="16" t="s">
        <v>397</v>
      </c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s="5" customFormat="1" ht="16.5" customHeight="1">
      <c r="A112" s="400"/>
      <c r="B112" s="402" t="s">
        <v>29</v>
      </c>
      <c r="C112" s="402"/>
      <c r="D112" s="402"/>
      <c r="E112" s="19"/>
      <c r="F112" s="404" t="s">
        <v>317</v>
      </c>
      <c r="G112" s="405"/>
      <c r="H112" s="406"/>
      <c r="I112" s="407" t="s">
        <v>310</v>
      </c>
      <c r="J112" s="395" t="s">
        <v>311</v>
      </c>
    </row>
    <row r="113" spans="1:10" s="5" customFormat="1" ht="16.5" customHeight="1">
      <c r="A113" s="401"/>
      <c r="B113" s="403"/>
      <c r="C113" s="403"/>
      <c r="D113" s="403"/>
      <c r="E113" s="51"/>
      <c r="F113" s="107" t="s">
        <v>10</v>
      </c>
      <c r="G113" s="108" t="s">
        <v>32</v>
      </c>
      <c r="H113" s="17" t="s">
        <v>33</v>
      </c>
      <c r="I113" s="408"/>
      <c r="J113" s="396"/>
    </row>
    <row r="114" spans="1:5" s="5" customFormat="1" ht="4.5" customHeight="1">
      <c r="A114" s="59"/>
      <c r="B114" s="59"/>
      <c r="C114" s="25"/>
      <c r="D114" s="25"/>
      <c r="E114" s="41"/>
    </row>
    <row r="115" spans="1:10" s="1" customFormat="1" ht="15" customHeight="1">
      <c r="A115" s="2"/>
      <c r="B115" s="397" t="s">
        <v>12</v>
      </c>
      <c r="C115" s="397"/>
      <c r="D115" s="397"/>
      <c r="E115" s="63"/>
      <c r="F115" s="1">
        <f>SUM(F117:F119)</f>
        <v>234</v>
      </c>
      <c r="G115" s="1">
        <f>SUM(G117:G119)</f>
        <v>169</v>
      </c>
      <c r="H115" s="1">
        <f>SUM(H117:H119)</f>
        <v>65</v>
      </c>
      <c r="I115" s="1">
        <f>SUM(I117:I119)</f>
        <v>104</v>
      </c>
      <c r="J115" s="1">
        <f>SUM(J117:J119)</f>
        <v>45</v>
      </c>
    </row>
    <row r="116" spans="1:5" s="5" customFormat="1" ht="12" customHeight="1">
      <c r="A116" s="25"/>
      <c r="B116" s="68"/>
      <c r="C116" s="68"/>
      <c r="D116" s="68"/>
      <c r="E116" s="41"/>
    </row>
    <row r="117" spans="1:5" s="5" customFormat="1" ht="15" customHeight="1">
      <c r="A117" s="25"/>
      <c r="B117" s="398" t="s">
        <v>398</v>
      </c>
      <c r="C117" s="398"/>
      <c r="D117" s="398"/>
      <c r="E117" s="41"/>
    </row>
    <row r="118" spans="1:10" s="5" customFormat="1" ht="15" customHeight="1">
      <c r="A118" s="25"/>
      <c r="B118" s="399" t="s">
        <v>352</v>
      </c>
      <c r="C118" s="399"/>
      <c r="D118" s="399"/>
      <c r="E118" s="41"/>
      <c r="F118" s="5">
        <f>G118+H118</f>
        <v>124</v>
      </c>
      <c r="G118" s="5">
        <v>91</v>
      </c>
      <c r="H118" s="5">
        <v>33</v>
      </c>
      <c r="I118" s="567">
        <v>104</v>
      </c>
      <c r="J118" s="5">
        <v>27</v>
      </c>
    </row>
    <row r="119" spans="1:10" s="5" customFormat="1" ht="15" customHeight="1">
      <c r="A119" s="25"/>
      <c r="B119" s="399" t="s">
        <v>353</v>
      </c>
      <c r="C119" s="399"/>
      <c r="D119" s="399"/>
      <c r="E119" s="41"/>
      <c r="F119" s="5">
        <f>G119+H119</f>
        <v>110</v>
      </c>
      <c r="G119" s="5">
        <v>78</v>
      </c>
      <c r="H119" s="5">
        <v>32</v>
      </c>
      <c r="I119" s="567"/>
      <c r="J119" s="5">
        <v>18</v>
      </c>
    </row>
    <row r="120" spans="1:10" s="5" customFormat="1" ht="4.5" customHeight="1" thickBot="1">
      <c r="A120" s="16"/>
      <c r="B120" s="16"/>
      <c r="C120" s="16"/>
      <c r="D120" s="16"/>
      <c r="E120" s="20"/>
      <c r="F120" s="16"/>
      <c r="G120" s="16"/>
      <c r="H120" s="16"/>
      <c r="I120" s="16"/>
      <c r="J120" s="16"/>
    </row>
    <row r="121" s="5" customFormat="1" ht="18" customHeight="1">
      <c r="A121" s="5" t="s">
        <v>514</v>
      </c>
    </row>
    <row r="122" s="5" customFormat="1" ht="16.5" customHeight="1"/>
    <row r="123" s="5" customFormat="1" ht="13.5"/>
    <row r="124" s="5" customFormat="1" ht="13.5"/>
    <row r="125" s="5" customFormat="1" ht="13.5"/>
    <row r="126" s="5" customFormat="1" ht="13.5"/>
    <row r="127" s="5" customFormat="1" ht="13.5"/>
    <row r="128" s="5" customFormat="1" ht="13.5"/>
    <row r="129" s="5" customFormat="1" ht="13.5"/>
    <row r="130" s="5" customFormat="1" ht="13.5"/>
    <row r="131" s="5" customFormat="1" ht="13.5"/>
    <row r="132" s="5" customFormat="1" ht="13.5"/>
    <row r="133" s="5" customFormat="1" ht="13.5"/>
    <row r="134" s="5" customFormat="1" ht="13.5"/>
    <row r="135" s="5" customFormat="1" ht="13.5"/>
    <row r="136" s="5" customFormat="1" ht="13.5"/>
    <row r="137" s="5" customFormat="1" ht="13.5"/>
    <row r="138" s="5" customFormat="1" ht="13.5"/>
    <row r="139" s="5" customFormat="1" ht="13.5"/>
    <row r="140" s="5" customFormat="1" ht="13.5"/>
    <row r="141" s="5" customFormat="1" ht="13.5"/>
    <row r="142" s="5" customFormat="1" ht="13.5"/>
    <row r="143" s="5" customFormat="1" ht="13.5"/>
    <row r="144" s="5" customFormat="1" ht="13.5"/>
    <row r="145" s="5" customFormat="1" ht="13.5"/>
    <row r="146" s="5" customFormat="1" ht="13.5"/>
    <row r="147" s="5" customFormat="1" ht="13.5"/>
    <row r="148" s="5" customFormat="1" ht="13.5"/>
    <row r="149" s="5" customFormat="1" ht="13.5"/>
    <row r="150" s="5" customFormat="1" ht="13.5"/>
    <row r="151" s="5" customFormat="1" ht="13.5"/>
    <row r="152" s="5" customFormat="1" ht="13.5"/>
    <row r="153" s="5" customFormat="1" ht="13.5"/>
    <row r="154" s="5" customFormat="1" ht="13.5"/>
    <row r="155" s="5" customFormat="1" ht="13.5"/>
    <row r="156" s="5" customFormat="1" ht="13.5"/>
    <row r="157" s="5" customFormat="1" ht="13.5"/>
    <row r="158" s="5" customFormat="1" ht="13.5"/>
    <row r="159" s="5" customFormat="1" ht="13.5"/>
    <row r="160" s="5" customFormat="1" ht="13.5"/>
    <row r="161" s="5" customFormat="1" ht="13.5"/>
    <row r="162" s="5" customFormat="1" ht="13.5"/>
    <row r="163" s="5" customFormat="1" ht="13.5"/>
    <row r="164" s="5" customFormat="1" ht="13.5"/>
    <row r="165" s="5" customFormat="1" ht="13.5"/>
    <row r="166" s="5" customFormat="1" ht="13.5"/>
    <row r="167" s="5" customFormat="1" ht="13.5"/>
    <row r="168" s="5" customFormat="1" ht="13.5"/>
    <row r="169" s="5" customFormat="1" ht="13.5"/>
    <row r="170" s="5" customFormat="1" ht="13.5"/>
    <row r="171" s="5" customFormat="1" ht="13.5"/>
    <row r="172" s="5" customFormat="1" ht="13.5"/>
    <row r="173" s="5" customFormat="1" ht="13.5"/>
    <row r="174" s="5" customFormat="1" ht="13.5"/>
    <row r="175" s="5" customFormat="1" ht="13.5"/>
    <row r="176" s="5" customFormat="1" ht="13.5"/>
    <row r="177" s="5" customFormat="1" ht="13.5"/>
    <row r="178" s="5" customFormat="1" ht="13.5"/>
    <row r="179" s="5" customFormat="1" ht="13.5"/>
    <row r="180" s="5" customFormat="1" ht="13.5"/>
    <row r="181" s="5" customFormat="1" ht="13.5"/>
    <row r="182" s="5" customFormat="1" ht="13.5"/>
    <row r="183" s="5" customFormat="1" ht="13.5"/>
    <row r="184" s="5" customFormat="1" ht="13.5"/>
    <row r="185" s="5" customFormat="1" ht="13.5"/>
    <row r="186" s="5" customFormat="1" ht="13.5"/>
    <row r="187" s="5" customFormat="1" ht="13.5"/>
    <row r="188" s="5" customFormat="1" ht="13.5"/>
    <row r="189" s="5" customFormat="1" ht="13.5"/>
    <row r="190" s="5" customFormat="1" ht="13.5"/>
    <row r="191" s="5" customFormat="1" ht="13.5"/>
    <row r="192" s="5" customFormat="1" ht="13.5"/>
    <row r="193" s="5" customFormat="1" ht="13.5"/>
    <row r="194" s="5" customFormat="1" ht="13.5"/>
    <row r="195" s="5" customFormat="1" ht="13.5"/>
    <row r="196" s="5" customFormat="1" ht="13.5"/>
    <row r="197" s="5" customFormat="1" ht="13.5"/>
    <row r="198" s="5" customFormat="1" ht="13.5"/>
    <row r="199" s="5" customFormat="1" ht="13.5"/>
    <row r="200" s="5" customFormat="1" ht="13.5"/>
    <row r="201" s="5" customFormat="1" ht="13.5"/>
    <row r="202" s="5" customFormat="1" ht="13.5"/>
    <row r="203" s="5" customFormat="1" ht="13.5"/>
    <row r="204" s="5" customFormat="1" ht="13.5"/>
    <row r="205" s="5" customFormat="1" ht="13.5"/>
    <row r="206" s="5" customFormat="1" ht="13.5"/>
    <row r="207" s="5" customFormat="1" ht="13.5"/>
    <row r="208" s="5" customFormat="1" ht="13.5"/>
    <row r="209" s="5" customFormat="1" ht="13.5"/>
    <row r="210" s="5" customFormat="1" ht="13.5"/>
    <row r="211" s="5" customFormat="1" ht="13.5"/>
    <row r="212" s="5" customFormat="1" ht="13.5"/>
    <row r="213" s="5" customFormat="1" ht="13.5"/>
    <row r="214" s="5" customFormat="1" ht="13.5"/>
    <row r="215" s="5" customFormat="1" ht="13.5"/>
    <row r="216" s="5" customFormat="1" ht="13.5"/>
    <row r="217" s="5" customFormat="1" ht="13.5"/>
    <row r="218" s="5" customFormat="1" ht="13.5"/>
    <row r="219" s="5" customFormat="1" ht="13.5"/>
    <row r="220" s="5" customFormat="1" ht="13.5"/>
  </sheetData>
  <sheetProtection/>
  <mergeCells count="41">
    <mergeCell ref="A1:J1"/>
    <mergeCell ref="A3:J3"/>
    <mergeCell ref="A5:J5"/>
    <mergeCell ref="B7:D8"/>
    <mergeCell ref="F7:H7"/>
    <mergeCell ref="I7:I8"/>
    <mergeCell ref="J7:J8"/>
    <mergeCell ref="B10:D10"/>
    <mergeCell ref="A33:A34"/>
    <mergeCell ref="A45:A46"/>
    <mergeCell ref="A54:A55"/>
    <mergeCell ref="A62:E63"/>
    <mergeCell ref="F62:H62"/>
    <mergeCell ref="I62:I63"/>
    <mergeCell ref="J62:J63"/>
    <mergeCell ref="B65:D65"/>
    <mergeCell ref="A93:A94"/>
    <mergeCell ref="B93:D94"/>
    <mergeCell ref="F93:H93"/>
    <mergeCell ref="I93:I94"/>
    <mergeCell ref="J93:J94"/>
    <mergeCell ref="B96:D96"/>
    <mergeCell ref="B98:D98"/>
    <mergeCell ref="B99:D99"/>
    <mergeCell ref="A103:A104"/>
    <mergeCell ref="B103:D104"/>
    <mergeCell ref="J103:J104"/>
    <mergeCell ref="F103:H103"/>
    <mergeCell ref="I103:I104"/>
    <mergeCell ref="B106:D106"/>
    <mergeCell ref="B108:D108"/>
    <mergeCell ref="A112:A113"/>
    <mergeCell ref="B112:D113"/>
    <mergeCell ref="F112:H112"/>
    <mergeCell ref="I112:I113"/>
    <mergeCell ref="J112:J113"/>
    <mergeCell ref="B115:D115"/>
    <mergeCell ref="B117:D117"/>
    <mergeCell ref="B118:D118"/>
    <mergeCell ref="I118:I119"/>
    <mergeCell ref="B119:D119"/>
  </mergeCells>
  <printOptions/>
  <pageMargins left="0.7874015748031497" right="0.7874015748031497" top="0.89" bottom="0.9" header="0.5118110236220472" footer="0.5118110236220472"/>
  <pageSetup horizontalDpi="600" verticalDpi="600" orientation="portrait" paperSize="9" scale="89" r:id="rId1"/>
  <rowBreaks count="1" manualBreakCount="1">
    <brk id="5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2.125" style="5" customWidth="1"/>
    <col min="2" max="2" width="9.375" style="32" customWidth="1"/>
    <col min="3" max="3" width="8.125" style="5" customWidth="1"/>
    <col min="4" max="7" width="7.875" style="5" customWidth="1"/>
    <col min="8" max="8" width="8.125" style="5" customWidth="1"/>
    <col min="9" max="13" width="7.875" style="5" customWidth="1"/>
    <col min="14" max="16384" width="9.00390625" style="5" customWidth="1"/>
  </cols>
  <sheetData>
    <row r="1" spans="1:13" ht="19.5" customHeight="1">
      <c r="A1" s="417" t="s">
        <v>339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</row>
    <row r="2" spans="1:12" ht="7.5" customHeight="1" thickBot="1">
      <c r="A2" s="16"/>
      <c r="B2" s="24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3" ht="19.5" customHeight="1">
      <c r="A3" s="410" t="s">
        <v>207</v>
      </c>
      <c r="B3" s="484" t="s">
        <v>222</v>
      </c>
      <c r="C3" s="412" t="s">
        <v>275</v>
      </c>
      <c r="D3" s="413"/>
      <c r="E3" s="413"/>
      <c r="F3" s="413"/>
      <c r="G3" s="414"/>
      <c r="H3" s="412" t="s">
        <v>276</v>
      </c>
      <c r="I3" s="413"/>
      <c r="J3" s="413"/>
      <c r="K3" s="413"/>
      <c r="L3" s="414"/>
      <c r="M3" s="66" t="s">
        <v>356</v>
      </c>
    </row>
    <row r="4" spans="1:13" ht="19.5" customHeight="1">
      <c r="A4" s="411"/>
      <c r="B4" s="485"/>
      <c r="C4" s="139" t="s">
        <v>10</v>
      </c>
      <c r="D4" s="147" t="s">
        <v>28</v>
      </c>
      <c r="E4" s="147" t="s">
        <v>72</v>
      </c>
      <c r="F4" s="147" t="s">
        <v>195</v>
      </c>
      <c r="G4" s="205" t="s">
        <v>22</v>
      </c>
      <c r="H4" s="147" t="s">
        <v>10</v>
      </c>
      <c r="I4" s="147" t="s">
        <v>28</v>
      </c>
      <c r="J4" s="147" t="s">
        <v>72</v>
      </c>
      <c r="K4" s="147" t="s">
        <v>195</v>
      </c>
      <c r="L4" s="206" t="s">
        <v>22</v>
      </c>
      <c r="M4" s="183" t="s">
        <v>72</v>
      </c>
    </row>
    <row r="5" spans="1:13" ht="4.5" customHeight="1">
      <c r="A5" s="59"/>
      <c r="B5" s="5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3" ht="19.5" customHeight="1">
      <c r="A6" s="446" t="s">
        <v>520</v>
      </c>
      <c r="B6" s="19" t="s">
        <v>277</v>
      </c>
      <c r="C6" s="142">
        <f>SUM(D6:G6)</f>
        <v>71</v>
      </c>
      <c r="D6" s="142">
        <v>47</v>
      </c>
      <c r="E6" s="142">
        <v>20</v>
      </c>
      <c r="F6" s="142">
        <v>4</v>
      </c>
      <c r="G6" s="161" t="s">
        <v>246</v>
      </c>
      <c r="H6" s="142">
        <f>SUM(I6:L6)</f>
        <v>71</v>
      </c>
      <c r="I6" s="142">
        <v>46</v>
      </c>
      <c r="J6" s="142">
        <v>19</v>
      </c>
      <c r="K6" s="142">
        <v>2</v>
      </c>
      <c r="L6" s="142">
        <v>4</v>
      </c>
      <c r="M6" s="142">
        <v>12</v>
      </c>
    </row>
    <row r="7" spans="1:13" ht="14.25" customHeight="1">
      <c r="A7" s="446"/>
      <c r="B7" s="237" t="s">
        <v>93</v>
      </c>
      <c r="C7" s="142">
        <f>SUM(D7:G7)</f>
        <v>328031</v>
      </c>
      <c r="D7" s="142">
        <v>199146</v>
      </c>
      <c r="E7" s="142">
        <v>122207</v>
      </c>
      <c r="F7" s="142">
        <v>6678</v>
      </c>
      <c r="G7" s="161" t="s">
        <v>246</v>
      </c>
      <c r="H7" s="142">
        <f>SUM(I7:L7)</f>
        <v>139523</v>
      </c>
      <c r="I7" s="142">
        <v>78949</v>
      </c>
      <c r="J7" s="142">
        <v>58201</v>
      </c>
      <c r="K7" s="142">
        <v>1779</v>
      </c>
      <c r="L7" s="142">
        <v>594</v>
      </c>
      <c r="M7" s="142">
        <v>39802</v>
      </c>
    </row>
    <row r="8" spans="1:13" ht="6" customHeight="1">
      <c r="A8" s="264"/>
      <c r="B8" s="237"/>
      <c r="C8" s="142"/>
      <c r="D8" s="142"/>
      <c r="E8" s="142"/>
      <c r="F8" s="142"/>
      <c r="G8" s="161"/>
      <c r="H8" s="142"/>
      <c r="I8" s="142"/>
      <c r="J8" s="142"/>
      <c r="K8" s="142"/>
      <c r="L8" s="142"/>
      <c r="M8" s="142"/>
    </row>
    <row r="9" spans="1:13" ht="19.5" customHeight="1">
      <c r="A9" s="446">
        <v>30</v>
      </c>
      <c r="B9" s="19" t="s">
        <v>277</v>
      </c>
      <c r="C9" s="142">
        <f>SUM(D9:G9)</f>
        <v>70</v>
      </c>
      <c r="D9" s="142">
        <v>46</v>
      </c>
      <c r="E9" s="142">
        <v>20</v>
      </c>
      <c r="F9" s="142">
        <v>4</v>
      </c>
      <c r="G9" s="161" t="s">
        <v>476</v>
      </c>
      <c r="H9" s="142">
        <f>SUM(I9:L9)</f>
        <v>70</v>
      </c>
      <c r="I9" s="142">
        <v>45</v>
      </c>
      <c r="J9" s="142">
        <v>19</v>
      </c>
      <c r="K9" s="142">
        <v>2</v>
      </c>
      <c r="L9" s="142">
        <v>4</v>
      </c>
      <c r="M9" s="142">
        <v>12</v>
      </c>
    </row>
    <row r="10" spans="1:13" ht="14.25" customHeight="1">
      <c r="A10" s="446"/>
      <c r="B10" s="19" t="s">
        <v>93</v>
      </c>
      <c r="C10" s="142">
        <f>SUM(D10:G10)</f>
        <v>340433</v>
      </c>
      <c r="D10" s="142">
        <v>205121</v>
      </c>
      <c r="E10" s="142">
        <v>121070</v>
      </c>
      <c r="F10" s="142">
        <v>14242</v>
      </c>
      <c r="G10" s="161" t="s">
        <v>476</v>
      </c>
      <c r="H10" s="142">
        <f>SUM(I10:L10)</f>
        <v>136294</v>
      </c>
      <c r="I10" s="142">
        <v>74056</v>
      </c>
      <c r="J10" s="142">
        <v>58362</v>
      </c>
      <c r="K10" s="142">
        <v>3237</v>
      </c>
      <c r="L10" s="142">
        <v>639</v>
      </c>
      <c r="M10" s="142">
        <v>39949</v>
      </c>
    </row>
    <row r="11" spans="1:13" ht="6" customHeight="1">
      <c r="A11" s="264"/>
      <c r="B11" s="237"/>
      <c r="C11" s="142"/>
      <c r="D11" s="142"/>
      <c r="E11" s="142"/>
      <c r="F11" s="142"/>
      <c r="G11" s="161"/>
      <c r="H11" s="142"/>
      <c r="I11" s="142"/>
      <c r="J11" s="142"/>
      <c r="K11" s="142"/>
      <c r="L11" s="142"/>
      <c r="M11" s="142"/>
    </row>
    <row r="12" spans="1:13" ht="19.5" customHeight="1">
      <c r="A12" s="446" t="s">
        <v>493</v>
      </c>
      <c r="B12" s="19" t="s">
        <v>277</v>
      </c>
      <c r="C12" s="142">
        <f>SUM(D12:G12)</f>
        <v>70</v>
      </c>
      <c r="D12" s="142">
        <v>46</v>
      </c>
      <c r="E12" s="142">
        <v>20</v>
      </c>
      <c r="F12" s="142">
        <v>4</v>
      </c>
      <c r="G12" s="161" t="s">
        <v>476</v>
      </c>
      <c r="H12" s="142">
        <f>SUM(I12:L12)</f>
        <v>70</v>
      </c>
      <c r="I12" s="142">
        <v>45</v>
      </c>
      <c r="J12" s="142">
        <v>19</v>
      </c>
      <c r="K12" s="142">
        <v>2</v>
      </c>
      <c r="L12" s="142">
        <v>4</v>
      </c>
      <c r="M12" s="142">
        <v>12</v>
      </c>
    </row>
    <row r="13" spans="1:13" ht="14.25" customHeight="1">
      <c r="A13" s="446"/>
      <c r="B13" s="19" t="s">
        <v>93</v>
      </c>
      <c r="C13" s="142">
        <f>SUM(D13:G13)</f>
        <v>335775</v>
      </c>
      <c r="D13" s="142">
        <v>202494</v>
      </c>
      <c r="E13" s="142">
        <v>119359</v>
      </c>
      <c r="F13" s="142">
        <v>13922</v>
      </c>
      <c r="G13" s="161" t="s">
        <v>476</v>
      </c>
      <c r="H13" s="142">
        <f>SUM(I13:L13)</f>
        <v>130792</v>
      </c>
      <c r="I13" s="142">
        <v>66858</v>
      </c>
      <c r="J13" s="142">
        <v>60011</v>
      </c>
      <c r="K13" s="142">
        <v>2986</v>
      </c>
      <c r="L13" s="142">
        <v>937</v>
      </c>
      <c r="M13" s="142">
        <v>40215</v>
      </c>
    </row>
    <row r="14" spans="1:13" ht="6" customHeight="1">
      <c r="A14" s="130"/>
      <c r="B14" s="19"/>
      <c r="C14" s="142"/>
      <c r="D14" s="142"/>
      <c r="E14" s="142"/>
      <c r="F14" s="142"/>
      <c r="G14" s="161"/>
      <c r="H14" s="142"/>
      <c r="I14" s="142"/>
      <c r="J14" s="142"/>
      <c r="K14" s="142"/>
      <c r="L14" s="142"/>
      <c r="M14" s="142"/>
    </row>
    <row r="15" spans="1:13" ht="14.25" customHeight="1">
      <c r="A15" s="446">
        <v>2</v>
      </c>
      <c r="B15" s="19" t="s">
        <v>277</v>
      </c>
      <c r="C15" s="142">
        <f>SUM(D15:G15)</f>
        <v>70</v>
      </c>
      <c r="D15" s="142">
        <v>46</v>
      </c>
      <c r="E15" s="142">
        <v>20</v>
      </c>
      <c r="F15" s="142">
        <v>4</v>
      </c>
      <c r="G15" s="161" t="s">
        <v>246</v>
      </c>
      <c r="H15" s="142">
        <f>SUM(I15:L15)</f>
        <v>70</v>
      </c>
      <c r="I15" s="142">
        <v>45</v>
      </c>
      <c r="J15" s="142">
        <v>19</v>
      </c>
      <c r="K15" s="142">
        <v>2</v>
      </c>
      <c r="L15" s="142">
        <v>4</v>
      </c>
      <c r="M15" s="142">
        <v>12</v>
      </c>
    </row>
    <row r="16" spans="1:13" ht="14.25" customHeight="1">
      <c r="A16" s="446"/>
      <c r="B16" s="19" t="s">
        <v>93</v>
      </c>
      <c r="C16" s="142">
        <f>SUM(D16:G16)</f>
        <v>206544</v>
      </c>
      <c r="D16" s="142">
        <v>127495</v>
      </c>
      <c r="E16" s="142">
        <v>71763</v>
      </c>
      <c r="F16" s="142">
        <v>7286</v>
      </c>
      <c r="G16" s="161" t="s">
        <v>246</v>
      </c>
      <c r="H16" s="142">
        <f>SUM(I16:L16)</f>
        <v>105542</v>
      </c>
      <c r="I16" s="142">
        <v>65065</v>
      </c>
      <c r="J16" s="142">
        <v>38144</v>
      </c>
      <c r="K16" s="142">
        <v>1975</v>
      </c>
      <c r="L16" s="142">
        <v>358</v>
      </c>
      <c r="M16" s="142">
        <v>19010</v>
      </c>
    </row>
    <row r="17" spans="1:13" ht="6" customHeight="1">
      <c r="A17" s="238"/>
      <c r="B17" s="239"/>
      <c r="C17" s="142"/>
      <c r="D17" s="142"/>
      <c r="E17" s="142"/>
      <c r="F17" s="142"/>
      <c r="G17" s="161"/>
      <c r="H17" s="142"/>
      <c r="I17" s="142"/>
      <c r="J17" s="142"/>
      <c r="K17" s="142"/>
      <c r="L17" s="142"/>
      <c r="M17" s="142"/>
    </row>
    <row r="18" spans="1:13" s="1" customFormat="1" ht="19.5" customHeight="1">
      <c r="A18" s="483">
        <v>3</v>
      </c>
      <c r="B18" s="112" t="s">
        <v>277</v>
      </c>
      <c r="C18" s="166">
        <f>SUM(D18:G18)</f>
        <v>70</v>
      </c>
      <c r="D18" s="166">
        <v>46</v>
      </c>
      <c r="E18" s="166">
        <v>20</v>
      </c>
      <c r="F18" s="166">
        <v>4</v>
      </c>
      <c r="G18" s="222" t="s">
        <v>246</v>
      </c>
      <c r="H18" s="166">
        <f>SUM(I18:L18)</f>
        <v>69</v>
      </c>
      <c r="I18" s="166">
        <v>45</v>
      </c>
      <c r="J18" s="166">
        <v>19</v>
      </c>
      <c r="K18" s="166">
        <v>2</v>
      </c>
      <c r="L18" s="166">
        <v>3</v>
      </c>
      <c r="M18" s="166">
        <v>12</v>
      </c>
    </row>
    <row r="19" spans="1:13" s="1" customFormat="1" ht="14.25" customHeight="1">
      <c r="A19" s="483"/>
      <c r="B19" s="112" t="s">
        <v>93</v>
      </c>
      <c r="C19" s="166">
        <f>SUM(D19:G19)</f>
        <v>188101</v>
      </c>
      <c r="D19" s="166">
        <v>112424</v>
      </c>
      <c r="E19" s="166">
        <v>70722</v>
      </c>
      <c r="F19" s="166">
        <v>4955</v>
      </c>
      <c r="G19" s="222" t="s">
        <v>246</v>
      </c>
      <c r="H19" s="166">
        <f>SUM(I19:L19)</f>
        <v>73854</v>
      </c>
      <c r="I19" s="166">
        <v>27990</v>
      </c>
      <c r="J19" s="166">
        <v>42895</v>
      </c>
      <c r="K19" s="166">
        <v>2527</v>
      </c>
      <c r="L19" s="166">
        <v>442</v>
      </c>
      <c r="M19" s="166">
        <v>24295</v>
      </c>
    </row>
    <row r="20" spans="1:13" ht="4.5" customHeight="1" thickBot="1">
      <c r="A20" s="16"/>
      <c r="B20" s="74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</row>
    <row r="21" spans="1:12" s="9" customFormat="1" ht="19.5" customHeight="1">
      <c r="A21" s="5" t="s">
        <v>498</v>
      </c>
      <c r="B21" s="73"/>
      <c r="C21" s="156"/>
      <c r="D21" s="156"/>
      <c r="E21" s="156"/>
      <c r="F21" s="156"/>
      <c r="G21" s="156"/>
      <c r="H21" s="156"/>
      <c r="I21" s="156"/>
      <c r="J21" s="156"/>
      <c r="K21" s="156"/>
      <c r="L21" s="156"/>
    </row>
  </sheetData>
  <sheetProtection/>
  <mergeCells count="10">
    <mergeCell ref="A15:A16"/>
    <mergeCell ref="A12:A13"/>
    <mergeCell ref="A6:A7"/>
    <mergeCell ref="A9:A10"/>
    <mergeCell ref="A18:A19"/>
    <mergeCell ref="A1:M1"/>
    <mergeCell ref="A3:A4"/>
    <mergeCell ref="B3:B4"/>
    <mergeCell ref="C3:G3"/>
    <mergeCell ref="H3:L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5.50390625" style="44" customWidth="1"/>
    <col min="2" max="2" width="5.50390625" style="5" customWidth="1"/>
    <col min="3" max="3" width="3.625" style="44" customWidth="1"/>
    <col min="4" max="4" width="11.625" style="44" customWidth="1"/>
    <col min="5" max="6" width="11.00390625" style="5" customWidth="1"/>
    <col min="7" max="8" width="5.50390625" style="5" customWidth="1"/>
    <col min="9" max="9" width="3.625" style="5" customWidth="1"/>
    <col min="10" max="10" width="11.625" style="5" customWidth="1"/>
    <col min="11" max="12" width="11.00390625" style="5" customWidth="1"/>
    <col min="13" max="16384" width="9.00390625" style="44" customWidth="1"/>
  </cols>
  <sheetData>
    <row r="1" spans="1:12" s="5" customFormat="1" ht="19.5" customHeight="1">
      <c r="A1" s="417" t="s">
        <v>340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</row>
    <row r="2" spans="1:12" s="5" customFormat="1" ht="16.5" customHeight="1" thickBot="1">
      <c r="A2" s="16"/>
      <c r="B2" s="16"/>
      <c r="C2" s="16"/>
      <c r="D2" s="16"/>
      <c r="E2" s="137"/>
      <c r="F2" s="137"/>
      <c r="G2" s="16"/>
      <c r="H2" s="16"/>
      <c r="I2" s="16"/>
      <c r="J2" s="16"/>
      <c r="K2" s="498" t="s">
        <v>521</v>
      </c>
      <c r="L2" s="498"/>
    </row>
    <row r="3" spans="1:12" s="32" customFormat="1" ht="21" customHeight="1">
      <c r="A3" s="240" t="s">
        <v>92</v>
      </c>
      <c r="B3" s="49" t="s">
        <v>273</v>
      </c>
      <c r="C3" s="404" t="s">
        <v>94</v>
      </c>
      <c r="D3" s="406"/>
      <c r="E3" s="138" t="s">
        <v>95</v>
      </c>
      <c r="F3" s="139" t="s">
        <v>93</v>
      </c>
      <c r="G3" s="49" t="s">
        <v>92</v>
      </c>
      <c r="H3" s="49" t="s">
        <v>273</v>
      </c>
      <c r="I3" s="499" t="s">
        <v>94</v>
      </c>
      <c r="J3" s="411"/>
      <c r="K3" s="207" t="s">
        <v>95</v>
      </c>
      <c r="L3" s="314" t="s">
        <v>93</v>
      </c>
    </row>
    <row r="4" spans="1:12" ht="21" customHeight="1">
      <c r="A4" s="241"/>
      <c r="B4" s="71"/>
      <c r="C4" s="76"/>
      <c r="D4" s="77"/>
      <c r="E4" s="208" t="s">
        <v>96</v>
      </c>
      <c r="F4" s="141" t="s">
        <v>97</v>
      </c>
      <c r="G4" s="486" t="s">
        <v>274</v>
      </c>
      <c r="H4" s="486" t="s">
        <v>28</v>
      </c>
      <c r="I4" s="52"/>
      <c r="J4" s="59"/>
      <c r="K4" s="208" t="s">
        <v>96</v>
      </c>
      <c r="L4" s="315" t="s">
        <v>97</v>
      </c>
    </row>
    <row r="5" spans="1:12" ht="21" customHeight="1">
      <c r="A5" s="502" t="s">
        <v>274</v>
      </c>
      <c r="B5" s="487" t="s">
        <v>28</v>
      </c>
      <c r="C5" s="53">
        <v>1</v>
      </c>
      <c r="D5" s="68" t="s">
        <v>411</v>
      </c>
      <c r="E5" s="127">
        <v>182</v>
      </c>
      <c r="F5" s="127">
        <v>3597</v>
      </c>
      <c r="G5" s="487"/>
      <c r="H5" s="487"/>
      <c r="I5" s="53">
        <v>36</v>
      </c>
      <c r="J5" s="68" t="s">
        <v>63</v>
      </c>
      <c r="K5" s="127">
        <v>99</v>
      </c>
      <c r="L5" s="327">
        <v>1719</v>
      </c>
    </row>
    <row r="6" spans="1:12" ht="21" customHeight="1">
      <c r="A6" s="502"/>
      <c r="B6" s="487"/>
      <c r="C6" s="53">
        <v>2</v>
      </c>
      <c r="D6" s="68" t="s">
        <v>200</v>
      </c>
      <c r="E6" s="127">
        <v>146</v>
      </c>
      <c r="F6" s="127">
        <v>2520</v>
      </c>
      <c r="G6" s="487"/>
      <c r="H6" s="487"/>
      <c r="I6" s="53">
        <v>37</v>
      </c>
      <c r="J6" s="68" t="s">
        <v>64</v>
      </c>
      <c r="K6" s="127">
        <v>88</v>
      </c>
      <c r="L6" s="327">
        <v>1228</v>
      </c>
    </row>
    <row r="7" spans="1:12" ht="21" customHeight="1">
      <c r="A7" s="502"/>
      <c r="B7" s="487"/>
      <c r="C7" s="53">
        <v>3</v>
      </c>
      <c r="D7" s="68" t="s">
        <v>34</v>
      </c>
      <c r="E7" s="127">
        <v>149</v>
      </c>
      <c r="F7" s="127">
        <v>2408</v>
      </c>
      <c r="G7" s="487"/>
      <c r="H7" s="487"/>
      <c r="I7" s="53">
        <v>38</v>
      </c>
      <c r="J7" s="68" t="s">
        <v>65</v>
      </c>
      <c r="K7" s="127">
        <v>93</v>
      </c>
      <c r="L7" s="327">
        <v>2348</v>
      </c>
    </row>
    <row r="8" spans="1:12" ht="21" customHeight="1">
      <c r="A8" s="502"/>
      <c r="B8" s="487"/>
      <c r="C8" s="53">
        <v>4</v>
      </c>
      <c r="D8" s="68" t="s">
        <v>35</v>
      </c>
      <c r="E8" s="127">
        <v>173</v>
      </c>
      <c r="F8" s="127">
        <v>2346</v>
      </c>
      <c r="G8" s="487"/>
      <c r="H8" s="487"/>
      <c r="I8" s="53">
        <v>39</v>
      </c>
      <c r="J8" s="68" t="s">
        <v>66</v>
      </c>
      <c r="K8" s="127">
        <v>209</v>
      </c>
      <c r="L8" s="327">
        <v>4504</v>
      </c>
    </row>
    <row r="9" spans="1:12" ht="21" customHeight="1">
      <c r="A9" s="502"/>
      <c r="B9" s="487"/>
      <c r="C9" s="53">
        <v>5</v>
      </c>
      <c r="D9" s="68" t="s">
        <v>36</v>
      </c>
      <c r="E9" s="127">
        <v>269</v>
      </c>
      <c r="F9" s="127">
        <v>4338</v>
      </c>
      <c r="G9" s="487"/>
      <c r="H9" s="487"/>
      <c r="I9" s="53">
        <v>40</v>
      </c>
      <c r="J9" s="68" t="s">
        <v>1</v>
      </c>
      <c r="K9" s="127">
        <v>105</v>
      </c>
      <c r="L9" s="327">
        <v>1860</v>
      </c>
    </row>
    <row r="10" spans="1:12" ht="21" customHeight="1">
      <c r="A10" s="502"/>
      <c r="B10" s="487"/>
      <c r="C10" s="53">
        <v>6</v>
      </c>
      <c r="D10" s="68" t="s">
        <v>37</v>
      </c>
      <c r="E10" s="127">
        <v>114</v>
      </c>
      <c r="F10" s="127">
        <v>1594</v>
      </c>
      <c r="G10" s="487"/>
      <c r="H10" s="487"/>
      <c r="I10" s="53">
        <v>41</v>
      </c>
      <c r="J10" s="68" t="s">
        <v>67</v>
      </c>
      <c r="K10" s="127">
        <v>127</v>
      </c>
      <c r="L10" s="327">
        <v>2574</v>
      </c>
    </row>
    <row r="11" spans="1:12" ht="21" customHeight="1">
      <c r="A11" s="502"/>
      <c r="B11" s="487"/>
      <c r="C11" s="53">
        <v>7</v>
      </c>
      <c r="D11" s="68" t="s">
        <v>38</v>
      </c>
      <c r="E11" s="127">
        <v>134</v>
      </c>
      <c r="F11" s="127">
        <v>2292</v>
      </c>
      <c r="G11" s="487"/>
      <c r="H11" s="487"/>
      <c r="I11" s="53">
        <v>42</v>
      </c>
      <c r="J11" s="68" t="s">
        <v>68</v>
      </c>
      <c r="K11" s="127">
        <v>156</v>
      </c>
      <c r="L11" s="327">
        <v>2446</v>
      </c>
    </row>
    <row r="12" spans="1:12" ht="21" customHeight="1">
      <c r="A12" s="502"/>
      <c r="B12" s="487"/>
      <c r="C12" s="53">
        <v>8</v>
      </c>
      <c r="D12" s="68" t="s">
        <v>39</v>
      </c>
      <c r="E12" s="127">
        <v>183</v>
      </c>
      <c r="F12" s="127">
        <v>3689</v>
      </c>
      <c r="G12" s="487"/>
      <c r="H12" s="487"/>
      <c r="I12" s="53">
        <v>43</v>
      </c>
      <c r="J12" s="68" t="s">
        <v>69</v>
      </c>
      <c r="K12" s="127">
        <v>139</v>
      </c>
      <c r="L12" s="327">
        <v>1520</v>
      </c>
    </row>
    <row r="13" spans="1:12" ht="21" customHeight="1">
      <c r="A13" s="502"/>
      <c r="B13" s="487"/>
      <c r="C13" s="53">
        <v>9</v>
      </c>
      <c r="D13" s="68" t="s">
        <v>40</v>
      </c>
      <c r="E13" s="127">
        <v>160</v>
      </c>
      <c r="F13" s="127">
        <v>4483</v>
      </c>
      <c r="G13" s="487"/>
      <c r="H13" s="487"/>
      <c r="I13" s="53">
        <v>44</v>
      </c>
      <c r="J13" s="68" t="s">
        <v>70</v>
      </c>
      <c r="K13" s="127">
        <v>85</v>
      </c>
      <c r="L13" s="327">
        <v>1104</v>
      </c>
    </row>
    <row r="14" spans="1:12" ht="21" customHeight="1">
      <c r="A14" s="502"/>
      <c r="B14" s="487"/>
      <c r="C14" s="53">
        <v>10</v>
      </c>
      <c r="D14" s="68" t="s">
        <v>0</v>
      </c>
      <c r="E14" s="127">
        <v>147</v>
      </c>
      <c r="F14" s="127">
        <v>2767</v>
      </c>
      <c r="G14" s="487"/>
      <c r="H14" s="487"/>
      <c r="I14" s="53">
        <v>45</v>
      </c>
      <c r="J14" s="68" t="s">
        <v>71</v>
      </c>
      <c r="K14" s="127">
        <v>164</v>
      </c>
      <c r="L14" s="327">
        <v>2360</v>
      </c>
    </row>
    <row r="15" spans="1:12" ht="21" customHeight="1">
      <c r="A15" s="502"/>
      <c r="B15" s="487"/>
      <c r="C15" s="53">
        <v>11</v>
      </c>
      <c r="D15" s="68" t="s">
        <v>41</v>
      </c>
      <c r="E15" s="127">
        <v>187</v>
      </c>
      <c r="F15" s="127">
        <v>4475</v>
      </c>
      <c r="G15" s="487"/>
      <c r="H15" s="490"/>
      <c r="I15" s="53">
        <v>46</v>
      </c>
      <c r="J15" s="68" t="s">
        <v>362</v>
      </c>
      <c r="K15" s="127">
        <v>149</v>
      </c>
      <c r="L15" s="327">
        <v>3138</v>
      </c>
    </row>
    <row r="16" spans="1:13" ht="21" customHeight="1">
      <c r="A16" s="502"/>
      <c r="B16" s="487"/>
      <c r="C16" s="53">
        <v>12</v>
      </c>
      <c r="D16" s="68" t="s">
        <v>42</v>
      </c>
      <c r="E16" s="127">
        <v>197</v>
      </c>
      <c r="F16" s="127">
        <v>3018</v>
      </c>
      <c r="G16" s="487"/>
      <c r="H16" s="486" t="s">
        <v>72</v>
      </c>
      <c r="I16" s="53">
        <v>47</v>
      </c>
      <c r="J16" s="68" t="s">
        <v>436</v>
      </c>
      <c r="K16" s="127">
        <v>135</v>
      </c>
      <c r="L16" s="327">
        <v>2037</v>
      </c>
      <c r="M16" s="78" t="s">
        <v>438</v>
      </c>
    </row>
    <row r="17" spans="1:12" ht="21" customHeight="1">
      <c r="A17" s="502"/>
      <c r="B17" s="487"/>
      <c r="C17" s="53">
        <v>13</v>
      </c>
      <c r="D17" s="68" t="s">
        <v>43</v>
      </c>
      <c r="E17" s="127">
        <v>174</v>
      </c>
      <c r="F17" s="127">
        <v>2550</v>
      </c>
      <c r="G17" s="487"/>
      <c r="H17" s="487"/>
      <c r="I17" s="53">
        <v>48</v>
      </c>
      <c r="J17" s="68" t="s">
        <v>437</v>
      </c>
      <c r="K17" s="127">
        <v>157</v>
      </c>
      <c r="L17" s="327">
        <v>2882</v>
      </c>
    </row>
    <row r="18" spans="1:12" ht="21" customHeight="1">
      <c r="A18" s="502"/>
      <c r="B18" s="487"/>
      <c r="C18" s="53">
        <v>14</v>
      </c>
      <c r="D18" s="68" t="s">
        <v>44</v>
      </c>
      <c r="E18" s="127">
        <v>154</v>
      </c>
      <c r="F18" s="127">
        <v>2305</v>
      </c>
      <c r="G18" s="487"/>
      <c r="H18" s="487"/>
      <c r="I18" s="53">
        <v>49</v>
      </c>
      <c r="J18" s="68" t="s">
        <v>38</v>
      </c>
      <c r="K18" s="127">
        <v>208</v>
      </c>
      <c r="L18" s="327">
        <v>4100</v>
      </c>
    </row>
    <row r="19" spans="1:12" ht="21" customHeight="1">
      <c r="A19" s="502"/>
      <c r="B19" s="487"/>
      <c r="C19" s="53">
        <v>15</v>
      </c>
      <c r="D19" s="68" t="s">
        <v>45</v>
      </c>
      <c r="E19" s="127">
        <v>206</v>
      </c>
      <c r="F19" s="127">
        <v>4197</v>
      </c>
      <c r="G19" s="487"/>
      <c r="H19" s="487"/>
      <c r="I19" s="53">
        <v>50</v>
      </c>
      <c r="J19" s="68" t="s">
        <v>36</v>
      </c>
      <c r="K19" s="127">
        <v>214</v>
      </c>
      <c r="L19" s="327">
        <v>4931</v>
      </c>
    </row>
    <row r="20" spans="1:12" ht="21" customHeight="1">
      <c r="A20" s="502"/>
      <c r="B20" s="487"/>
      <c r="C20" s="53">
        <v>16</v>
      </c>
      <c r="D20" s="68" t="s">
        <v>8</v>
      </c>
      <c r="E20" s="127">
        <v>95</v>
      </c>
      <c r="F20" s="127">
        <v>2005</v>
      </c>
      <c r="G20" s="487"/>
      <c r="H20" s="487"/>
      <c r="I20" s="53">
        <v>51</v>
      </c>
      <c r="J20" s="68" t="s">
        <v>43</v>
      </c>
      <c r="K20" s="127">
        <v>198</v>
      </c>
      <c r="L20" s="327">
        <v>4691</v>
      </c>
    </row>
    <row r="21" spans="1:12" ht="21" customHeight="1">
      <c r="A21" s="502"/>
      <c r="B21" s="487"/>
      <c r="C21" s="53">
        <v>17</v>
      </c>
      <c r="D21" s="68" t="s">
        <v>46</v>
      </c>
      <c r="E21" s="127">
        <v>184</v>
      </c>
      <c r="F21" s="127">
        <v>2718</v>
      </c>
      <c r="G21" s="487"/>
      <c r="H21" s="487"/>
      <c r="I21" s="53">
        <v>52</v>
      </c>
      <c r="J21" s="68" t="s">
        <v>73</v>
      </c>
      <c r="K21" s="127">
        <v>261</v>
      </c>
      <c r="L21" s="327">
        <v>4951</v>
      </c>
    </row>
    <row r="22" spans="1:12" ht="21" customHeight="1">
      <c r="A22" s="502"/>
      <c r="B22" s="487"/>
      <c r="C22" s="53">
        <v>18</v>
      </c>
      <c r="D22" s="68" t="s">
        <v>47</v>
      </c>
      <c r="E22" s="127">
        <v>155</v>
      </c>
      <c r="F22" s="127">
        <v>3024</v>
      </c>
      <c r="G22" s="487"/>
      <c r="H22" s="487"/>
      <c r="I22" s="53">
        <v>53</v>
      </c>
      <c r="J22" s="68" t="s">
        <v>74</v>
      </c>
      <c r="K22" s="127">
        <v>176</v>
      </c>
      <c r="L22" s="327">
        <v>3064</v>
      </c>
    </row>
    <row r="23" spans="1:12" ht="21" customHeight="1">
      <c r="A23" s="502"/>
      <c r="B23" s="487"/>
      <c r="C23" s="53">
        <v>19</v>
      </c>
      <c r="D23" s="68" t="s">
        <v>48</v>
      </c>
      <c r="E23" s="127">
        <v>177</v>
      </c>
      <c r="F23" s="127">
        <v>2272</v>
      </c>
      <c r="G23" s="487"/>
      <c r="H23" s="487"/>
      <c r="I23" s="53">
        <v>54</v>
      </c>
      <c r="J23" s="68" t="s">
        <v>0</v>
      </c>
      <c r="K23" s="127">
        <v>240</v>
      </c>
      <c r="L23" s="327">
        <v>4796</v>
      </c>
    </row>
    <row r="24" spans="1:12" ht="21" customHeight="1">
      <c r="A24" s="502"/>
      <c r="B24" s="487"/>
      <c r="C24" s="53">
        <v>20</v>
      </c>
      <c r="D24" s="68" t="s">
        <v>21</v>
      </c>
      <c r="E24" s="127">
        <v>60</v>
      </c>
      <c r="F24" s="127">
        <v>620</v>
      </c>
      <c r="G24" s="487"/>
      <c r="H24" s="487"/>
      <c r="I24" s="53">
        <v>55</v>
      </c>
      <c r="J24" s="68" t="s">
        <v>21</v>
      </c>
      <c r="K24" s="127">
        <v>150</v>
      </c>
      <c r="L24" s="327">
        <v>3683</v>
      </c>
    </row>
    <row r="25" spans="1:12" ht="21" customHeight="1">
      <c r="A25" s="502"/>
      <c r="B25" s="487"/>
      <c r="C25" s="53">
        <v>21</v>
      </c>
      <c r="D25" s="68" t="s">
        <v>49</v>
      </c>
      <c r="E25" s="127">
        <v>201</v>
      </c>
      <c r="F25" s="127">
        <v>2860</v>
      </c>
      <c r="G25" s="487"/>
      <c r="H25" s="487"/>
      <c r="I25" s="53">
        <v>56</v>
      </c>
      <c r="J25" s="68" t="s">
        <v>75</v>
      </c>
      <c r="K25" s="127">
        <v>231</v>
      </c>
      <c r="L25" s="327">
        <v>3150</v>
      </c>
    </row>
    <row r="26" spans="1:12" ht="21" customHeight="1">
      <c r="A26" s="502"/>
      <c r="B26" s="487"/>
      <c r="C26" s="53">
        <v>22</v>
      </c>
      <c r="D26" s="68" t="s">
        <v>50</v>
      </c>
      <c r="E26" s="127">
        <v>82</v>
      </c>
      <c r="F26" s="127">
        <v>871</v>
      </c>
      <c r="G26" s="487"/>
      <c r="H26" s="487"/>
      <c r="I26" s="53">
        <v>57</v>
      </c>
      <c r="J26" s="68" t="s">
        <v>77</v>
      </c>
      <c r="K26" s="344">
        <v>186</v>
      </c>
      <c r="L26" s="327">
        <v>4314</v>
      </c>
    </row>
    <row r="27" spans="1:12" ht="21" customHeight="1">
      <c r="A27" s="502"/>
      <c r="B27" s="487"/>
      <c r="C27" s="53">
        <v>23</v>
      </c>
      <c r="D27" s="68" t="s">
        <v>51</v>
      </c>
      <c r="E27" s="127">
        <v>166</v>
      </c>
      <c r="F27" s="127">
        <v>3142</v>
      </c>
      <c r="G27" s="487"/>
      <c r="H27" s="487"/>
      <c r="I27" s="53">
        <v>58</v>
      </c>
      <c r="J27" s="68" t="s">
        <v>2</v>
      </c>
      <c r="K27" s="344">
        <v>222</v>
      </c>
      <c r="L27" s="327">
        <v>5728</v>
      </c>
    </row>
    <row r="28" spans="1:12" ht="21" customHeight="1">
      <c r="A28" s="502"/>
      <c r="B28" s="487"/>
      <c r="C28" s="53">
        <v>24</v>
      </c>
      <c r="D28" s="68" t="s">
        <v>52</v>
      </c>
      <c r="E28" s="127">
        <v>175</v>
      </c>
      <c r="F28" s="127">
        <v>2505</v>
      </c>
      <c r="G28" s="487"/>
      <c r="H28" s="487"/>
      <c r="I28" s="53">
        <v>59</v>
      </c>
      <c r="J28" s="68" t="s">
        <v>3</v>
      </c>
      <c r="K28" s="344">
        <v>135</v>
      </c>
      <c r="L28" s="327">
        <v>1967</v>
      </c>
    </row>
    <row r="29" spans="1:12" ht="21" customHeight="1">
      <c r="A29" s="502"/>
      <c r="B29" s="487"/>
      <c r="C29" s="53">
        <v>25</v>
      </c>
      <c r="D29" s="68" t="s">
        <v>53</v>
      </c>
      <c r="E29" s="127">
        <v>88</v>
      </c>
      <c r="F29" s="127">
        <v>944</v>
      </c>
      <c r="G29" s="487"/>
      <c r="H29" s="487"/>
      <c r="I29" s="53">
        <v>60</v>
      </c>
      <c r="J29" s="68" t="s">
        <v>4</v>
      </c>
      <c r="K29" s="344">
        <v>183</v>
      </c>
      <c r="L29" s="327">
        <v>3389</v>
      </c>
    </row>
    <row r="30" spans="1:12" ht="21" customHeight="1">
      <c r="A30" s="502"/>
      <c r="B30" s="487"/>
      <c r="C30" s="53">
        <v>26</v>
      </c>
      <c r="D30" s="68" t="s">
        <v>54</v>
      </c>
      <c r="E30" s="127">
        <v>122</v>
      </c>
      <c r="F30" s="127">
        <v>1261</v>
      </c>
      <c r="G30" s="487"/>
      <c r="H30" s="487"/>
      <c r="I30" s="53">
        <v>61</v>
      </c>
      <c r="J30" s="68" t="s">
        <v>5</v>
      </c>
      <c r="K30" s="344">
        <v>171</v>
      </c>
      <c r="L30" s="327">
        <v>3154</v>
      </c>
    </row>
    <row r="31" spans="1:12" ht="21" customHeight="1">
      <c r="A31" s="502"/>
      <c r="B31" s="487"/>
      <c r="C31" s="53">
        <v>27</v>
      </c>
      <c r="D31" s="68" t="s">
        <v>55</v>
      </c>
      <c r="E31" s="127">
        <v>119</v>
      </c>
      <c r="F31" s="127">
        <v>1676</v>
      </c>
      <c r="G31" s="487"/>
      <c r="H31" s="487"/>
      <c r="I31" s="53">
        <v>62</v>
      </c>
      <c r="J31" s="68" t="s">
        <v>6</v>
      </c>
      <c r="K31" s="127">
        <v>207</v>
      </c>
      <c r="L31" s="327">
        <v>2538</v>
      </c>
    </row>
    <row r="32" spans="1:12" ht="21" customHeight="1">
      <c r="A32" s="502"/>
      <c r="B32" s="487"/>
      <c r="C32" s="53">
        <v>28</v>
      </c>
      <c r="D32" s="68" t="s">
        <v>56</v>
      </c>
      <c r="E32" s="127">
        <v>152</v>
      </c>
      <c r="F32" s="127">
        <v>1600</v>
      </c>
      <c r="G32" s="487"/>
      <c r="H32" s="487"/>
      <c r="I32" s="53">
        <v>63</v>
      </c>
      <c r="J32" s="68" t="s">
        <v>7</v>
      </c>
      <c r="K32" s="127">
        <v>209</v>
      </c>
      <c r="L32" s="327">
        <v>3069</v>
      </c>
    </row>
    <row r="33" spans="1:12" ht="21" customHeight="1">
      <c r="A33" s="502"/>
      <c r="B33" s="487"/>
      <c r="C33" s="53">
        <v>29</v>
      </c>
      <c r="D33" s="68" t="s">
        <v>57</v>
      </c>
      <c r="E33" s="127">
        <v>137</v>
      </c>
      <c r="F33" s="127">
        <v>2139</v>
      </c>
      <c r="G33" s="487"/>
      <c r="H33" s="487"/>
      <c r="I33" s="53">
        <v>64</v>
      </c>
      <c r="J33" s="68" t="s">
        <v>8</v>
      </c>
      <c r="K33" s="127">
        <v>160</v>
      </c>
      <c r="L33" s="327">
        <v>2149</v>
      </c>
    </row>
    <row r="34" spans="1:12" ht="21" customHeight="1">
      <c r="A34" s="502"/>
      <c r="B34" s="487"/>
      <c r="C34" s="53">
        <v>30</v>
      </c>
      <c r="D34" s="68" t="s">
        <v>3</v>
      </c>
      <c r="E34" s="127">
        <v>97</v>
      </c>
      <c r="F34" s="127">
        <v>1380</v>
      </c>
      <c r="G34" s="487"/>
      <c r="H34" s="487"/>
      <c r="I34" s="53">
        <v>65</v>
      </c>
      <c r="J34" s="68" t="s">
        <v>81</v>
      </c>
      <c r="K34" s="127">
        <v>162</v>
      </c>
      <c r="L34" s="327">
        <v>2515</v>
      </c>
    </row>
    <row r="35" spans="1:12" ht="21" customHeight="1">
      <c r="A35" s="502"/>
      <c r="B35" s="487"/>
      <c r="C35" s="53">
        <v>31</v>
      </c>
      <c r="D35" s="68" t="s">
        <v>58</v>
      </c>
      <c r="E35" s="127">
        <v>187</v>
      </c>
      <c r="F35" s="127">
        <v>3612</v>
      </c>
      <c r="G35" s="487"/>
      <c r="H35" s="487"/>
      <c r="I35" s="53">
        <v>66</v>
      </c>
      <c r="J35" s="68" t="s">
        <v>23</v>
      </c>
      <c r="K35" s="127">
        <v>155</v>
      </c>
      <c r="L35" s="327">
        <v>2900</v>
      </c>
    </row>
    <row r="36" spans="1:12" ht="21" customHeight="1">
      <c r="A36" s="502"/>
      <c r="B36" s="487"/>
      <c r="C36" s="53">
        <v>32</v>
      </c>
      <c r="D36" s="68" t="s">
        <v>59</v>
      </c>
      <c r="E36" s="127">
        <v>143</v>
      </c>
      <c r="F36" s="127">
        <v>2517</v>
      </c>
      <c r="G36" s="492" t="s">
        <v>195</v>
      </c>
      <c r="H36" s="493"/>
      <c r="I36" s="25">
        <v>67</v>
      </c>
      <c r="J36" s="68" t="s">
        <v>412</v>
      </c>
      <c r="K36" s="127">
        <v>82</v>
      </c>
      <c r="L36" s="327">
        <v>1281</v>
      </c>
    </row>
    <row r="37" spans="1:12" ht="21" customHeight="1">
      <c r="A37" s="502"/>
      <c r="B37" s="487"/>
      <c r="C37" s="53">
        <v>33</v>
      </c>
      <c r="D37" s="68" t="s">
        <v>60</v>
      </c>
      <c r="E37" s="127">
        <v>204</v>
      </c>
      <c r="F37" s="127">
        <v>2048</v>
      </c>
      <c r="G37" s="494"/>
      <c r="H37" s="495"/>
      <c r="I37" s="25">
        <v>68</v>
      </c>
      <c r="J37" s="68" t="s">
        <v>196</v>
      </c>
      <c r="K37" s="127">
        <v>89</v>
      </c>
      <c r="L37" s="327">
        <v>1102</v>
      </c>
    </row>
    <row r="38" spans="1:12" ht="21" customHeight="1">
      <c r="A38" s="502"/>
      <c r="B38" s="487"/>
      <c r="C38" s="53">
        <v>34</v>
      </c>
      <c r="D38" s="68" t="s">
        <v>61</v>
      </c>
      <c r="E38" s="127">
        <v>104</v>
      </c>
      <c r="F38" s="127">
        <v>1470</v>
      </c>
      <c r="G38" s="494"/>
      <c r="H38" s="495"/>
      <c r="I38" s="25">
        <v>69</v>
      </c>
      <c r="J38" s="354" t="s">
        <v>530</v>
      </c>
      <c r="K38" s="127">
        <v>32</v>
      </c>
      <c r="L38" s="327">
        <v>459</v>
      </c>
    </row>
    <row r="39" spans="1:12" ht="21" customHeight="1">
      <c r="A39" s="502"/>
      <c r="B39" s="487"/>
      <c r="C39" s="53">
        <v>35</v>
      </c>
      <c r="D39" s="68" t="s">
        <v>62</v>
      </c>
      <c r="E39" s="127">
        <v>152</v>
      </c>
      <c r="F39" s="127">
        <v>2380</v>
      </c>
      <c r="G39" s="494"/>
      <c r="H39" s="495"/>
      <c r="I39" s="25">
        <v>70</v>
      </c>
      <c r="J39" s="354" t="s">
        <v>531</v>
      </c>
      <c r="K39" s="127">
        <v>129</v>
      </c>
      <c r="L39" s="327">
        <v>1821</v>
      </c>
    </row>
    <row r="40" spans="1:13" ht="21" customHeight="1" thickBot="1">
      <c r="A40" s="242"/>
      <c r="B40" s="136"/>
      <c r="C40" s="53"/>
      <c r="D40" s="68"/>
      <c r="E40" s="127"/>
      <c r="F40" s="127"/>
      <c r="G40" s="496"/>
      <c r="H40" s="497"/>
      <c r="I40" s="25"/>
      <c r="J40" s="325"/>
      <c r="K40" s="127"/>
      <c r="L40" s="327"/>
      <c r="M40" s="46" t="s">
        <v>439</v>
      </c>
    </row>
    <row r="41" spans="1:12" ht="14.25" thickBot="1">
      <c r="A41" s="491" t="s">
        <v>498</v>
      </c>
      <c r="B41" s="491"/>
      <c r="C41" s="491"/>
      <c r="D41" s="491"/>
      <c r="E41" s="491"/>
      <c r="F41" s="491"/>
      <c r="G41" s="500" t="s">
        <v>10</v>
      </c>
      <c r="H41" s="501"/>
      <c r="I41" s="488">
        <v>70</v>
      </c>
      <c r="J41" s="489"/>
      <c r="K41" s="345">
        <f>SUM(K5:K40)+SUM(E5:E40)</f>
        <v>10881</v>
      </c>
      <c r="L41" s="346">
        <f>SUM(L5:L40)+SUM(F5:F40)</f>
        <v>187095</v>
      </c>
    </row>
    <row r="42" spans="7:12" ht="13.5" customHeight="1">
      <c r="G42" s="44"/>
      <c r="H42" s="44"/>
      <c r="I42" s="44"/>
      <c r="J42" s="44"/>
      <c r="K42" s="44"/>
      <c r="L42" s="44"/>
    </row>
    <row r="43" spans="6:11" ht="13.5" customHeight="1">
      <c r="F43" s="224"/>
      <c r="J43" s="25"/>
      <c r="K43" s="224"/>
    </row>
    <row r="44" ht="13.5">
      <c r="J44" s="25"/>
    </row>
    <row r="45" ht="13.5">
      <c r="J45" s="25"/>
    </row>
    <row r="46" spans="10:13" ht="13.5">
      <c r="J46" s="25"/>
      <c r="M46" s="46"/>
    </row>
    <row r="47" spans="7:10" ht="13.5">
      <c r="G47" s="25"/>
      <c r="J47" s="25"/>
    </row>
    <row r="48" ht="13.5">
      <c r="J48" s="25"/>
    </row>
    <row r="49" ht="13.5">
      <c r="J49" s="25"/>
    </row>
    <row r="50" ht="13.5">
      <c r="J50" s="25"/>
    </row>
    <row r="51" ht="13.5">
      <c r="J51" s="25"/>
    </row>
    <row r="52" ht="13.5">
      <c r="J52" s="25"/>
    </row>
    <row r="53" ht="13.5">
      <c r="J53" s="25"/>
    </row>
    <row r="54" ht="13.5" customHeight="1">
      <c r="J54" s="25"/>
    </row>
    <row r="55" ht="13.5">
      <c r="J55" s="25"/>
    </row>
    <row r="56" ht="13.5">
      <c r="J56" s="25"/>
    </row>
    <row r="57" ht="13.5">
      <c r="J57" s="25"/>
    </row>
    <row r="58" ht="13.5">
      <c r="J58" s="25"/>
    </row>
    <row r="59" ht="13.5">
      <c r="J59" s="25"/>
    </row>
    <row r="60" ht="13.5">
      <c r="J60" s="25"/>
    </row>
    <row r="61" ht="13.5">
      <c r="J61" s="25"/>
    </row>
    <row r="62" ht="13.5">
      <c r="J62" s="25"/>
    </row>
    <row r="63" ht="13.5">
      <c r="J63" s="25"/>
    </row>
    <row r="64" ht="13.5">
      <c r="J64" s="25"/>
    </row>
  </sheetData>
  <sheetProtection/>
  <mergeCells count="13">
    <mergeCell ref="A1:L1"/>
    <mergeCell ref="K2:L2"/>
    <mergeCell ref="C3:D3"/>
    <mergeCell ref="I3:J3"/>
    <mergeCell ref="G41:H41"/>
    <mergeCell ref="A5:A39"/>
    <mergeCell ref="B5:B39"/>
    <mergeCell ref="G4:G35"/>
    <mergeCell ref="H16:H35"/>
    <mergeCell ref="I41:J41"/>
    <mergeCell ref="H4:H15"/>
    <mergeCell ref="A41:F41"/>
    <mergeCell ref="G36:H40"/>
  </mergeCells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2" width="5.50390625" style="5" customWidth="1"/>
    <col min="3" max="3" width="3.625" style="5" customWidth="1"/>
    <col min="4" max="4" width="11.625" style="5" customWidth="1"/>
    <col min="5" max="6" width="11.00390625" style="5" customWidth="1"/>
    <col min="7" max="8" width="5.50390625" style="5" customWidth="1"/>
    <col min="9" max="9" width="3.625" style="5" customWidth="1"/>
    <col min="10" max="10" width="11.50390625" style="5" customWidth="1"/>
    <col min="11" max="12" width="11.00390625" style="5" customWidth="1"/>
    <col min="13" max="16384" width="9.00390625" style="5" customWidth="1"/>
  </cols>
  <sheetData>
    <row r="1" spans="1:12" ht="19.5" customHeight="1">
      <c r="A1" s="417" t="s">
        <v>20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</row>
    <row r="2" spans="1:12" ht="19.5" customHeight="1" thickBot="1">
      <c r="A2" s="16"/>
      <c r="B2" s="16"/>
      <c r="C2" s="16"/>
      <c r="D2" s="16"/>
      <c r="E2" s="137"/>
      <c r="F2" s="137"/>
      <c r="G2" s="16"/>
      <c r="H2" s="16"/>
      <c r="I2" s="16"/>
      <c r="J2" s="16"/>
      <c r="K2" s="498" t="s">
        <v>536</v>
      </c>
      <c r="L2" s="498"/>
    </row>
    <row r="3" spans="1:12" s="32" customFormat="1" ht="21" customHeight="1">
      <c r="A3" s="240" t="s">
        <v>92</v>
      </c>
      <c r="B3" s="49" t="s">
        <v>273</v>
      </c>
      <c r="C3" s="404" t="s">
        <v>94</v>
      </c>
      <c r="D3" s="406"/>
      <c r="E3" s="138" t="s">
        <v>95</v>
      </c>
      <c r="F3" s="139" t="s">
        <v>93</v>
      </c>
      <c r="G3" s="49" t="s">
        <v>92</v>
      </c>
      <c r="H3" s="49" t="s">
        <v>273</v>
      </c>
      <c r="I3" s="404" t="s">
        <v>94</v>
      </c>
      <c r="J3" s="406"/>
      <c r="K3" s="138" t="s">
        <v>95</v>
      </c>
      <c r="L3" s="314" t="s">
        <v>93</v>
      </c>
    </row>
    <row r="4" spans="1:12" ht="21" customHeight="1">
      <c r="A4" s="241"/>
      <c r="B4" s="71"/>
      <c r="C4" s="76"/>
      <c r="D4" s="77"/>
      <c r="E4" s="208" t="s">
        <v>96</v>
      </c>
      <c r="F4" s="141" t="s">
        <v>97</v>
      </c>
      <c r="G4" s="486" t="s">
        <v>274</v>
      </c>
      <c r="H4" s="486" t="s">
        <v>28</v>
      </c>
      <c r="I4" s="52"/>
      <c r="J4" s="25"/>
      <c r="K4" s="141" t="s">
        <v>96</v>
      </c>
      <c r="L4" s="315" t="s">
        <v>97</v>
      </c>
    </row>
    <row r="5" spans="1:12" ht="21" customHeight="1">
      <c r="A5" s="502" t="s">
        <v>274</v>
      </c>
      <c r="B5" s="487" t="s">
        <v>28</v>
      </c>
      <c r="C5" s="53">
        <v>1</v>
      </c>
      <c r="D5" s="68" t="s">
        <v>411</v>
      </c>
      <c r="E5" s="328">
        <v>84</v>
      </c>
      <c r="F5" s="328">
        <v>976</v>
      </c>
      <c r="G5" s="487"/>
      <c r="H5" s="487"/>
      <c r="I5" s="53">
        <v>36</v>
      </c>
      <c r="J5" s="68" t="s">
        <v>63</v>
      </c>
      <c r="K5" s="328">
        <v>17</v>
      </c>
      <c r="L5" s="347">
        <v>584</v>
      </c>
    </row>
    <row r="6" spans="1:12" ht="21" customHeight="1">
      <c r="A6" s="502"/>
      <c r="B6" s="487"/>
      <c r="C6" s="53">
        <v>2</v>
      </c>
      <c r="D6" s="68" t="s">
        <v>200</v>
      </c>
      <c r="E6" s="328">
        <v>45</v>
      </c>
      <c r="F6" s="328">
        <v>688</v>
      </c>
      <c r="G6" s="487"/>
      <c r="H6" s="487"/>
      <c r="I6" s="53">
        <v>37</v>
      </c>
      <c r="J6" s="68" t="s">
        <v>64</v>
      </c>
      <c r="K6" s="328">
        <v>0</v>
      </c>
      <c r="L6" s="347">
        <v>0</v>
      </c>
    </row>
    <row r="7" spans="1:12" ht="21" customHeight="1">
      <c r="A7" s="502"/>
      <c r="B7" s="487"/>
      <c r="C7" s="53">
        <v>3</v>
      </c>
      <c r="D7" s="68" t="s">
        <v>34</v>
      </c>
      <c r="E7" s="328">
        <v>23</v>
      </c>
      <c r="F7" s="328">
        <v>610</v>
      </c>
      <c r="G7" s="487"/>
      <c r="H7" s="487"/>
      <c r="I7" s="53">
        <v>38</v>
      </c>
      <c r="J7" s="68" t="s">
        <v>65</v>
      </c>
      <c r="K7" s="328">
        <v>15</v>
      </c>
      <c r="L7" s="347">
        <v>234</v>
      </c>
    </row>
    <row r="8" spans="1:12" ht="21" customHeight="1">
      <c r="A8" s="502"/>
      <c r="B8" s="487"/>
      <c r="C8" s="53">
        <v>4</v>
      </c>
      <c r="D8" s="68" t="s">
        <v>35</v>
      </c>
      <c r="E8" s="328">
        <v>68</v>
      </c>
      <c r="F8" s="328">
        <v>1521</v>
      </c>
      <c r="G8" s="487"/>
      <c r="H8" s="487"/>
      <c r="I8" s="53">
        <v>39</v>
      </c>
      <c r="J8" s="68" t="s">
        <v>66</v>
      </c>
      <c r="K8" s="328">
        <v>106</v>
      </c>
      <c r="L8" s="347">
        <v>2698</v>
      </c>
    </row>
    <row r="9" spans="1:12" ht="21" customHeight="1">
      <c r="A9" s="502"/>
      <c r="B9" s="487"/>
      <c r="C9" s="53">
        <v>5</v>
      </c>
      <c r="D9" s="68" t="s">
        <v>36</v>
      </c>
      <c r="E9" s="328">
        <v>43</v>
      </c>
      <c r="F9" s="328">
        <v>542</v>
      </c>
      <c r="G9" s="487"/>
      <c r="H9" s="487"/>
      <c r="I9" s="53">
        <v>40</v>
      </c>
      <c r="J9" s="68" t="s">
        <v>1</v>
      </c>
      <c r="K9" s="328">
        <v>4</v>
      </c>
      <c r="L9" s="347">
        <v>472</v>
      </c>
    </row>
    <row r="10" spans="1:12" ht="21" customHeight="1">
      <c r="A10" s="502"/>
      <c r="B10" s="487"/>
      <c r="C10" s="53">
        <v>6</v>
      </c>
      <c r="D10" s="68" t="s">
        <v>37</v>
      </c>
      <c r="E10" s="328">
        <v>77</v>
      </c>
      <c r="F10" s="328">
        <v>907</v>
      </c>
      <c r="G10" s="487"/>
      <c r="H10" s="487"/>
      <c r="I10" s="53">
        <v>41</v>
      </c>
      <c r="J10" s="68" t="s">
        <v>67</v>
      </c>
      <c r="K10" s="328">
        <v>46</v>
      </c>
      <c r="L10" s="347">
        <v>837</v>
      </c>
    </row>
    <row r="11" spans="1:12" ht="21" customHeight="1">
      <c r="A11" s="502"/>
      <c r="B11" s="487"/>
      <c r="C11" s="53">
        <v>7</v>
      </c>
      <c r="D11" s="68" t="s">
        <v>38</v>
      </c>
      <c r="E11" s="328">
        <v>18</v>
      </c>
      <c r="F11" s="328">
        <v>157</v>
      </c>
      <c r="G11" s="487"/>
      <c r="H11" s="487"/>
      <c r="I11" s="53">
        <v>42</v>
      </c>
      <c r="J11" s="68" t="s">
        <v>68</v>
      </c>
      <c r="K11" s="328">
        <v>22</v>
      </c>
      <c r="L11" s="347">
        <v>240</v>
      </c>
    </row>
    <row r="12" spans="1:12" ht="21" customHeight="1">
      <c r="A12" s="502"/>
      <c r="B12" s="487"/>
      <c r="C12" s="53">
        <v>8</v>
      </c>
      <c r="D12" s="68" t="s">
        <v>39</v>
      </c>
      <c r="E12" s="328">
        <v>0</v>
      </c>
      <c r="F12" s="328">
        <v>0</v>
      </c>
      <c r="G12" s="487"/>
      <c r="H12" s="487"/>
      <c r="I12" s="53">
        <v>43</v>
      </c>
      <c r="J12" s="68" t="s">
        <v>69</v>
      </c>
      <c r="K12" s="328">
        <v>0</v>
      </c>
      <c r="L12" s="347">
        <v>0</v>
      </c>
    </row>
    <row r="13" spans="1:12" ht="21" customHeight="1">
      <c r="A13" s="502"/>
      <c r="B13" s="487"/>
      <c r="C13" s="53">
        <v>9</v>
      </c>
      <c r="D13" s="68" t="s">
        <v>40</v>
      </c>
      <c r="E13" s="328">
        <v>0</v>
      </c>
      <c r="F13" s="328">
        <v>0</v>
      </c>
      <c r="G13" s="487"/>
      <c r="H13" s="487"/>
      <c r="I13" s="53">
        <v>44</v>
      </c>
      <c r="J13" s="68" t="s">
        <v>70</v>
      </c>
      <c r="K13" s="328">
        <v>12</v>
      </c>
      <c r="L13" s="347">
        <v>256</v>
      </c>
    </row>
    <row r="14" spans="1:12" ht="21" customHeight="1">
      <c r="A14" s="502"/>
      <c r="B14" s="487"/>
      <c r="C14" s="53">
        <v>10</v>
      </c>
      <c r="D14" s="68" t="s">
        <v>0</v>
      </c>
      <c r="E14" s="328">
        <v>34</v>
      </c>
      <c r="F14" s="328">
        <v>473</v>
      </c>
      <c r="G14" s="487"/>
      <c r="H14" s="490"/>
      <c r="I14" s="53">
        <v>45</v>
      </c>
      <c r="J14" s="68" t="s">
        <v>71</v>
      </c>
      <c r="K14" s="328">
        <v>39</v>
      </c>
      <c r="L14" s="347">
        <v>533</v>
      </c>
    </row>
    <row r="15" spans="1:12" ht="21" customHeight="1">
      <c r="A15" s="502"/>
      <c r="B15" s="487"/>
      <c r="C15" s="53">
        <v>11</v>
      </c>
      <c r="D15" s="68" t="s">
        <v>41</v>
      </c>
      <c r="E15" s="328">
        <v>37</v>
      </c>
      <c r="F15" s="328">
        <v>862</v>
      </c>
      <c r="G15" s="487"/>
      <c r="H15" s="486" t="s">
        <v>72</v>
      </c>
      <c r="I15" s="53">
        <v>46</v>
      </c>
      <c r="J15" s="68" t="s">
        <v>436</v>
      </c>
      <c r="K15" s="328">
        <v>55</v>
      </c>
      <c r="L15" s="347">
        <v>1116</v>
      </c>
    </row>
    <row r="16" spans="1:12" ht="21" customHeight="1">
      <c r="A16" s="502"/>
      <c r="B16" s="487"/>
      <c r="C16" s="53">
        <v>12</v>
      </c>
      <c r="D16" s="68" t="s">
        <v>42</v>
      </c>
      <c r="E16" s="328">
        <v>47</v>
      </c>
      <c r="F16" s="328">
        <v>1476</v>
      </c>
      <c r="G16" s="487"/>
      <c r="H16" s="487"/>
      <c r="I16" s="53">
        <v>47</v>
      </c>
      <c r="J16" s="68" t="s">
        <v>437</v>
      </c>
      <c r="K16" s="328">
        <v>76</v>
      </c>
      <c r="L16" s="347">
        <v>946</v>
      </c>
    </row>
    <row r="17" spans="1:12" ht="21" customHeight="1">
      <c r="A17" s="502"/>
      <c r="B17" s="487"/>
      <c r="C17" s="53">
        <v>13</v>
      </c>
      <c r="D17" s="68" t="s">
        <v>43</v>
      </c>
      <c r="E17" s="328">
        <v>12</v>
      </c>
      <c r="F17" s="328">
        <v>222</v>
      </c>
      <c r="G17" s="487"/>
      <c r="H17" s="487"/>
      <c r="I17" s="53">
        <v>48</v>
      </c>
      <c r="J17" s="68" t="s">
        <v>38</v>
      </c>
      <c r="K17" s="328">
        <v>145</v>
      </c>
      <c r="L17" s="347">
        <v>2427</v>
      </c>
    </row>
    <row r="18" spans="1:12" ht="21" customHeight="1">
      <c r="A18" s="502"/>
      <c r="B18" s="487"/>
      <c r="C18" s="53">
        <v>14</v>
      </c>
      <c r="D18" s="68" t="s">
        <v>44</v>
      </c>
      <c r="E18" s="328">
        <v>17</v>
      </c>
      <c r="F18" s="328">
        <v>1285</v>
      </c>
      <c r="G18" s="487"/>
      <c r="H18" s="487"/>
      <c r="I18" s="53">
        <v>49</v>
      </c>
      <c r="J18" s="68" t="s">
        <v>36</v>
      </c>
      <c r="K18" s="328">
        <v>112</v>
      </c>
      <c r="L18" s="347">
        <v>3761</v>
      </c>
    </row>
    <row r="19" spans="1:12" ht="21" customHeight="1">
      <c r="A19" s="502"/>
      <c r="B19" s="487"/>
      <c r="C19" s="53">
        <v>15</v>
      </c>
      <c r="D19" s="68" t="s">
        <v>45</v>
      </c>
      <c r="E19" s="328">
        <v>18</v>
      </c>
      <c r="F19" s="328">
        <v>249</v>
      </c>
      <c r="G19" s="487"/>
      <c r="H19" s="487"/>
      <c r="I19" s="53">
        <v>50</v>
      </c>
      <c r="J19" s="68" t="s">
        <v>43</v>
      </c>
      <c r="K19" s="328">
        <v>146</v>
      </c>
      <c r="L19" s="347">
        <v>4135</v>
      </c>
    </row>
    <row r="20" spans="1:12" ht="21" customHeight="1">
      <c r="A20" s="502"/>
      <c r="B20" s="487"/>
      <c r="C20" s="53">
        <v>16</v>
      </c>
      <c r="D20" s="68" t="s">
        <v>8</v>
      </c>
      <c r="E20" s="328">
        <v>18</v>
      </c>
      <c r="F20" s="328">
        <v>360</v>
      </c>
      <c r="G20" s="487"/>
      <c r="H20" s="487"/>
      <c r="I20" s="53">
        <v>51</v>
      </c>
      <c r="J20" s="68" t="s">
        <v>73</v>
      </c>
      <c r="K20" s="328">
        <v>87</v>
      </c>
      <c r="L20" s="347">
        <v>2585</v>
      </c>
    </row>
    <row r="21" spans="1:12" ht="21" customHeight="1">
      <c r="A21" s="502"/>
      <c r="B21" s="487"/>
      <c r="C21" s="53">
        <v>17</v>
      </c>
      <c r="D21" s="68" t="s">
        <v>46</v>
      </c>
      <c r="E21" s="328">
        <v>6</v>
      </c>
      <c r="F21" s="328">
        <v>109</v>
      </c>
      <c r="G21" s="487"/>
      <c r="H21" s="487"/>
      <c r="I21" s="53">
        <v>52</v>
      </c>
      <c r="J21" s="68" t="s">
        <v>74</v>
      </c>
      <c r="K21" s="328">
        <v>28</v>
      </c>
      <c r="L21" s="347">
        <v>976</v>
      </c>
    </row>
    <row r="22" spans="1:12" ht="21" customHeight="1">
      <c r="A22" s="502"/>
      <c r="B22" s="487"/>
      <c r="C22" s="53">
        <v>18</v>
      </c>
      <c r="D22" s="68" t="s">
        <v>47</v>
      </c>
      <c r="E22" s="328">
        <v>18</v>
      </c>
      <c r="F22" s="328">
        <v>359</v>
      </c>
      <c r="G22" s="487"/>
      <c r="H22" s="487"/>
      <c r="I22" s="53">
        <v>53</v>
      </c>
      <c r="J22" s="68" t="s">
        <v>0</v>
      </c>
      <c r="K22" s="328">
        <v>120</v>
      </c>
      <c r="L22" s="347">
        <v>2256</v>
      </c>
    </row>
    <row r="23" spans="1:12" ht="21" customHeight="1">
      <c r="A23" s="502"/>
      <c r="B23" s="487"/>
      <c r="C23" s="53">
        <v>19</v>
      </c>
      <c r="D23" s="68" t="s">
        <v>48</v>
      </c>
      <c r="E23" s="328">
        <v>14</v>
      </c>
      <c r="F23" s="328">
        <v>132</v>
      </c>
      <c r="G23" s="487"/>
      <c r="H23" s="487"/>
      <c r="I23" s="53">
        <v>54</v>
      </c>
      <c r="J23" s="68" t="s">
        <v>21</v>
      </c>
      <c r="K23" s="328">
        <v>19</v>
      </c>
      <c r="L23" s="347">
        <v>739</v>
      </c>
    </row>
    <row r="24" spans="1:12" ht="21" customHeight="1">
      <c r="A24" s="502"/>
      <c r="B24" s="487"/>
      <c r="C24" s="53">
        <v>20</v>
      </c>
      <c r="D24" s="68" t="s">
        <v>21</v>
      </c>
      <c r="E24" s="328">
        <v>45</v>
      </c>
      <c r="F24" s="328">
        <v>545</v>
      </c>
      <c r="G24" s="487"/>
      <c r="H24" s="487"/>
      <c r="I24" s="53">
        <v>55</v>
      </c>
      <c r="J24" s="68" t="s">
        <v>75</v>
      </c>
      <c r="K24" s="328">
        <v>59</v>
      </c>
      <c r="L24" s="347">
        <v>1012</v>
      </c>
    </row>
    <row r="25" spans="1:12" ht="21" customHeight="1">
      <c r="A25" s="502"/>
      <c r="B25" s="487"/>
      <c r="C25" s="53">
        <v>21</v>
      </c>
      <c r="D25" s="68" t="s">
        <v>49</v>
      </c>
      <c r="E25" s="328">
        <v>6</v>
      </c>
      <c r="F25" s="328">
        <v>115</v>
      </c>
      <c r="G25" s="487"/>
      <c r="H25" s="487"/>
      <c r="I25" s="53">
        <v>56</v>
      </c>
      <c r="J25" s="68" t="s">
        <v>76</v>
      </c>
      <c r="K25" s="328">
        <v>64</v>
      </c>
      <c r="L25" s="347">
        <v>1624</v>
      </c>
    </row>
    <row r="26" spans="1:12" ht="21" customHeight="1">
      <c r="A26" s="502"/>
      <c r="B26" s="487"/>
      <c r="C26" s="53">
        <v>22</v>
      </c>
      <c r="D26" s="68" t="s">
        <v>50</v>
      </c>
      <c r="E26" s="328">
        <v>0</v>
      </c>
      <c r="F26" s="328">
        <v>0</v>
      </c>
      <c r="G26" s="487"/>
      <c r="H26" s="487"/>
      <c r="I26" s="53">
        <v>57</v>
      </c>
      <c r="J26" s="68" t="s">
        <v>77</v>
      </c>
      <c r="K26" s="328">
        <v>98</v>
      </c>
      <c r="L26" s="347">
        <v>3504</v>
      </c>
    </row>
    <row r="27" spans="1:12" ht="21" customHeight="1">
      <c r="A27" s="502"/>
      <c r="B27" s="487"/>
      <c r="C27" s="53">
        <v>23</v>
      </c>
      <c r="D27" s="68" t="s">
        <v>51</v>
      </c>
      <c r="E27" s="328">
        <v>111</v>
      </c>
      <c r="F27" s="328">
        <v>2968</v>
      </c>
      <c r="G27" s="487"/>
      <c r="H27" s="487"/>
      <c r="I27" s="53">
        <v>58</v>
      </c>
      <c r="J27" s="68" t="s">
        <v>2</v>
      </c>
      <c r="K27" s="328">
        <v>30</v>
      </c>
      <c r="L27" s="347">
        <v>725</v>
      </c>
    </row>
    <row r="28" spans="1:12" ht="21" customHeight="1">
      <c r="A28" s="502"/>
      <c r="B28" s="487"/>
      <c r="C28" s="53">
        <v>24</v>
      </c>
      <c r="D28" s="68" t="s">
        <v>52</v>
      </c>
      <c r="E28" s="328">
        <v>54</v>
      </c>
      <c r="F28" s="328">
        <v>1637</v>
      </c>
      <c r="G28" s="487"/>
      <c r="H28" s="487"/>
      <c r="I28" s="53">
        <v>59</v>
      </c>
      <c r="J28" s="68" t="s">
        <v>78</v>
      </c>
      <c r="K28" s="328">
        <v>89</v>
      </c>
      <c r="L28" s="347">
        <v>3479</v>
      </c>
    </row>
    <row r="29" spans="1:12" ht="21" customHeight="1">
      <c r="A29" s="502"/>
      <c r="B29" s="487"/>
      <c r="C29" s="53">
        <v>25</v>
      </c>
      <c r="D29" s="68" t="s">
        <v>53</v>
      </c>
      <c r="E29" s="328">
        <v>0</v>
      </c>
      <c r="F29" s="328">
        <v>0</v>
      </c>
      <c r="G29" s="487"/>
      <c r="H29" s="487"/>
      <c r="I29" s="53">
        <v>60</v>
      </c>
      <c r="J29" s="68" t="s">
        <v>79</v>
      </c>
      <c r="K29" s="328">
        <v>89</v>
      </c>
      <c r="L29" s="347">
        <v>2188</v>
      </c>
    </row>
    <row r="30" spans="1:12" ht="21" customHeight="1">
      <c r="A30" s="502"/>
      <c r="B30" s="487"/>
      <c r="C30" s="53">
        <v>26</v>
      </c>
      <c r="D30" s="68" t="s">
        <v>54</v>
      </c>
      <c r="E30" s="328">
        <v>15</v>
      </c>
      <c r="F30" s="328">
        <v>535</v>
      </c>
      <c r="G30" s="487"/>
      <c r="H30" s="487"/>
      <c r="I30" s="53">
        <v>61</v>
      </c>
      <c r="J30" s="68" t="s">
        <v>6</v>
      </c>
      <c r="K30" s="348">
        <v>18</v>
      </c>
      <c r="L30" s="347">
        <v>586</v>
      </c>
    </row>
    <row r="31" spans="1:12" ht="21" customHeight="1">
      <c r="A31" s="502"/>
      <c r="B31" s="487"/>
      <c r="C31" s="53">
        <v>27</v>
      </c>
      <c r="D31" s="68" t="s">
        <v>55</v>
      </c>
      <c r="E31" s="328">
        <v>18</v>
      </c>
      <c r="F31" s="328">
        <v>106</v>
      </c>
      <c r="G31" s="487"/>
      <c r="H31" s="487"/>
      <c r="I31" s="53">
        <v>62</v>
      </c>
      <c r="J31" s="68" t="s">
        <v>80</v>
      </c>
      <c r="K31" s="349">
        <v>104</v>
      </c>
      <c r="L31" s="347">
        <v>2474</v>
      </c>
    </row>
    <row r="32" spans="1:12" ht="21" customHeight="1">
      <c r="A32" s="502"/>
      <c r="B32" s="487"/>
      <c r="C32" s="53">
        <v>28</v>
      </c>
      <c r="D32" s="68" t="s">
        <v>56</v>
      </c>
      <c r="E32" s="328">
        <v>26</v>
      </c>
      <c r="F32" s="328">
        <v>642</v>
      </c>
      <c r="G32" s="487"/>
      <c r="H32" s="487"/>
      <c r="I32" s="53">
        <v>63</v>
      </c>
      <c r="J32" s="68" t="s">
        <v>8</v>
      </c>
      <c r="K32" s="328">
        <v>88</v>
      </c>
      <c r="L32" s="347">
        <v>1443</v>
      </c>
    </row>
    <row r="33" spans="1:12" ht="21" customHeight="1">
      <c r="A33" s="502"/>
      <c r="B33" s="487"/>
      <c r="C33" s="53">
        <v>29</v>
      </c>
      <c r="D33" s="68" t="s">
        <v>57</v>
      </c>
      <c r="E33" s="328">
        <v>42</v>
      </c>
      <c r="F33" s="328">
        <v>499</v>
      </c>
      <c r="G33" s="487"/>
      <c r="H33" s="490"/>
      <c r="I33" s="53">
        <v>64</v>
      </c>
      <c r="J33" s="68" t="s">
        <v>81</v>
      </c>
      <c r="K33" s="349">
        <v>181</v>
      </c>
      <c r="L33" s="350">
        <v>6242</v>
      </c>
    </row>
    <row r="34" spans="1:12" ht="21" customHeight="1">
      <c r="A34" s="502"/>
      <c r="B34" s="487"/>
      <c r="C34" s="53">
        <v>30</v>
      </c>
      <c r="D34" s="68" t="s">
        <v>3</v>
      </c>
      <c r="E34" s="328">
        <v>8</v>
      </c>
      <c r="F34" s="328">
        <v>210</v>
      </c>
      <c r="G34" s="486" t="s">
        <v>486</v>
      </c>
      <c r="H34" s="503" t="s">
        <v>195</v>
      </c>
      <c r="I34" s="53">
        <v>65</v>
      </c>
      <c r="J34" s="355" t="s">
        <v>532</v>
      </c>
      <c r="K34" s="348">
        <v>0</v>
      </c>
      <c r="L34" s="351">
        <v>0</v>
      </c>
    </row>
    <row r="35" spans="1:12" ht="21" customHeight="1">
      <c r="A35" s="502"/>
      <c r="B35" s="487"/>
      <c r="C35" s="53">
        <v>31</v>
      </c>
      <c r="D35" s="68" t="s">
        <v>58</v>
      </c>
      <c r="E35" s="328">
        <v>62</v>
      </c>
      <c r="F35" s="328">
        <v>1110</v>
      </c>
      <c r="G35" s="487"/>
      <c r="H35" s="504"/>
      <c r="I35" s="53">
        <v>66</v>
      </c>
      <c r="J35" s="68" t="s">
        <v>487</v>
      </c>
      <c r="K35" s="328">
        <v>62</v>
      </c>
      <c r="L35" s="347">
        <v>530</v>
      </c>
    </row>
    <row r="36" spans="1:12" ht="21" customHeight="1">
      <c r="A36" s="502"/>
      <c r="B36" s="487"/>
      <c r="C36" s="53">
        <v>32</v>
      </c>
      <c r="D36" s="68" t="s">
        <v>482</v>
      </c>
      <c r="E36" s="328">
        <v>44</v>
      </c>
      <c r="F36" s="328">
        <v>558</v>
      </c>
      <c r="G36" s="487"/>
      <c r="H36" s="486" t="s">
        <v>488</v>
      </c>
      <c r="I36" s="53">
        <v>67</v>
      </c>
      <c r="J36" s="68" t="s">
        <v>495</v>
      </c>
      <c r="K36" s="328">
        <v>0</v>
      </c>
      <c r="L36" s="347">
        <v>0</v>
      </c>
    </row>
    <row r="37" spans="1:12" ht="21" customHeight="1">
      <c r="A37" s="502"/>
      <c r="B37" s="487"/>
      <c r="C37" s="53">
        <v>33</v>
      </c>
      <c r="D37" s="68" t="s">
        <v>483</v>
      </c>
      <c r="E37" s="328">
        <v>46</v>
      </c>
      <c r="F37" s="328">
        <v>595</v>
      </c>
      <c r="G37" s="487"/>
      <c r="H37" s="487"/>
      <c r="I37" s="53">
        <v>68</v>
      </c>
      <c r="J37" s="317" t="s">
        <v>43</v>
      </c>
      <c r="K37" s="328">
        <v>13</v>
      </c>
      <c r="L37" s="347">
        <v>405</v>
      </c>
    </row>
    <row r="38" spans="1:12" ht="21" customHeight="1">
      <c r="A38" s="502"/>
      <c r="B38" s="487"/>
      <c r="C38" s="53">
        <v>34</v>
      </c>
      <c r="D38" s="68" t="s">
        <v>484</v>
      </c>
      <c r="E38" s="328">
        <v>17</v>
      </c>
      <c r="F38" s="328">
        <v>264</v>
      </c>
      <c r="G38" s="487"/>
      <c r="H38" s="487"/>
      <c r="I38" s="53">
        <v>69</v>
      </c>
      <c r="J38" s="68" t="s">
        <v>489</v>
      </c>
      <c r="K38" s="328">
        <v>11</v>
      </c>
      <c r="L38" s="347">
        <v>37</v>
      </c>
    </row>
    <row r="39" spans="1:12" ht="21" customHeight="1">
      <c r="A39" s="502"/>
      <c r="B39" s="487"/>
      <c r="C39" s="53">
        <v>35</v>
      </c>
      <c r="D39" s="68" t="s">
        <v>485</v>
      </c>
      <c r="E39" s="328">
        <v>73</v>
      </c>
      <c r="F39" s="328">
        <v>1424</v>
      </c>
      <c r="G39" s="487"/>
      <c r="H39" s="487"/>
      <c r="I39" s="53">
        <v>70</v>
      </c>
      <c r="J39" s="68" t="s">
        <v>490</v>
      </c>
      <c r="K39" s="328">
        <v>0</v>
      </c>
      <c r="L39" s="347">
        <v>0</v>
      </c>
    </row>
    <row r="40" spans="1:12" ht="21" customHeight="1" thickBot="1">
      <c r="A40" s="242"/>
      <c r="B40" s="136"/>
      <c r="C40" s="53"/>
      <c r="D40" s="68"/>
      <c r="E40" s="328"/>
      <c r="F40" s="328"/>
      <c r="G40" s="490"/>
      <c r="H40" s="490"/>
      <c r="I40" s="53"/>
      <c r="J40" s="25"/>
      <c r="K40" s="329"/>
      <c r="L40" s="330"/>
    </row>
    <row r="41" spans="1:12" ht="14.25" thickBot="1">
      <c r="A41" s="491" t="s">
        <v>499</v>
      </c>
      <c r="B41" s="491"/>
      <c r="C41" s="491"/>
      <c r="D41" s="491"/>
      <c r="E41" s="491"/>
      <c r="F41" s="491"/>
      <c r="G41" s="500" t="s">
        <v>10</v>
      </c>
      <c r="H41" s="501"/>
      <c r="I41" s="488">
        <v>70</v>
      </c>
      <c r="J41" s="489"/>
      <c r="K41" s="352">
        <f>SUM(K5:K40)+SUM(E5:E40)</f>
        <v>3101</v>
      </c>
      <c r="L41" s="353">
        <f>SUM(L5:L40)+SUM(F5:F40)</f>
        <v>71180</v>
      </c>
    </row>
    <row r="42" spans="1:6" ht="13.5">
      <c r="A42" s="505"/>
      <c r="B42" s="505"/>
      <c r="C42" s="505"/>
      <c r="D42" s="505"/>
      <c r="E42" s="505"/>
      <c r="F42" s="505"/>
    </row>
    <row r="43" spans="1:7" ht="13.5">
      <c r="A43" s="25"/>
      <c r="B43" s="25"/>
      <c r="C43" s="25"/>
      <c r="D43" s="25"/>
      <c r="E43" s="25"/>
      <c r="F43" s="224"/>
      <c r="G43" s="224"/>
    </row>
    <row r="44" spans="1:6" ht="13.5">
      <c r="A44" s="471"/>
      <c r="B44" s="471"/>
      <c r="C44" s="471"/>
      <c r="D44" s="471"/>
      <c r="E44" s="471"/>
      <c r="F44" s="471"/>
    </row>
  </sheetData>
  <sheetProtection/>
  <mergeCells count="17">
    <mergeCell ref="A42:F42"/>
    <mergeCell ref="A44:F44"/>
    <mergeCell ref="A1:L1"/>
    <mergeCell ref="K2:L2"/>
    <mergeCell ref="C3:D3"/>
    <mergeCell ref="I3:J3"/>
    <mergeCell ref="I41:J41"/>
    <mergeCell ref="A5:A39"/>
    <mergeCell ref="H36:H40"/>
    <mergeCell ref="B5:B39"/>
    <mergeCell ref="A41:F41"/>
    <mergeCell ref="G41:H41"/>
    <mergeCell ref="G4:G33"/>
    <mergeCell ref="H4:H14"/>
    <mergeCell ref="H15:H33"/>
    <mergeCell ref="G34:G40"/>
    <mergeCell ref="H34:H3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7"/>
  <sheetViews>
    <sheetView showGridLines="0" workbookViewId="0" topLeftCell="A1">
      <selection activeCell="A1" sqref="A1:AM1"/>
    </sheetView>
  </sheetViews>
  <sheetFormatPr defaultColWidth="9.00390625" defaultRowHeight="13.5"/>
  <cols>
    <col min="1" max="1" width="11.375" style="44" customWidth="1"/>
    <col min="2" max="2" width="7.25390625" style="44" customWidth="1"/>
    <col min="3" max="37" width="4.625" style="44" customWidth="1"/>
    <col min="38" max="51" width="6.50390625" style="44" customWidth="1"/>
    <col min="52" max="16384" width="9.00390625" style="44" customWidth="1"/>
  </cols>
  <sheetData>
    <row r="1" spans="1:39" s="47" customFormat="1" ht="17.25">
      <c r="A1" s="506" t="s">
        <v>338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  <c r="AJ1" s="506"/>
      <c r="AK1" s="506"/>
      <c r="AL1" s="506"/>
      <c r="AM1" s="506"/>
    </row>
    <row r="2" spans="1:36" ht="9.75" customHeight="1" thickBot="1">
      <c r="A2" s="48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193"/>
      <c r="S2" s="167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</row>
    <row r="3" spans="1:39" ht="5.25" customHeight="1">
      <c r="A3" s="282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6"/>
      <c r="R3" s="283"/>
      <c r="S3" s="284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5"/>
      <c r="AG3" s="285"/>
      <c r="AH3" s="285"/>
      <c r="AI3" s="283"/>
      <c r="AJ3" s="286"/>
      <c r="AK3" s="287"/>
      <c r="AL3" s="287"/>
      <c r="AM3" s="288"/>
    </row>
    <row r="4" spans="1:39" ht="108" customHeight="1">
      <c r="A4" s="264" t="s">
        <v>361</v>
      </c>
      <c r="B4" s="179" t="s">
        <v>12</v>
      </c>
      <c r="C4" s="179" t="s">
        <v>98</v>
      </c>
      <c r="D4" s="179" t="s">
        <v>99</v>
      </c>
      <c r="E4" s="179" t="s">
        <v>272</v>
      </c>
      <c r="F4" s="179" t="s">
        <v>100</v>
      </c>
      <c r="G4" s="179" t="s">
        <v>101</v>
      </c>
      <c r="H4" s="179" t="s">
        <v>102</v>
      </c>
      <c r="I4" s="179" t="s">
        <v>103</v>
      </c>
      <c r="J4" s="179" t="s">
        <v>104</v>
      </c>
      <c r="K4" s="179" t="s">
        <v>105</v>
      </c>
      <c r="L4" s="179" t="s">
        <v>106</v>
      </c>
      <c r="M4" s="179" t="s">
        <v>107</v>
      </c>
      <c r="N4" s="179" t="s">
        <v>108</v>
      </c>
      <c r="O4" s="198" t="s">
        <v>449</v>
      </c>
      <c r="P4" s="179" t="s">
        <v>447</v>
      </c>
      <c r="Q4" s="181" t="s">
        <v>109</v>
      </c>
      <c r="R4" s="289" t="s">
        <v>448</v>
      </c>
      <c r="S4" s="290" t="s">
        <v>399</v>
      </c>
      <c r="T4" s="289" t="s">
        <v>400</v>
      </c>
      <c r="U4" s="289" t="s">
        <v>401</v>
      </c>
      <c r="V4" s="289" t="s">
        <v>110</v>
      </c>
      <c r="W4" s="289" t="s">
        <v>402</v>
      </c>
      <c r="X4" s="289" t="s">
        <v>403</v>
      </c>
      <c r="Y4" s="289" t="s">
        <v>404</v>
      </c>
      <c r="Z4" s="289" t="s">
        <v>405</v>
      </c>
      <c r="AA4" s="289" t="s">
        <v>406</v>
      </c>
      <c r="AB4" s="289" t="s">
        <v>407</v>
      </c>
      <c r="AC4" s="289" t="s">
        <v>111</v>
      </c>
      <c r="AD4" s="289" t="s">
        <v>112</v>
      </c>
      <c r="AE4" s="291" t="s">
        <v>113</v>
      </c>
      <c r="AF4" s="292" t="s">
        <v>332</v>
      </c>
      <c r="AG4" s="198" t="s">
        <v>444</v>
      </c>
      <c r="AH4" s="198" t="s">
        <v>445</v>
      </c>
      <c r="AI4" s="289" t="s">
        <v>114</v>
      </c>
      <c r="AJ4" s="293" t="s">
        <v>408</v>
      </c>
      <c r="AK4" s="179" t="s">
        <v>358</v>
      </c>
      <c r="AL4" s="179" t="s">
        <v>359</v>
      </c>
      <c r="AM4" s="181" t="s">
        <v>360</v>
      </c>
    </row>
    <row r="5" spans="1:39" ht="5.25" customHeight="1">
      <c r="A5" s="271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2"/>
      <c r="R5" s="294"/>
      <c r="S5" s="295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6"/>
      <c r="AG5" s="296"/>
      <c r="AH5" s="296"/>
      <c r="AI5" s="294"/>
      <c r="AJ5" s="297"/>
      <c r="AK5" s="298"/>
      <c r="AL5" s="298"/>
      <c r="AM5" s="299"/>
    </row>
    <row r="6" spans="1:39" ht="4.5" customHeight="1">
      <c r="A6" s="300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42"/>
      <c r="S6" s="157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M6" s="46"/>
    </row>
    <row r="7" spans="1:39" ht="15.75" customHeight="1">
      <c r="A7" s="19" t="s">
        <v>497</v>
      </c>
      <c r="B7" s="301">
        <f>SUM(C7:AM7)</f>
        <v>6399</v>
      </c>
      <c r="C7" s="301">
        <v>254</v>
      </c>
      <c r="D7" s="301">
        <v>277</v>
      </c>
      <c r="E7" s="301">
        <v>106</v>
      </c>
      <c r="F7" s="301">
        <v>51</v>
      </c>
      <c r="G7" s="301">
        <v>122</v>
      </c>
      <c r="H7" s="301">
        <v>138</v>
      </c>
      <c r="I7" s="301">
        <v>98</v>
      </c>
      <c r="J7" s="301">
        <v>104</v>
      </c>
      <c r="K7" s="301">
        <v>167</v>
      </c>
      <c r="L7" s="301">
        <v>98</v>
      </c>
      <c r="M7" s="301">
        <v>327</v>
      </c>
      <c r="N7" s="301">
        <v>705</v>
      </c>
      <c r="O7" s="301">
        <v>170</v>
      </c>
      <c r="P7" s="301">
        <v>465</v>
      </c>
      <c r="Q7" s="301">
        <v>279</v>
      </c>
      <c r="R7" s="301">
        <v>270</v>
      </c>
      <c r="S7" s="301">
        <v>99</v>
      </c>
      <c r="T7" s="302">
        <v>0</v>
      </c>
      <c r="U7" s="301">
        <v>68</v>
      </c>
      <c r="V7" s="301">
        <v>206</v>
      </c>
      <c r="W7" s="301">
        <v>171</v>
      </c>
      <c r="X7" s="302">
        <v>0</v>
      </c>
      <c r="Y7" s="301">
        <v>132</v>
      </c>
      <c r="Z7" s="302">
        <v>0</v>
      </c>
      <c r="AA7" s="301">
        <v>0</v>
      </c>
      <c r="AB7" s="301">
        <v>146</v>
      </c>
      <c r="AC7" s="301">
        <v>86</v>
      </c>
      <c r="AD7" s="301">
        <v>130</v>
      </c>
      <c r="AE7" s="301">
        <v>130</v>
      </c>
      <c r="AF7" s="301">
        <v>155</v>
      </c>
      <c r="AG7" s="302">
        <v>389</v>
      </c>
      <c r="AH7" s="302">
        <v>186</v>
      </c>
      <c r="AI7" s="301">
        <v>253</v>
      </c>
      <c r="AJ7" s="301">
        <v>65</v>
      </c>
      <c r="AK7" s="301">
        <v>259</v>
      </c>
      <c r="AL7" s="301">
        <v>166</v>
      </c>
      <c r="AM7" s="301">
        <v>127</v>
      </c>
    </row>
    <row r="8" spans="1:39" ht="15.75" customHeight="1">
      <c r="A8" s="19">
        <v>30</v>
      </c>
      <c r="B8" s="301">
        <f>SUM(C8:AM8)</f>
        <v>6590</v>
      </c>
      <c r="C8" s="301">
        <v>280</v>
      </c>
      <c r="D8" s="301">
        <v>269</v>
      </c>
      <c r="E8" s="301">
        <v>224</v>
      </c>
      <c r="F8" s="301">
        <v>41</v>
      </c>
      <c r="G8" s="301">
        <v>105</v>
      </c>
      <c r="H8" s="301">
        <v>123</v>
      </c>
      <c r="I8" s="301">
        <v>95</v>
      </c>
      <c r="J8" s="301">
        <v>105</v>
      </c>
      <c r="K8" s="301">
        <v>142</v>
      </c>
      <c r="L8" s="301">
        <v>119</v>
      </c>
      <c r="M8" s="301">
        <v>668</v>
      </c>
      <c r="N8" s="301">
        <v>666</v>
      </c>
      <c r="O8" s="301">
        <v>178</v>
      </c>
      <c r="P8" s="301">
        <v>463</v>
      </c>
      <c r="Q8" s="301">
        <v>272</v>
      </c>
      <c r="R8" s="301">
        <v>235</v>
      </c>
      <c r="S8" s="301">
        <v>87</v>
      </c>
      <c r="T8" s="302">
        <v>0</v>
      </c>
      <c r="U8" s="301">
        <v>76</v>
      </c>
      <c r="V8" s="301">
        <v>221</v>
      </c>
      <c r="W8" s="301">
        <v>36</v>
      </c>
      <c r="X8" s="302">
        <v>0</v>
      </c>
      <c r="Y8" s="301">
        <v>142</v>
      </c>
      <c r="Z8" s="302">
        <v>0</v>
      </c>
      <c r="AA8" s="301">
        <v>0</v>
      </c>
      <c r="AB8" s="301">
        <v>151</v>
      </c>
      <c r="AC8" s="301">
        <v>9</v>
      </c>
      <c r="AD8" s="301">
        <v>128</v>
      </c>
      <c r="AE8" s="301">
        <v>66</v>
      </c>
      <c r="AF8" s="301">
        <v>161</v>
      </c>
      <c r="AG8" s="302">
        <v>223</v>
      </c>
      <c r="AH8" s="302">
        <v>181</v>
      </c>
      <c r="AI8" s="301">
        <v>34</v>
      </c>
      <c r="AJ8" s="301">
        <v>65</v>
      </c>
      <c r="AK8" s="301">
        <v>506</v>
      </c>
      <c r="AL8" s="301">
        <v>192</v>
      </c>
      <c r="AM8" s="301">
        <v>327</v>
      </c>
    </row>
    <row r="9" spans="1:39" ht="15.75" customHeight="1">
      <c r="A9" s="19" t="s">
        <v>493</v>
      </c>
      <c r="B9" s="301">
        <f>SUM(C9:AM9)</f>
        <v>6327</v>
      </c>
      <c r="C9" s="301">
        <v>277</v>
      </c>
      <c r="D9" s="301">
        <v>226</v>
      </c>
      <c r="E9" s="301">
        <v>216</v>
      </c>
      <c r="F9" s="301">
        <v>29</v>
      </c>
      <c r="G9" s="301">
        <v>93</v>
      </c>
      <c r="H9" s="301">
        <v>129</v>
      </c>
      <c r="I9" s="301">
        <v>86</v>
      </c>
      <c r="J9" s="301">
        <v>121</v>
      </c>
      <c r="K9" s="301">
        <v>140</v>
      </c>
      <c r="L9" s="301">
        <v>150</v>
      </c>
      <c r="M9" s="301">
        <v>252</v>
      </c>
      <c r="N9" s="301">
        <v>605</v>
      </c>
      <c r="O9" s="301">
        <v>171</v>
      </c>
      <c r="P9" s="301">
        <v>506</v>
      </c>
      <c r="Q9" s="301">
        <v>231</v>
      </c>
      <c r="R9" s="301">
        <v>269</v>
      </c>
      <c r="S9" s="301">
        <v>86</v>
      </c>
      <c r="T9" s="302">
        <v>0</v>
      </c>
      <c r="U9" s="301">
        <v>44</v>
      </c>
      <c r="V9" s="301">
        <v>198</v>
      </c>
      <c r="W9" s="301">
        <v>0</v>
      </c>
      <c r="X9" s="302">
        <v>0</v>
      </c>
      <c r="Y9" s="301">
        <v>119</v>
      </c>
      <c r="Z9" s="302">
        <v>0</v>
      </c>
      <c r="AA9" s="301">
        <v>0</v>
      </c>
      <c r="AB9" s="301">
        <v>220</v>
      </c>
      <c r="AC9" s="301">
        <v>80</v>
      </c>
      <c r="AD9" s="301">
        <v>141</v>
      </c>
      <c r="AE9" s="301">
        <v>93</v>
      </c>
      <c r="AF9" s="301">
        <v>109</v>
      </c>
      <c r="AG9" s="302">
        <v>158</v>
      </c>
      <c r="AH9" s="302">
        <v>167</v>
      </c>
      <c r="AI9" s="301">
        <v>250</v>
      </c>
      <c r="AJ9" s="301">
        <v>59</v>
      </c>
      <c r="AK9" s="301">
        <v>573</v>
      </c>
      <c r="AL9" s="301">
        <v>223</v>
      </c>
      <c r="AM9" s="301">
        <v>306</v>
      </c>
    </row>
    <row r="10" spans="1:39" ht="15.75" customHeight="1">
      <c r="A10" s="19">
        <v>2</v>
      </c>
      <c r="B10" s="301">
        <f>SUM(C10:AM10)</f>
        <v>4904</v>
      </c>
      <c r="C10" s="301">
        <v>185</v>
      </c>
      <c r="D10" s="301">
        <v>150</v>
      </c>
      <c r="E10" s="301">
        <v>163</v>
      </c>
      <c r="F10" s="301">
        <v>20</v>
      </c>
      <c r="G10" s="301">
        <v>74</v>
      </c>
      <c r="H10" s="301">
        <v>86</v>
      </c>
      <c r="I10" s="301">
        <v>72</v>
      </c>
      <c r="J10" s="301">
        <v>81</v>
      </c>
      <c r="K10" s="301">
        <v>108</v>
      </c>
      <c r="L10" s="301">
        <v>103</v>
      </c>
      <c r="M10" s="301">
        <v>233</v>
      </c>
      <c r="N10" s="301">
        <v>574</v>
      </c>
      <c r="O10" s="301">
        <v>110</v>
      </c>
      <c r="P10" s="301">
        <v>371</v>
      </c>
      <c r="Q10" s="301">
        <v>170</v>
      </c>
      <c r="R10" s="301">
        <v>163</v>
      </c>
      <c r="S10" s="301">
        <v>55</v>
      </c>
      <c r="T10" s="302">
        <v>0</v>
      </c>
      <c r="U10" s="301">
        <v>12</v>
      </c>
      <c r="V10" s="301">
        <v>139</v>
      </c>
      <c r="W10" s="301">
        <v>0</v>
      </c>
      <c r="X10" s="302">
        <v>0</v>
      </c>
      <c r="Y10" s="301">
        <v>102</v>
      </c>
      <c r="Z10" s="302">
        <v>0</v>
      </c>
      <c r="AA10" s="301">
        <v>0</v>
      </c>
      <c r="AB10" s="301">
        <v>139</v>
      </c>
      <c r="AC10" s="301">
        <v>37</v>
      </c>
      <c r="AD10" s="301">
        <v>58</v>
      </c>
      <c r="AE10" s="301">
        <v>103</v>
      </c>
      <c r="AF10" s="301">
        <v>94</v>
      </c>
      <c r="AG10" s="302">
        <v>241</v>
      </c>
      <c r="AH10" s="302">
        <v>192</v>
      </c>
      <c r="AI10" s="301">
        <v>172</v>
      </c>
      <c r="AJ10" s="301">
        <v>75</v>
      </c>
      <c r="AK10" s="301">
        <v>424</v>
      </c>
      <c r="AL10" s="301">
        <v>189</v>
      </c>
      <c r="AM10" s="301">
        <v>209</v>
      </c>
    </row>
    <row r="11" spans="1:39" s="116" customFormat="1" ht="15.75" customHeight="1">
      <c r="A11" s="112">
        <v>3</v>
      </c>
      <c r="B11" s="303">
        <f aca="true" t="shared" si="0" ref="B11:AM11">SUM(B13:B24)</f>
        <v>5152</v>
      </c>
      <c r="C11" s="303">
        <f t="shared" si="0"/>
        <v>179</v>
      </c>
      <c r="D11" s="303">
        <f t="shared" si="0"/>
        <v>222</v>
      </c>
      <c r="E11" s="303">
        <f t="shared" si="0"/>
        <v>255</v>
      </c>
      <c r="F11" s="303">
        <f t="shared" si="0"/>
        <v>22</v>
      </c>
      <c r="G11" s="303">
        <f t="shared" si="0"/>
        <v>67</v>
      </c>
      <c r="H11" s="303">
        <f t="shared" si="0"/>
        <v>82</v>
      </c>
      <c r="I11" s="303">
        <f t="shared" si="0"/>
        <v>63</v>
      </c>
      <c r="J11" s="303">
        <f t="shared" si="0"/>
        <v>64</v>
      </c>
      <c r="K11" s="303">
        <f t="shared" si="0"/>
        <v>108</v>
      </c>
      <c r="L11" s="303">
        <f t="shared" si="0"/>
        <v>104</v>
      </c>
      <c r="M11" s="303">
        <f t="shared" si="0"/>
        <v>211</v>
      </c>
      <c r="N11" s="303">
        <f t="shared" si="0"/>
        <v>734</v>
      </c>
      <c r="O11" s="303">
        <f t="shared" si="0"/>
        <v>135</v>
      </c>
      <c r="P11" s="303">
        <f t="shared" si="0"/>
        <v>406</v>
      </c>
      <c r="Q11" s="303">
        <f t="shared" si="0"/>
        <v>172</v>
      </c>
      <c r="R11" s="303">
        <f t="shared" si="0"/>
        <v>179</v>
      </c>
      <c r="S11" s="303">
        <f t="shared" si="0"/>
        <v>45</v>
      </c>
      <c r="T11" s="304">
        <f t="shared" si="0"/>
        <v>0</v>
      </c>
      <c r="U11" s="303">
        <f t="shared" si="0"/>
        <v>6</v>
      </c>
      <c r="V11" s="303">
        <f t="shared" si="0"/>
        <v>191</v>
      </c>
      <c r="W11" s="303">
        <f t="shared" si="0"/>
        <v>0</v>
      </c>
      <c r="X11" s="303">
        <f t="shared" si="0"/>
        <v>0</v>
      </c>
      <c r="Y11" s="303">
        <f t="shared" si="0"/>
        <v>82</v>
      </c>
      <c r="Z11" s="304">
        <f t="shared" si="0"/>
        <v>0</v>
      </c>
      <c r="AA11" s="303">
        <f t="shared" si="0"/>
        <v>0</v>
      </c>
      <c r="AB11" s="303">
        <f t="shared" si="0"/>
        <v>131</v>
      </c>
      <c r="AC11" s="303">
        <f t="shared" si="0"/>
        <v>22</v>
      </c>
      <c r="AD11" s="303">
        <f t="shared" si="0"/>
        <v>49</v>
      </c>
      <c r="AE11" s="303">
        <f t="shared" si="0"/>
        <v>43</v>
      </c>
      <c r="AF11" s="303">
        <f t="shared" si="0"/>
        <v>123</v>
      </c>
      <c r="AG11" s="303">
        <f t="shared" si="0"/>
        <v>173</v>
      </c>
      <c r="AH11" s="304">
        <f t="shared" si="0"/>
        <v>177</v>
      </c>
      <c r="AI11" s="303">
        <f t="shared" si="0"/>
        <v>105</v>
      </c>
      <c r="AJ11" s="303">
        <f t="shared" si="0"/>
        <v>75</v>
      </c>
      <c r="AK11" s="303">
        <f t="shared" si="0"/>
        <v>502</v>
      </c>
      <c r="AL11" s="303">
        <f t="shared" si="0"/>
        <v>207</v>
      </c>
      <c r="AM11" s="303">
        <f t="shared" si="0"/>
        <v>218</v>
      </c>
    </row>
    <row r="12" spans="1:36" ht="15.75" customHeight="1">
      <c r="A12" s="19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</row>
    <row r="13" spans="1:39" ht="15.75" customHeight="1">
      <c r="A13" s="38" t="s">
        <v>537</v>
      </c>
      <c r="B13" s="301">
        <f>SUM(C13:AM13)</f>
        <v>538</v>
      </c>
      <c r="C13" s="301">
        <v>27</v>
      </c>
      <c r="D13" s="301">
        <v>25</v>
      </c>
      <c r="E13" s="301">
        <v>17</v>
      </c>
      <c r="F13" s="301">
        <v>7</v>
      </c>
      <c r="G13" s="301">
        <v>9</v>
      </c>
      <c r="H13" s="301">
        <v>11</v>
      </c>
      <c r="I13" s="301">
        <v>9</v>
      </c>
      <c r="J13" s="301">
        <v>11</v>
      </c>
      <c r="K13" s="44">
        <v>14</v>
      </c>
      <c r="L13" s="301">
        <v>14</v>
      </c>
      <c r="M13" s="301">
        <v>17</v>
      </c>
      <c r="N13" s="301">
        <v>76</v>
      </c>
      <c r="O13" s="301">
        <v>13</v>
      </c>
      <c r="P13" s="301">
        <v>48</v>
      </c>
      <c r="Q13" s="301">
        <v>21</v>
      </c>
      <c r="R13" s="301">
        <v>27</v>
      </c>
      <c r="S13" s="301">
        <v>6</v>
      </c>
      <c r="T13" s="302">
        <v>0</v>
      </c>
      <c r="U13" s="301">
        <v>1</v>
      </c>
      <c r="V13" s="301">
        <v>19</v>
      </c>
      <c r="W13" s="301">
        <v>0</v>
      </c>
      <c r="X13" s="302">
        <v>0</v>
      </c>
      <c r="Y13" s="301">
        <v>9</v>
      </c>
      <c r="Z13" s="302">
        <v>0</v>
      </c>
      <c r="AA13" s="302">
        <v>0</v>
      </c>
      <c r="AB13" s="301">
        <v>10</v>
      </c>
      <c r="AC13" s="302">
        <v>1</v>
      </c>
      <c r="AD13" s="301">
        <v>10</v>
      </c>
      <c r="AE13" s="301">
        <v>8</v>
      </c>
      <c r="AF13" s="301">
        <v>9</v>
      </c>
      <c r="AG13" s="302">
        <v>27</v>
      </c>
      <c r="AH13" s="302">
        <v>16</v>
      </c>
      <c r="AI13" s="301">
        <v>10</v>
      </c>
      <c r="AJ13" s="301">
        <v>0</v>
      </c>
      <c r="AK13" s="302">
        <v>40</v>
      </c>
      <c r="AL13" s="302">
        <v>15</v>
      </c>
      <c r="AM13" s="302">
        <v>11</v>
      </c>
    </row>
    <row r="14" spans="1:39" ht="15.75" customHeight="1">
      <c r="A14" s="38" t="s">
        <v>506</v>
      </c>
      <c r="B14" s="301">
        <f aca="true" t="shared" si="1" ref="B14:B24">SUM(C14:AM14)</f>
        <v>440</v>
      </c>
      <c r="C14" s="301">
        <v>22</v>
      </c>
      <c r="D14" s="301">
        <v>19</v>
      </c>
      <c r="E14" s="301">
        <v>20</v>
      </c>
      <c r="F14" s="301">
        <v>1</v>
      </c>
      <c r="G14" s="301">
        <v>10</v>
      </c>
      <c r="H14" s="301">
        <v>10</v>
      </c>
      <c r="I14" s="301">
        <v>8</v>
      </c>
      <c r="J14" s="301">
        <v>8</v>
      </c>
      <c r="K14" s="44">
        <v>12</v>
      </c>
      <c r="L14" s="301">
        <v>11</v>
      </c>
      <c r="M14" s="301">
        <v>11</v>
      </c>
      <c r="N14" s="301">
        <v>62</v>
      </c>
      <c r="O14" s="301">
        <v>18</v>
      </c>
      <c r="P14" s="301">
        <v>35</v>
      </c>
      <c r="Q14" s="301">
        <v>12</v>
      </c>
      <c r="R14" s="301">
        <v>16</v>
      </c>
      <c r="S14" s="301">
        <v>7</v>
      </c>
      <c r="T14" s="302">
        <v>0</v>
      </c>
      <c r="U14" s="301">
        <v>1</v>
      </c>
      <c r="V14" s="301">
        <v>16</v>
      </c>
      <c r="W14" s="301">
        <v>0</v>
      </c>
      <c r="X14" s="302">
        <v>0</v>
      </c>
      <c r="Y14" s="301">
        <v>7</v>
      </c>
      <c r="Z14" s="302">
        <v>0</v>
      </c>
      <c r="AA14" s="302">
        <v>0</v>
      </c>
      <c r="AB14" s="301">
        <v>13</v>
      </c>
      <c r="AC14" s="302">
        <v>2</v>
      </c>
      <c r="AD14" s="301">
        <v>0</v>
      </c>
      <c r="AE14" s="301">
        <v>6</v>
      </c>
      <c r="AF14" s="301">
        <v>11</v>
      </c>
      <c r="AG14" s="302">
        <v>12</v>
      </c>
      <c r="AH14" s="302">
        <v>17</v>
      </c>
      <c r="AI14" s="301">
        <v>11</v>
      </c>
      <c r="AJ14" s="301">
        <v>0</v>
      </c>
      <c r="AK14" s="302">
        <v>32</v>
      </c>
      <c r="AL14" s="302">
        <v>21</v>
      </c>
      <c r="AM14" s="302">
        <v>9</v>
      </c>
    </row>
    <row r="15" spans="1:39" ht="15.75" customHeight="1">
      <c r="A15" s="38" t="s">
        <v>363</v>
      </c>
      <c r="B15" s="301">
        <f t="shared" si="1"/>
        <v>211</v>
      </c>
      <c r="C15" s="301">
        <v>7</v>
      </c>
      <c r="D15" s="301">
        <v>12</v>
      </c>
      <c r="E15" s="301">
        <v>17</v>
      </c>
      <c r="F15" s="301">
        <v>1</v>
      </c>
      <c r="G15" s="301">
        <v>3</v>
      </c>
      <c r="H15" s="301">
        <v>2</v>
      </c>
      <c r="I15" s="301">
        <v>2</v>
      </c>
      <c r="J15" s="301">
        <v>3</v>
      </c>
      <c r="K15" s="44">
        <v>5</v>
      </c>
      <c r="L15" s="301">
        <v>4</v>
      </c>
      <c r="M15" s="301">
        <v>15</v>
      </c>
      <c r="N15" s="301">
        <v>34</v>
      </c>
      <c r="O15" s="301">
        <v>4</v>
      </c>
      <c r="P15" s="301">
        <v>13</v>
      </c>
      <c r="Q15" s="301">
        <v>8</v>
      </c>
      <c r="R15" s="301">
        <v>6</v>
      </c>
      <c r="S15" s="301">
        <v>2</v>
      </c>
      <c r="T15" s="302">
        <v>0</v>
      </c>
      <c r="U15" s="301">
        <v>1</v>
      </c>
      <c r="V15" s="301">
        <v>6</v>
      </c>
      <c r="W15" s="301">
        <v>0</v>
      </c>
      <c r="X15" s="302">
        <v>0</v>
      </c>
      <c r="Y15" s="301">
        <v>3</v>
      </c>
      <c r="Z15" s="302">
        <v>0</v>
      </c>
      <c r="AA15" s="302">
        <v>0</v>
      </c>
      <c r="AB15" s="301">
        <v>2</v>
      </c>
      <c r="AC15" s="302">
        <v>2</v>
      </c>
      <c r="AD15" s="301">
        <v>0</v>
      </c>
      <c r="AE15" s="301">
        <v>0</v>
      </c>
      <c r="AF15" s="301">
        <v>3</v>
      </c>
      <c r="AG15" s="301">
        <v>0</v>
      </c>
      <c r="AH15" s="301">
        <v>22</v>
      </c>
      <c r="AI15" s="301">
        <v>1</v>
      </c>
      <c r="AJ15" s="301">
        <v>4</v>
      </c>
      <c r="AK15" s="302">
        <v>21</v>
      </c>
      <c r="AL15" s="302">
        <v>2</v>
      </c>
      <c r="AM15" s="302">
        <v>6</v>
      </c>
    </row>
    <row r="16" spans="1:39" ht="15.75" customHeight="1">
      <c r="A16" s="38" t="s">
        <v>364</v>
      </c>
      <c r="B16" s="301">
        <f t="shared" si="1"/>
        <v>667</v>
      </c>
      <c r="C16" s="301">
        <v>32</v>
      </c>
      <c r="D16" s="301">
        <v>31</v>
      </c>
      <c r="E16" s="301">
        <v>31</v>
      </c>
      <c r="F16" s="301">
        <v>3</v>
      </c>
      <c r="G16" s="301">
        <v>9</v>
      </c>
      <c r="H16" s="301">
        <v>9</v>
      </c>
      <c r="I16" s="301">
        <v>6</v>
      </c>
      <c r="J16" s="301">
        <v>11</v>
      </c>
      <c r="K16" s="44">
        <v>18</v>
      </c>
      <c r="L16" s="301">
        <v>14</v>
      </c>
      <c r="M16" s="301">
        <v>30</v>
      </c>
      <c r="N16" s="301">
        <v>115</v>
      </c>
      <c r="O16" s="301">
        <v>15</v>
      </c>
      <c r="P16" s="301">
        <v>53</v>
      </c>
      <c r="Q16" s="301">
        <v>18</v>
      </c>
      <c r="R16" s="301">
        <v>18</v>
      </c>
      <c r="S16" s="301">
        <v>6</v>
      </c>
      <c r="T16" s="302">
        <v>0</v>
      </c>
      <c r="U16" s="301">
        <v>2</v>
      </c>
      <c r="V16" s="301">
        <v>17</v>
      </c>
      <c r="W16" s="301">
        <v>0</v>
      </c>
      <c r="X16" s="302">
        <v>0</v>
      </c>
      <c r="Y16" s="301">
        <v>18</v>
      </c>
      <c r="Z16" s="302">
        <v>0</v>
      </c>
      <c r="AA16" s="302">
        <v>0</v>
      </c>
      <c r="AB16" s="301">
        <v>10</v>
      </c>
      <c r="AC16" s="302">
        <v>3</v>
      </c>
      <c r="AD16" s="301">
        <v>10</v>
      </c>
      <c r="AE16" s="301">
        <v>9</v>
      </c>
      <c r="AF16" s="301">
        <v>18</v>
      </c>
      <c r="AG16" s="301">
        <v>30</v>
      </c>
      <c r="AH16" s="301">
        <v>26</v>
      </c>
      <c r="AI16" s="301">
        <v>9</v>
      </c>
      <c r="AJ16" s="301">
        <v>6</v>
      </c>
      <c r="AK16" s="302">
        <v>48</v>
      </c>
      <c r="AL16" s="302">
        <v>25</v>
      </c>
      <c r="AM16" s="302">
        <v>17</v>
      </c>
    </row>
    <row r="17" spans="1:39" ht="15.75" customHeight="1">
      <c r="A17" s="38" t="s">
        <v>365</v>
      </c>
      <c r="B17" s="301">
        <f t="shared" si="1"/>
        <v>317</v>
      </c>
      <c r="C17" s="301">
        <v>20</v>
      </c>
      <c r="D17" s="301">
        <v>22</v>
      </c>
      <c r="E17" s="301">
        <v>19</v>
      </c>
      <c r="F17" s="301">
        <v>1</v>
      </c>
      <c r="G17" s="301">
        <v>3</v>
      </c>
      <c r="H17" s="301">
        <v>3</v>
      </c>
      <c r="I17" s="301">
        <v>3</v>
      </c>
      <c r="J17" s="301">
        <v>7</v>
      </c>
      <c r="K17" s="44">
        <v>9</v>
      </c>
      <c r="L17" s="301">
        <v>4</v>
      </c>
      <c r="M17" s="301">
        <v>2</v>
      </c>
      <c r="N17" s="301">
        <v>62</v>
      </c>
      <c r="O17" s="301">
        <v>11</v>
      </c>
      <c r="P17" s="301">
        <v>31</v>
      </c>
      <c r="Q17" s="301">
        <v>9</v>
      </c>
      <c r="R17" s="301">
        <v>12</v>
      </c>
      <c r="S17" s="301">
        <v>2</v>
      </c>
      <c r="T17" s="302">
        <v>0</v>
      </c>
      <c r="U17" s="301">
        <v>1</v>
      </c>
      <c r="V17" s="301">
        <v>10</v>
      </c>
      <c r="W17" s="301">
        <v>0</v>
      </c>
      <c r="X17" s="302">
        <v>0</v>
      </c>
      <c r="Y17" s="301">
        <v>3</v>
      </c>
      <c r="Z17" s="302">
        <v>0</v>
      </c>
      <c r="AA17" s="302">
        <v>0</v>
      </c>
      <c r="AB17" s="301">
        <v>14</v>
      </c>
      <c r="AC17" s="302">
        <v>1</v>
      </c>
      <c r="AD17" s="301">
        <v>3</v>
      </c>
      <c r="AE17" s="302">
        <v>0</v>
      </c>
      <c r="AF17" s="301">
        <v>7</v>
      </c>
      <c r="AG17" s="301">
        <v>5</v>
      </c>
      <c r="AH17" s="301">
        <v>5</v>
      </c>
      <c r="AI17" s="301">
        <v>4</v>
      </c>
      <c r="AJ17" s="302">
        <v>7</v>
      </c>
      <c r="AK17" s="302">
        <v>18</v>
      </c>
      <c r="AL17" s="302">
        <v>10</v>
      </c>
      <c r="AM17" s="302">
        <v>9</v>
      </c>
    </row>
    <row r="18" spans="1:39" ht="15.75" customHeight="1">
      <c r="A18" s="38" t="s">
        <v>366</v>
      </c>
      <c r="B18" s="301">
        <f t="shared" si="1"/>
        <v>35</v>
      </c>
      <c r="C18" s="301">
        <v>1</v>
      </c>
      <c r="D18" s="301">
        <v>2</v>
      </c>
      <c r="E18" s="301">
        <v>0</v>
      </c>
      <c r="F18" s="301">
        <v>0</v>
      </c>
      <c r="G18" s="301">
        <v>0</v>
      </c>
      <c r="H18" s="301">
        <v>0</v>
      </c>
      <c r="I18" s="301">
        <v>0</v>
      </c>
      <c r="J18" s="301">
        <v>0</v>
      </c>
      <c r="K18" s="44">
        <v>1</v>
      </c>
      <c r="L18" s="301">
        <v>5</v>
      </c>
      <c r="M18" s="301">
        <v>0</v>
      </c>
      <c r="N18" s="301">
        <v>0</v>
      </c>
      <c r="O18" s="301">
        <v>0</v>
      </c>
      <c r="P18" s="301">
        <v>0</v>
      </c>
      <c r="Q18" s="301">
        <v>0</v>
      </c>
      <c r="R18" s="301">
        <v>3</v>
      </c>
      <c r="S18" s="301">
        <v>0</v>
      </c>
      <c r="T18" s="302">
        <v>0</v>
      </c>
      <c r="U18" s="301">
        <v>0</v>
      </c>
      <c r="V18" s="301">
        <v>0</v>
      </c>
      <c r="W18" s="301">
        <v>0</v>
      </c>
      <c r="X18" s="302">
        <v>0</v>
      </c>
      <c r="Y18" s="301">
        <v>0</v>
      </c>
      <c r="Z18" s="302">
        <v>0</v>
      </c>
      <c r="AA18" s="302">
        <v>0</v>
      </c>
      <c r="AB18" s="301">
        <v>0</v>
      </c>
      <c r="AC18" s="302">
        <v>0</v>
      </c>
      <c r="AD18" s="302">
        <v>0</v>
      </c>
      <c r="AE18" s="301">
        <v>0</v>
      </c>
      <c r="AF18" s="301">
        <v>0</v>
      </c>
      <c r="AG18" s="301">
        <v>0</v>
      </c>
      <c r="AH18" s="301">
        <v>0</v>
      </c>
      <c r="AI18" s="301">
        <v>0</v>
      </c>
      <c r="AJ18" s="301">
        <v>10</v>
      </c>
      <c r="AK18" s="302">
        <v>0</v>
      </c>
      <c r="AL18" s="302">
        <v>12</v>
      </c>
      <c r="AM18" s="302">
        <v>1</v>
      </c>
    </row>
    <row r="19" spans="1:39" ht="15.75" customHeight="1">
      <c r="A19" s="38" t="s">
        <v>477</v>
      </c>
      <c r="B19" s="301">
        <f t="shared" si="1"/>
        <v>628</v>
      </c>
      <c r="C19" s="301">
        <v>32</v>
      </c>
      <c r="D19" s="301">
        <v>38</v>
      </c>
      <c r="E19" s="301">
        <v>23</v>
      </c>
      <c r="F19" s="301">
        <v>4</v>
      </c>
      <c r="G19" s="301">
        <v>7</v>
      </c>
      <c r="H19" s="301">
        <v>11</v>
      </c>
      <c r="I19" s="301">
        <v>9</v>
      </c>
      <c r="J19" s="301">
        <v>7</v>
      </c>
      <c r="K19" s="44">
        <v>11</v>
      </c>
      <c r="L19" s="301">
        <v>14</v>
      </c>
      <c r="M19" s="301">
        <v>26</v>
      </c>
      <c r="N19" s="301">
        <v>55</v>
      </c>
      <c r="O19" s="301">
        <v>13</v>
      </c>
      <c r="P19" s="302">
        <v>49</v>
      </c>
      <c r="Q19" s="301">
        <v>27</v>
      </c>
      <c r="R19" s="301">
        <v>20</v>
      </c>
      <c r="S19" s="301">
        <v>6</v>
      </c>
      <c r="T19" s="302">
        <v>0</v>
      </c>
      <c r="U19" s="301">
        <v>0</v>
      </c>
      <c r="V19" s="301">
        <v>29</v>
      </c>
      <c r="W19" s="301">
        <v>0</v>
      </c>
      <c r="X19" s="302">
        <v>0</v>
      </c>
      <c r="Y19" s="301">
        <v>12</v>
      </c>
      <c r="Z19" s="302">
        <v>0</v>
      </c>
      <c r="AA19" s="302">
        <v>0</v>
      </c>
      <c r="AB19" s="301">
        <v>13</v>
      </c>
      <c r="AC19" s="302">
        <v>6</v>
      </c>
      <c r="AD19" s="302">
        <v>9</v>
      </c>
      <c r="AE19" s="302">
        <v>10</v>
      </c>
      <c r="AF19" s="301">
        <v>19</v>
      </c>
      <c r="AG19" s="301">
        <v>5</v>
      </c>
      <c r="AH19" s="301">
        <v>19</v>
      </c>
      <c r="AI19" s="301">
        <v>19</v>
      </c>
      <c r="AJ19" s="301">
        <v>9</v>
      </c>
      <c r="AK19" s="302">
        <v>75</v>
      </c>
      <c r="AL19" s="302">
        <v>24</v>
      </c>
      <c r="AM19" s="302">
        <v>27</v>
      </c>
    </row>
    <row r="20" spans="1:39" ht="15.75" customHeight="1">
      <c r="A20" s="38" t="s">
        <v>367</v>
      </c>
      <c r="B20" s="301">
        <f t="shared" si="1"/>
        <v>524</v>
      </c>
      <c r="C20" s="301">
        <v>13</v>
      </c>
      <c r="D20" s="301">
        <v>19</v>
      </c>
      <c r="E20" s="301">
        <v>27</v>
      </c>
      <c r="F20" s="302">
        <v>3</v>
      </c>
      <c r="G20" s="301">
        <v>7</v>
      </c>
      <c r="H20" s="301">
        <v>8</v>
      </c>
      <c r="I20" s="301">
        <v>9</v>
      </c>
      <c r="J20" s="301">
        <v>5</v>
      </c>
      <c r="K20" s="44">
        <v>8</v>
      </c>
      <c r="L20" s="301">
        <v>13</v>
      </c>
      <c r="M20" s="301">
        <v>22</v>
      </c>
      <c r="N20" s="301">
        <v>69</v>
      </c>
      <c r="O20" s="301">
        <v>11</v>
      </c>
      <c r="P20" s="302">
        <v>43</v>
      </c>
      <c r="Q20" s="301">
        <v>18</v>
      </c>
      <c r="R20" s="302">
        <v>18</v>
      </c>
      <c r="S20" s="301">
        <v>5</v>
      </c>
      <c r="T20" s="302">
        <v>0</v>
      </c>
      <c r="U20" s="301">
        <v>0</v>
      </c>
      <c r="V20" s="301">
        <v>21</v>
      </c>
      <c r="W20" s="301">
        <v>0</v>
      </c>
      <c r="X20" s="302">
        <v>0</v>
      </c>
      <c r="Y20" s="301">
        <v>8</v>
      </c>
      <c r="Z20" s="302">
        <v>0</v>
      </c>
      <c r="AA20" s="302">
        <v>0</v>
      </c>
      <c r="AB20" s="301">
        <v>9</v>
      </c>
      <c r="AC20" s="302">
        <v>3</v>
      </c>
      <c r="AD20" s="302">
        <v>10</v>
      </c>
      <c r="AE20" s="301">
        <v>6</v>
      </c>
      <c r="AF20" s="301">
        <v>18</v>
      </c>
      <c r="AG20" s="301">
        <v>2</v>
      </c>
      <c r="AH20" s="301">
        <v>18</v>
      </c>
      <c r="AI20" s="301">
        <v>10</v>
      </c>
      <c r="AJ20" s="301">
        <v>10</v>
      </c>
      <c r="AK20" s="302">
        <v>62</v>
      </c>
      <c r="AL20" s="302">
        <v>25</v>
      </c>
      <c r="AM20" s="302">
        <v>24</v>
      </c>
    </row>
    <row r="21" spans="1:39" ht="15.75" customHeight="1">
      <c r="A21" s="38" t="s">
        <v>368</v>
      </c>
      <c r="B21" s="301">
        <f t="shared" si="1"/>
        <v>458</v>
      </c>
      <c r="C21" s="301">
        <v>0</v>
      </c>
      <c r="D21" s="301">
        <v>9</v>
      </c>
      <c r="E21" s="301">
        <v>32</v>
      </c>
      <c r="F21" s="302">
        <v>1</v>
      </c>
      <c r="G21" s="302">
        <v>4</v>
      </c>
      <c r="H21" s="301">
        <v>6</v>
      </c>
      <c r="I21" s="301">
        <v>5</v>
      </c>
      <c r="J21" s="301">
        <v>1</v>
      </c>
      <c r="K21" s="44">
        <v>7</v>
      </c>
      <c r="L21" s="301">
        <v>8</v>
      </c>
      <c r="M21" s="301">
        <v>18</v>
      </c>
      <c r="N21" s="301">
        <v>71</v>
      </c>
      <c r="O21" s="301">
        <v>10</v>
      </c>
      <c r="P21" s="302">
        <v>35</v>
      </c>
      <c r="Q21" s="301">
        <v>11</v>
      </c>
      <c r="R21" s="302">
        <v>18</v>
      </c>
      <c r="S21" s="301">
        <v>3</v>
      </c>
      <c r="T21" s="302">
        <v>0</v>
      </c>
      <c r="U21" s="302">
        <v>0</v>
      </c>
      <c r="V21" s="302">
        <v>17</v>
      </c>
      <c r="W21" s="301">
        <v>0</v>
      </c>
      <c r="X21" s="302">
        <v>0</v>
      </c>
      <c r="Y21" s="301">
        <v>3</v>
      </c>
      <c r="Z21" s="302">
        <v>0</v>
      </c>
      <c r="AA21" s="302">
        <v>0</v>
      </c>
      <c r="AB21" s="301">
        <v>10</v>
      </c>
      <c r="AC21" s="302">
        <v>3</v>
      </c>
      <c r="AD21" s="302">
        <v>5</v>
      </c>
      <c r="AE21" s="302">
        <v>4</v>
      </c>
      <c r="AF21" s="301">
        <v>11</v>
      </c>
      <c r="AG21" s="301">
        <v>26</v>
      </c>
      <c r="AH21" s="301">
        <v>15</v>
      </c>
      <c r="AI21" s="301">
        <v>7</v>
      </c>
      <c r="AJ21" s="301">
        <v>6</v>
      </c>
      <c r="AK21" s="302">
        <v>62</v>
      </c>
      <c r="AL21" s="302">
        <v>27</v>
      </c>
      <c r="AM21" s="302">
        <v>23</v>
      </c>
    </row>
    <row r="22" spans="1:39" ht="15.75" customHeight="1">
      <c r="A22" s="38" t="s">
        <v>522</v>
      </c>
      <c r="B22" s="301">
        <f t="shared" si="1"/>
        <v>396</v>
      </c>
      <c r="C22" s="301">
        <v>0</v>
      </c>
      <c r="D22" s="301">
        <v>10</v>
      </c>
      <c r="E22" s="302">
        <v>26</v>
      </c>
      <c r="F22" s="302">
        <v>0</v>
      </c>
      <c r="G22" s="302">
        <v>2</v>
      </c>
      <c r="H22" s="301">
        <v>7</v>
      </c>
      <c r="I22" s="301">
        <v>3</v>
      </c>
      <c r="J22" s="301">
        <v>4</v>
      </c>
      <c r="K22" s="44">
        <v>6</v>
      </c>
      <c r="L22" s="302">
        <v>5</v>
      </c>
      <c r="M22" s="301">
        <v>25</v>
      </c>
      <c r="N22" s="301">
        <v>44</v>
      </c>
      <c r="O22" s="301">
        <v>13</v>
      </c>
      <c r="P22" s="302">
        <v>31</v>
      </c>
      <c r="Q22" s="301">
        <v>15</v>
      </c>
      <c r="R22" s="302">
        <v>10</v>
      </c>
      <c r="S22" s="302">
        <v>0</v>
      </c>
      <c r="T22" s="302">
        <v>0</v>
      </c>
      <c r="U22" s="302">
        <v>0</v>
      </c>
      <c r="V22" s="302">
        <v>14</v>
      </c>
      <c r="W22" s="301">
        <v>0</v>
      </c>
      <c r="X22" s="302">
        <v>0</v>
      </c>
      <c r="Y22" s="302">
        <v>5</v>
      </c>
      <c r="Z22" s="302">
        <v>0</v>
      </c>
      <c r="AA22" s="302">
        <v>0</v>
      </c>
      <c r="AB22" s="302">
        <v>9</v>
      </c>
      <c r="AC22" s="302">
        <v>0</v>
      </c>
      <c r="AD22" s="302">
        <v>0</v>
      </c>
      <c r="AE22" s="302">
        <v>0</v>
      </c>
      <c r="AF22" s="302">
        <v>9</v>
      </c>
      <c r="AG22" s="302">
        <v>29</v>
      </c>
      <c r="AH22" s="302">
        <v>16</v>
      </c>
      <c r="AI22" s="301">
        <v>12</v>
      </c>
      <c r="AJ22" s="302">
        <v>8</v>
      </c>
      <c r="AK22" s="302">
        <v>45</v>
      </c>
      <c r="AL22" s="356">
        <v>15</v>
      </c>
      <c r="AM22" s="356">
        <v>33</v>
      </c>
    </row>
    <row r="23" spans="1:39" ht="15.75" customHeight="1">
      <c r="A23" s="38" t="s">
        <v>478</v>
      </c>
      <c r="B23" s="301">
        <f t="shared" si="1"/>
        <v>360</v>
      </c>
      <c r="C23" s="301">
        <v>8</v>
      </c>
      <c r="D23" s="301">
        <v>8</v>
      </c>
      <c r="E23" s="301">
        <v>8</v>
      </c>
      <c r="F23" s="302">
        <v>0</v>
      </c>
      <c r="G23" s="301">
        <v>3</v>
      </c>
      <c r="H23" s="301">
        <v>7</v>
      </c>
      <c r="I23" s="301">
        <v>3</v>
      </c>
      <c r="J23" s="301">
        <v>1</v>
      </c>
      <c r="K23" s="44">
        <v>8</v>
      </c>
      <c r="L23" s="301">
        <v>3</v>
      </c>
      <c r="M23" s="301">
        <v>19</v>
      </c>
      <c r="N23" s="301">
        <v>45</v>
      </c>
      <c r="O23" s="301">
        <v>13</v>
      </c>
      <c r="P23" s="301">
        <v>30</v>
      </c>
      <c r="Q23" s="301">
        <v>17</v>
      </c>
      <c r="R23" s="302">
        <v>13</v>
      </c>
      <c r="S23" s="302">
        <v>0</v>
      </c>
      <c r="T23" s="302">
        <v>0</v>
      </c>
      <c r="U23" s="302">
        <v>0</v>
      </c>
      <c r="V23" s="302">
        <v>18</v>
      </c>
      <c r="W23" s="301">
        <v>0</v>
      </c>
      <c r="X23" s="302">
        <v>0</v>
      </c>
      <c r="Y23" s="301">
        <v>7</v>
      </c>
      <c r="Z23" s="302">
        <v>0</v>
      </c>
      <c r="AA23" s="302">
        <v>0</v>
      </c>
      <c r="AB23" s="302">
        <v>17</v>
      </c>
      <c r="AC23" s="302">
        <v>0</v>
      </c>
      <c r="AD23" s="302">
        <v>0</v>
      </c>
      <c r="AE23" s="302">
        <v>0</v>
      </c>
      <c r="AF23" s="301">
        <v>7</v>
      </c>
      <c r="AG23" s="301">
        <v>15</v>
      </c>
      <c r="AH23" s="301">
        <v>10</v>
      </c>
      <c r="AI23" s="301">
        <v>9</v>
      </c>
      <c r="AJ23" s="302">
        <v>10</v>
      </c>
      <c r="AK23" s="302">
        <v>44</v>
      </c>
      <c r="AL23" s="356">
        <v>8</v>
      </c>
      <c r="AM23" s="356">
        <v>29</v>
      </c>
    </row>
    <row r="24" spans="1:39" ht="15.75" customHeight="1">
      <c r="A24" s="38" t="s">
        <v>479</v>
      </c>
      <c r="B24" s="301">
        <f t="shared" si="1"/>
        <v>578</v>
      </c>
      <c r="C24" s="301">
        <v>17</v>
      </c>
      <c r="D24" s="301">
        <v>27</v>
      </c>
      <c r="E24" s="301">
        <v>35</v>
      </c>
      <c r="F24" s="301">
        <v>1</v>
      </c>
      <c r="G24" s="301">
        <v>10</v>
      </c>
      <c r="H24" s="301">
        <v>8</v>
      </c>
      <c r="I24" s="301">
        <v>6</v>
      </c>
      <c r="J24" s="301">
        <v>6</v>
      </c>
      <c r="K24" s="44">
        <v>9</v>
      </c>
      <c r="L24" s="301">
        <v>9</v>
      </c>
      <c r="M24" s="301">
        <v>26</v>
      </c>
      <c r="N24" s="301">
        <v>101</v>
      </c>
      <c r="O24" s="301">
        <v>14</v>
      </c>
      <c r="P24" s="301">
        <v>38</v>
      </c>
      <c r="Q24" s="301">
        <v>16</v>
      </c>
      <c r="R24" s="302">
        <v>18</v>
      </c>
      <c r="S24" s="301">
        <v>8</v>
      </c>
      <c r="T24" s="302">
        <v>0</v>
      </c>
      <c r="U24" s="301">
        <v>0</v>
      </c>
      <c r="V24" s="301">
        <v>24</v>
      </c>
      <c r="W24" s="301">
        <v>0</v>
      </c>
      <c r="X24" s="302">
        <v>0</v>
      </c>
      <c r="Y24" s="301">
        <v>7</v>
      </c>
      <c r="Z24" s="302">
        <v>0</v>
      </c>
      <c r="AA24" s="302">
        <v>0</v>
      </c>
      <c r="AB24" s="301">
        <v>24</v>
      </c>
      <c r="AC24" s="302">
        <v>1</v>
      </c>
      <c r="AD24" s="302">
        <v>2</v>
      </c>
      <c r="AE24" s="302">
        <v>0</v>
      </c>
      <c r="AF24" s="301">
        <v>11</v>
      </c>
      <c r="AG24" s="301">
        <v>22</v>
      </c>
      <c r="AH24" s="301">
        <v>13</v>
      </c>
      <c r="AI24" s="301">
        <v>13</v>
      </c>
      <c r="AJ24" s="301">
        <v>5</v>
      </c>
      <c r="AK24" s="356">
        <v>55</v>
      </c>
      <c r="AL24" s="356">
        <v>23</v>
      </c>
      <c r="AM24" s="356">
        <v>29</v>
      </c>
    </row>
    <row r="25" spans="1:39" ht="4.5" customHeight="1" thickBot="1">
      <c r="A25" s="305"/>
      <c r="B25" s="137"/>
      <c r="C25" s="137"/>
      <c r="D25" s="137"/>
      <c r="E25" s="137"/>
      <c r="F25" s="137"/>
      <c r="G25" s="137" t="s">
        <v>446</v>
      </c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 t="s">
        <v>446</v>
      </c>
      <c r="AD25" s="137"/>
      <c r="AE25" s="137"/>
      <c r="AF25" s="137"/>
      <c r="AG25" s="137"/>
      <c r="AH25" s="137"/>
      <c r="AI25" s="137"/>
      <c r="AJ25" s="137" t="s">
        <v>446</v>
      </c>
      <c r="AK25" s="48"/>
      <c r="AL25" s="48"/>
      <c r="AM25" s="48"/>
    </row>
    <row r="26" spans="1:36" ht="13.5">
      <c r="A26" s="5" t="s">
        <v>499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</row>
    <row r="27" spans="1:18" s="46" customFormat="1" ht="16.5" customHeight="1">
      <c r="A27" s="45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10"/>
      <c r="Q27" s="209"/>
      <c r="R27" s="211"/>
    </row>
    <row r="28" spans="2:18" s="46" customFormat="1" ht="4.5" customHeight="1"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67"/>
    </row>
    <row r="29" spans="1:18" s="46" customFormat="1" ht="13.5">
      <c r="A29" s="39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67"/>
    </row>
    <row r="30" spans="1:18" s="46" customFormat="1" ht="13.5">
      <c r="A30" s="39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67"/>
    </row>
    <row r="31" spans="1:18" s="46" customFormat="1" ht="13.5">
      <c r="A31" s="39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67"/>
    </row>
    <row r="32" spans="1:18" s="46" customFormat="1" ht="13.5">
      <c r="A32" s="39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67"/>
    </row>
    <row r="33" spans="1:18" s="46" customFormat="1" ht="13.5">
      <c r="A33" s="39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67"/>
    </row>
    <row r="34" spans="1:18" s="46" customFormat="1" ht="13.5">
      <c r="A34" s="39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67"/>
    </row>
    <row r="35" spans="1:18" s="46" customFormat="1" ht="13.5">
      <c r="A35" s="43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67"/>
    </row>
    <row r="36" spans="1:18" s="46" customFormat="1" ht="13.5">
      <c r="A36" s="43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67"/>
    </row>
    <row r="37" spans="1:18" s="46" customFormat="1" ht="13.5">
      <c r="A37" s="43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204"/>
      <c r="N37" s="157"/>
      <c r="O37" s="157"/>
      <c r="P37" s="157"/>
      <c r="Q37" s="157"/>
      <c r="R37" s="167"/>
    </row>
    <row r="38" spans="1:18" s="46" customFormat="1" ht="13.5">
      <c r="A38" s="43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67"/>
    </row>
    <row r="39" spans="1:18" s="46" customFormat="1" ht="13.5">
      <c r="A39" s="43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204"/>
      <c r="N39" s="157"/>
      <c r="O39" s="157"/>
      <c r="P39" s="157"/>
      <c r="Q39" s="157"/>
      <c r="R39" s="167"/>
    </row>
    <row r="40" spans="1:18" s="46" customFormat="1" ht="13.5">
      <c r="A40" s="43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67"/>
    </row>
    <row r="41" spans="1:18" s="46" customFormat="1" ht="13.5">
      <c r="A41" s="43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204"/>
      <c r="N41" s="157"/>
      <c r="O41" s="157"/>
      <c r="P41" s="157"/>
      <c r="Q41" s="157"/>
      <c r="R41" s="167"/>
    </row>
    <row r="42" spans="1:18" s="46" customFormat="1" ht="13.5">
      <c r="A42" s="43"/>
      <c r="B42" s="204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204"/>
      <c r="N42" s="157"/>
      <c r="O42" s="157"/>
      <c r="P42" s="157"/>
      <c r="Q42" s="157"/>
      <c r="R42" s="167"/>
    </row>
    <row r="43" spans="1:18" s="46" customFormat="1" ht="13.5">
      <c r="A43" s="43"/>
      <c r="B43" s="204"/>
      <c r="C43" s="157"/>
      <c r="D43" s="157"/>
      <c r="E43" s="157"/>
      <c r="F43" s="204"/>
      <c r="G43" s="157"/>
      <c r="H43" s="157"/>
      <c r="I43" s="157"/>
      <c r="J43" s="157"/>
      <c r="K43" s="157"/>
      <c r="L43" s="157"/>
      <c r="M43" s="204"/>
      <c r="N43" s="157"/>
      <c r="O43" s="204"/>
      <c r="P43" s="157"/>
      <c r="Q43" s="157"/>
      <c r="R43" s="167"/>
    </row>
    <row r="44" spans="1:18" s="46" customFormat="1" ht="13.5">
      <c r="A44" s="43"/>
      <c r="B44" s="204"/>
      <c r="C44" s="204"/>
      <c r="D44" s="204"/>
      <c r="E44" s="204"/>
      <c r="F44" s="157"/>
      <c r="G44" s="157"/>
      <c r="H44" s="204"/>
      <c r="I44" s="204"/>
      <c r="J44" s="204"/>
      <c r="K44" s="157"/>
      <c r="L44" s="204"/>
      <c r="M44" s="204"/>
      <c r="N44" s="157"/>
      <c r="O44" s="204"/>
      <c r="P44" s="204"/>
      <c r="Q44" s="157"/>
      <c r="R44" s="212"/>
    </row>
    <row r="45" spans="1:18" s="46" customFormat="1" ht="13.5">
      <c r="A45" s="43"/>
      <c r="B45" s="204"/>
      <c r="C45" s="204"/>
      <c r="D45" s="157"/>
      <c r="E45" s="204"/>
      <c r="F45" s="204"/>
      <c r="G45" s="157"/>
      <c r="H45" s="204"/>
      <c r="I45" s="204"/>
      <c r="J45" s="157"/>
      <c r="K45" s="157"/>
      <c r="L45" s="204"/>
      <c r="M45" s="204"/>
      <c r="N45" s="157"/>
      <c r="O45" s="204"/>
      <c r="P45" s="157"/>
      <c r="Q45" s="157"/>
      <c r="R45" s="212"/>
    </row>
    <row r="46" spans="1:18" s="46" customFormat="1" ht="13.5">
      <c r="A46" s="43"/>
      <c r="B46" s="204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204"/>
      <c r="N46" s="157"/>
      <c r="O46" s="204"/>
      <c r="P46" s="157"/>
      <c r="Q46" s="157"/>
      <c r="R46" s="167"/>
    </row>
    <row r="47" spans="2:18" s="46" customFormat="1" ht="4.5" customHeight="1"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67"/>
    </row>
    <row r="48" spans="2:17" s="46" customFormat="1" ht="13.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2:17" s="46" customFormat="1" ht="13.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2:17" s="46" customFormat="1" ht="13.5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2:17" s="46" customFormat="1" ht="13.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2:17" s="46" customFormat="1" ht="13.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2:17" s="46" customFormat="1" ht="13.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2:17" s="46" customFormat="1" ht="13.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2:17" s="46" customFormat="1" ht="13.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2:17" s="46" customFormat="1" ht="13.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2:17" s="46" customFormat="1" ht="13.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2:17" s="46" customFormat="1" ht="13.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2:17" s="46" customFormat="1" ht="13.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2:17" s="46" customFormat="1" ht="13.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2:17" s="46" customFormat="1" ht="13.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2:17" s="46" customFormat="1" ht="13.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2:17" s="46" customFormat="1" ht="13.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2:17" s="46" customFormat="1" ht="13.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s="46" customFormat="1" ht="13.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2:17" s="46" customFormat="1" ht="13.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2:17" s="46" customFormat="1" ht="13.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2:17" s="46" customFormat="1" ht="13.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2:17" s="46" customFormat="1" ht="13.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2:17" s="46" customFormat="1" ht="13.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2:17" s="46" customFormat="1" ht="13.5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2:17" s="46" customFormat="1" ht="13.5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2:17" s="46" customFormat="1" ht="13.5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2:17" s="46" customFormat="1" ht="13.5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2:17" s="46" customFormat="1" ht="13.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2:17" s="46" customFormat="1" ht="13.5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2:17" s="46" customFormat="1" ht="13.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="46" customFormat="1" ht="13.5"/>
    <row r="79" s="46" customFormat="1" ht="13.5"/>
    <row r="80" s="46" customFormat="1" ht="13.5"/>
    <row r="81" s="46" customFormat="1" ht="13.5"/>
    <row r="82" s="46" customFormat="1" ht="13.5"/>
    <row r="83" s="46" customFormat="1" ht="13.5"/>
    <row r="84" s="46" customFormat="1" ht="13.5"/>
    <row r="85" s="46" customFormat="1" ht="13.5"/>
    <row r="86" s="46" customFormat="1" ht="13.5"/>
    <row r="87" s="46" customFormat="1" ht="13.5"/>
    <row r="88" s="46" customFormat="1" ht="13.5"/>
    <row r="89" s="46" customFormat="1" ht="13.5"/>
    <row r="90" s="46" customFormat="1" ht="13.5"/>
    <row r="91" s="46" customFormat="1" ht="13.5"/>
    <row r="92" s="46" customFormat="1" ht="13.5"/>
    <row r="93" s="46" customFormat="1" ht="13.5"/>
    <row r="94" s="46" customFormat="1" ht="13.5"/>
    <row r="95" s="46" customFormat="1" ht="13.5"/>
    <row r="96" s="46" customFormat="1" ht="13.5"/>
    <row r="97" s="46" customFormat="1" ht="13.5"/>
    <row r="98" s="46" customFormat="1" ht="13.5"/>
    <row r="99" s="46" customFormat="1" ht="13.5"/>
    <row r="100" s="46" customFormat="1" ht="13.5"/>
    <row r="101" s="46" customFormat="1" ht="13.5"/>
    <row r="102" s="46" customFormat="1" ht="13.5"/>
    <row r="103" s="46" customFormat="1" ht="13.5"/>
    <row r="104" s="46" customFormat="1" ht="13.5"/>
    <row r="105" s="46" customFormat="1" ht="13.5"/>
    <row r="106" s="46" customFormat="1" ht="13.5"/>
    <row r="107" s="46" customFormat="1" ht="13.5"/>
    <row r="108" s="46" customFormat="1" ht="13.5"/>
    <row r="109" s="46" customFormat="1" ht="13.5"/>
    <row r="110" s="46" customFormat="1" ht="13.5"/>
    <row r="111" s="46" customFormat="1" ht="13.5"/>
    <row r="112" s="46" customFormat="1" ht="13.5"/>
    <row r="113" s="46" customFormat="1" ht="13.5"/>
    <row r="114" s="46" customFormat="1" ht="13.5"/>
    <row r="115" s="46" customFormat="1" ht="13.5"/>
    <row r="116" s="46" customFormat="1" ht="13.5"/>
    <row r="117" s="46" customFormat="1" ht="13.5"/>
    <row r="118" s="46" customFormat="1" ht="13.5"/>
    <row r="119" s="46" customFormat="1" ht="13.5"/>
    <row r="120" s="46" customFormat="1" ht="13.5"/>
    <row r="121" s="46" customFormat="1" ht="13.5"/>
    <row r="122" s="46" customFormat="1" ht="13.5"/>
    <row r="123" s="46" customFormat="1" ht="13.5"/>
    <row r="124" s="46" customFormat="1" ht="13.5"/>
    <row r="125" s="46" customFormat="1" ht="13.5"/>
    <row r="126" s="46" customFormat="1" ht="13.5"/>
    <row r="127" s="46" customFormat="1" ht="13.5"/>
    <row r="128" s="46" customFormat="1" ht="13.5"/>
    <row r="129" s="46" customFormat="1" ht="13.5"/>
    <row r="130" s="46" customFormat="1" ht="13.5"/>
    <row r="131" s="46" customFormat="1" ht="13.5"/>
    <row r="132" s="46" customFormat="1" ht="13.5"/>
    <row r="133" s="46" customFormat="1" ht="13.5"/>
    <row r="134" s="46" customFormat="1" ht="13.5"/>
    <row r="135" s="46" customFormat="1" ht="13.5"/>
    <row r="136" s="46" customFormat="1" ht="13.5"/>
    <row r="137" s="46" customFormat="1" ht="13.5"/>
    <row r="138" s="46" customFormat="1" ht="13.5"/>
    <row r="139" s="46" customFormat="1" ht="13.5"/>
    <row r="140" s="46" customFormat="1" ht="13.5"/>
    <row r="141" s="46" customFormat="1" ht="13.5"/>
    <row r="142" s="46" customFormat="1" ht="13.5"/>
    <row r="143" s="46" customFormat="1" ht="13.5"/>
    <row r="144" s="46" customFormat="1" ht="13.5"/>
    <row r="145" s="46" customFormat="1" ht="13.5"/>
    <row r="146" s="46" customFormat="1" ht="13.5"/>
    <row r="147" s="46" customFormat="1" ht="13.5"/>
    <row r="148" s="46" customFormat="1" ht="13.5"/>
    <row r="149" s="46" customFormat="1" ht="13.5"/>
    <row r="150" s="46" customFormat="1" ht="13.5"/>
    <row r="151" s="46" customFormat="1" ht="13.5"/>
    <row r="152" s="46" customFormat="1" ht="13.5"/>
    <row r="153" s="46" customFormat="1" ht="13.5"/>
    <row r="154" s="46" customFormat="1" ht="13.5"/>
    <row r="155" s="46" customFormat="1" ht="13.5"/>
    <row r="156" s="46" customFormat="1" ht="13.5"/>
    <row r="157" s="46" customFormat="1" ht="13.5"/>
  </sheetData>
  <sheetProtection/>
  <mergeCells count="1">
    <mergeCell ref="A1:AM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1.00390625" style="4" customWidth="1"/>
    <col min="2" max="2" width="6.625" style="4" customWidth="1"/>
    <col min="3" max="3" width="7.875" style="4" customWidth="1"/>
    <col min="4" max="4" width="6.75390625" style="4" customWidth="1"/>
    <col min="5" max="13" width="7.125" style="4" customWidth="1"/>
    <col min="14" max="16384" width="9.00390625" style="4" customWidth="1"/>
  </cols>
  <sheetData>
    <row r="1" spans="1:15" s="231" customFormat="1" ht="17.25" customHeight="1">
      <c r="A1" s="415" t="s">
        <v>115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230"/>
      <c r="O1" s="230"/>
    </row>
    <row r="2" spans="2:15" ht="4.5" customHeight="1">
      <c r="B2" s="166"/>
      <c r="C2" s="166"/>
      <c r="D2" s="166"/>
      <c r="E2" s="174"/>
      <c r="F2" s="508"/>
      <c r="G2" s="508"/>
      <c r="H2" s="174"/>
      <c r="I2" s="166"/>
      <c r="J2" s="166"/>
      <c r="K2" s="166"/>
      <c r="L2" s="166"/>
      <c r="M2" s="166"/>
      <c r="N2" s="1"/>
      <c r="O2" s="1"/>
    </row>
    <row r="3" spans="1:13" s="5" customFormat="1" ht="17.25" customHeight="1">
      <c r="A3" s="417" t="s">
        <v>271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</row>
    <row r="4" spans="2:13" s="5" customFormat="1" ht="4.5" customHeight="1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s="5" customFormat="1" ht="16.5" customHeight="1" thickBot="1">
      <c r="A5" s="16"/>
      <c r="B5" s="137"/>
      <c r="C5" s="137"/>
      <c r="D5" s="137"/>
      <c r="E5" s="137"/>
      <c r="F5" s="137"/>
      <c r="G5" s="137"/>
      <c r="H5" s="137" t="s">
        <v>84</v>
      </c>
      <c r="I5" s="498" t="s">
        <v>26</v>
      </c>
      <c r="J5" s="498"/>
      <c r="K5" s="498"/>
      <c r="L5" s="498"/>
      <c r="M5" s="498"/>
    </row>
    <row r="6" spans="1:15" s="5" customFormat="1" ht="16.5" customHeight="1">
      <c r="A6" s="509" t="s">
        <v>369</v>
      </c>
      <c r="B6" s="437" t="s">
        <v>270</v>
      </c>
      <c r="C6" s="435" t="s">
        <v>116</v>
      </c>
      <c r="D6" s="444"/>
      <c r="E6" s="435" t="s">
        <v>117</v>
      </c>
      <c r="F6" s="441"/>
      <c r="G6" s="441"/>
      <c r="H6" s="441"/>
      <c r="I6" s="441"/>
      <c r="J6" s="444"/>
      <c r="K6" s="435" t="s">
        <v>118</v>
      </c>
      <c r="L6" s="441"/>
      <c r="M6" s="441"/>
      <c r="N6" s="40"/>
      <c r="O6" s="40"/>
    </row>
    <row r="7" spans="1:15" s="5" customFormat="1" ht="16.5" customHeight="1">
      <c r="A7" s="509"/>
      <c r="B7" s="437"/>
      <c r="C7" s="507" t="s">
        <v>269</v>
      </c>
      <c r="D7" s="436" t="s">
        <v>267</v>
      </c>
      <c r="E7" s="507" t="s">
        <v>119</v>
      </c>
      <c r="F7" s="507"/>
      <c r="G7" s="507"/>
      <c r="H7" s="507" t="s">
        <v>120</v>
      </c>
      <c r="I7" s="507"/>
      <c r="J7" s="507"/>
      <c r="K7" s="440" t="s">
        <v>10</v>
      </c>
      <c r="L7" s="507" t="s">
        <v>210</v>
      </c>
      <c r="M7" s="440" t="s">
        <v>268</v>
      </c>
      <c r="N7" s="40"/>
      <c r="O7" s="40"/>
    </row>
    <row r="8" spans="1:15" s="5" customFormat="1" ht="37.5" customHeight="1">
      <c r="A8" s="510"/>
      <c r="B8" s="438"/>
      <c r="C8" s="507"/>
      <c r="D8" s="438"/>
      <c r="E8" s="159" t="s">
        <v>10</v>
      </c>
      <c r="F8" s="159" t="s">
        <v>210</v>
      </c>
      <c r="G8" s="159" t="s">
        <v>268</v>
      </c>
      <c r="H8" s="159" t="s">
        <v>10</v>
      </c>
      <c r="I8" s="159" t="s">
        <v>210</v>
      </c>
      <c r="J8" s="159" t="s">
        <v>268</v>
      </c>
      <c r="K8" s="441"/>
      <c r="L8" s="507"/>
      <c r="M8" s="441"/>
      <c r="N8" s="40"/>
      <c r="O8" s="40"/>
    </row>
    <row r="9" spans="1:13" s="5" customFormat="1" ht="4.5" customHeight="1">
      <c r="A9" s="18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3" s="5" customFormat="1" ht="15" customHeight="1">
      <c r="A10" s="19" t="s">
        <v>497</v>
      </c>
      <c r="B10" s="37">
        <v>311</v>
      </c>
      <c r="C10" s="37">
        <v>110410</v>
      </c>
      <c r="D10" s="37">
        <v>355</v>
      </c>
      <c r="E10" s="37">
        <v>49532</v>
      </c>
      <c r="F10" s="37">
        <v>45435</v>
      </c>
      <c r="G10" s="37">
        <v>4097</v>
      </c>
      <c r="H10" s="37">
        <v>12481</v>
      </c>
      <c r="I10" s="37">
        <v>4541</v>
      </c>
      <c r="J10" s="37">
        <v>7940</v>
      </c>
      <c r="K10" s="37">
        <v>48397</v>
      </c>
      <c r="L10" s="37">
        <v>25370</v>
      </c>
      <c r="M10" s="37">
        <v>23027</v>
      </c>
    </row>
    <row r="11" spans="1:13" s="5" customFormat="1" ht="15" customHeight="1">
      <c r="A11" s="19">
        <v>30</v>
      </c>
      <c r="B11" s="37">
        <v>314</v>
      </c>
      <c r="C11" s="37">
        <v>59203</v>
      </c>
      <c r="D11" s="37">
        <v>189</v>
      </c>
      <c r="E11" s="37">
        <v>22454</v>
      </c>
      <c r="F11" s="37">
        <v>19828</v>
      </c>
      <c r="G11" s="37">
        <v>2626</v>
      </c>
      <c r="H11" s="37">
        <v>9788</v>
      </c>
      <c r="I11" s="37">
        <v>2586</v>
      </c>
      <c r="J11" s="37">
        <v>7202</v>
      </c>
      <c r="K11" s="37">
        <v>26961</v>
      </c>
      <c r="L11" s="37">
        <v>13325</v>
      </c>
      <c r="M11" s="37">
        <v>13636</v>
      </c>
    </row>
    <row r="12" spans="1:13" s="5" customFormat="1" ht="15" customHeight="1">
      <c r="A12" s="19" t="s">
        <v>493</v>
      </c>
      <c r="B12" s="37">
        <v>238</v>
      </c>
      <c r="C12" s="37">
        <v>94794</v>
      </c>
      <c r="D12" s="37">
        <v>398</v>
      </c>
      <c r="E12" s="37">
        <v>16334</v>
      </c>
      <c r="F12" s="37">
        <v>14721</v>
      </c>
      <c r="G12" s="37">
        <v>1613</v>
      </c>
      <c r="H12" s="37">
        <v>6408</v>
      </c>
      <c r="I12" s="37">
        <v>1377</v>
      </c>
      <c r="J12" s="37">
        <v>5031</v>
      </c>
      <c r="K12" s="37">
        <v>72052</v>
      </c>
      <c r="L12" s="37">
        <v>58984</v>
      </c>
      <c r="M12" s="37">
        <v>13068</v>
      </c>
    </row>
    <row r="13" spans="1:13" s="5" customFormat="1" ht="15" customHeight="1">
      <c r="A13" s="19">
        <v>2</v>
      </c>
      <c r="B13" s="37">
        <v>233</v>
      </c>
      <c r="C13" s="37">
        <v>101147</v>
      </c>
      <c r="D13" s="37">
        <v>434</v>
      </c>
      <c r="E13" s="37">
        <v>16495</v>
      </c>
      <c r="F13" s="37">
        <v>15176</v>
      </c>
      <c r="G13" s="37">
        <v>1319</v>
      </c>
      <c r="H13" s="37">
        <v>913</v>
      </c>
      <c r="I13" s="37">
        <v>20</v>
      </c>
      <c r="J13" s="37">
        <v>893</v>
      </c>
      <c r="K13" s="37">
        <v>83739</v>
      </c>
      <c r="L13" s="37">
        <v>73232</v>
      </c>
      <c r="M13" s="37">
        <v>10507</v>
      </c>
    </row>
    <row r="14" spans="1:13" s="1" customFormat="1" ht="15" customHeight="1">
      <c r="A14" s="112">
        <v>3</v>
      </c>
      <c r="B14" s="357">
        <f>SUM(B16:B27)</f>
        <v>246</v>
      </c>
      <c r="C14" s="357">
        <f>SUM(C16:C27)</f>
        <v>31711</v>
      </c>
      <c r="D14" s="357">
        <f>ROUND(C14/B14,0)</f>
        <v>129</v>
      </c>
      <c r="E14" s="357">
        <f aca="true" t="shared" si="0" ref="E14:M14">SUM(E16:E27)</f>
        <v>18724</v>
      </c>
      <c r="F14" s="357">
        <f t="shared" si="0"/>
        <v>17327</v>
      </c>
      <c r="G14" s="357">
        <f t="shared" si="0"/>
        <v>1397</v>
      </c>
      <c r="H14" s="357">
        <f t="shared" si="0"/>
        <v>1977</v>
      </c>
      <c r="I14" s="357">
        <f t="shared" si="0"/>
        <v>592</v>
      </c>
      <c r="J14" s="357">
        <f t="shared" si="0"/>
        <v>1385</v>
      </c>
      <c r="K14" s="357">
        <f t="shared" si="0"/>
        <v>11010</v>
      </c>
      <c r="L14" s="357">
        <f t="shared" si="0"/>
        <v>6790</v>
      </c>
      <c r="M14" s="357">
        <f t="shared" si="0"/>
        <v>4220</v>
      </c>
    </row>
    <row r="15" spans="1:13" s="5" customFormat="1" ht="11.25" customHeight="1">
      <c r="A15" s="19"/>
      <c r="B15" s="142"/>
      <c r="C15" s="142"/>
      <c r="D15" s="357"/>
      <c r="E15" s="142"/>
      <c r="F15" s="142"/>
      <c r="G15" s="142"/>
      <c r="H15" s="142"/>
      <c r="I15" s="142"/>
      <c r="J15" s="142"/>
      <c r="K15" s="142"/>
      <c r="L15" s="142"/>
      <c r="M15" s="142"/>
    </row>
    <row r="16" spans="1:13" s="5" customFormat="1" ht="15" customHeight="1">
      <c r="A16" s="38" t="s">
        <v>523</v>
      </c>
      <c r="B16" s="142">
        <v>26</v>
      </c>
      <c r="C16" s="142">
        <f>E16+H16+K16</f>
        <v>3285</v>
      </c>
      <c r="D16" s="37">
        <f>ROUND(C16/B16,0)</f>
        <v>126</v>
      </c>
      <c r="E16" s="37">
        <f>F16+G16</f>
        <v>2417</v>
      </c>
      <c r="F16" s="37">
        <v>2329</v>
      </c>
      <c r="G16" s="37">
        <v>88</v>
      </c>
      <c r="H16" s="37">
        <f>I16+J16</f>
        <v>11</v>
      </c>
      <c r="I16" s="142">
        <v>11</v>
      </c>
      <c r="J16" s="359">
        <v>0</v>
      </c>
      <c r="K16" s="37">
        <f>L16+M16</f>
        <v>857</v>
      </c>
      <c r="L16" s="142">
        <v>599</v>
      </c>
      <c r="M16" s="142">
        <v>258</v>
      </c>
    </row>
    <row r="17" spans="1:13" s="5" customFormat="1" ht="15" customHeight="1">
      <c r="A17" s="38" t="s">
        <v>506</v>
      </c>
      <c r="B17" s="142">
        <v>20</v>
      </c>
      <c r="C17" s="142">
        <f aca="true" t="shared" si="1" ref="C17:C27">E17+H17+K17</f>
        <v>2180</v>
      </c>
      <c r="D17" s="37">
        <f aca="true" t="shared" si="2" ref="D17:D27">ROUND(C17/B17,0)</f>
        <v>109</v>
      </c>
      <c r="E17" s="37">
        <f aca="true" t="shared" si="3" ref="E17:E27">F17+G17</f>
        <v>1552</v>
      </c>
      <c r="F17" s="37">
        <v>1432</v>
      </c>
      <c r="G17" s="37">
        <v>120</v>
      </c>
      <c r="H17" s="37">
        <f aca="true" t="shared" si="4" ref="H17:H27">I17+J17</f>
        <v>24</v>
      </c>
      <c r="I17" s="142">
        <v>22</v>
      </c>
      <c r="J17" s="161">
        <v>2</v>
      </c>
      <c r="K17" s="37">
        <f aca="true" t="shared" si="5" ref="K17:K27">L17+M17</f>
        <v>604</v>
      </c>
      <c r="L17" s="142">
        <v>488</v>
      </c>
      <c r="M17" s="142">
        <v>116</v>
      </c>
    </row>
    <row r="18" spans="1:13" s="5" customFormat="1" ht="15" customHeight="1">
      <c r="A18" s="38" t="s">
        <v>363</v>
      </c>
      <c r="B18" s="142">
        <v>8</v>
      </c>
      <c r="C18" s="142">
        <f t="shared" si="1"/>
        <v>422</v>
      </c>
      <c r="D18" s="37">
        <f t="shared" si="2"/>
        <v>53</v>
      </c>
      <c r="E18" s="37">
        <f t="shared" si="3"/>
        <v>278</v>
      </c>
      <c r="F18" s="37">
        <v>250</v>
      </c>
      <c r="G18" s="142">
        <v>28</v>
      </c>
      <c r="H18" s="37">
        <f t="shared" si="4"/>
        <v>12</v>
      </c>
      <c r="I18" s="142">
        <v>12</v>
      </c>
      <c r="J18" s="359">
        <v>0</v>
      </c>
      <c r="K18" s="37">
        <f t="shared" si="5"/>
        <v>132</v>
      </c>
      <c r="L18" s="142">
        <v>90</v>
      </c>
      <c r="M18" s="142">
        <v>42</v>
      </c>
    </row>
    <row r="19" spans="1:13" s="5" customFormat="1" ht="15" customHeight="1">
      <c r="A19" s="38" t="s">
        <v>364</v>
      </c>
      <c r="B19" s="142">
        <v>27</v>
      </c>
      <c r="C19" s="142">
        <f t="shared" si="1"/>
        <v>2385</v>
      </c>
      <c r="D19" s="37">
        <f t="shared" si="2"/>
        <v>88</v>
      </c>
      <c r="E19" s="37">
        <f t="shared" si="3"/>
        <v>1269</v>
      </c>
      <c r="F19" s="37">
        <v>1140</v>
      </c>
      <c r="G19" s="142">
        <v>129</v>
      </c>
      <c r="H19" s="37">
        <f t="shared" si="4"/>
        <v>227</v>
      </c>
      <c r="I19" s="142">
        <v>59</v>
      </c>
      <c r="J19" s="161">
        <v>168</v>
      </c>
      <c r="K19" s="37">
        <f t="shared" si="5"/>
        <v>889</v>
      </c>
      <c r="L19" s="142">
        <v>539</v>
      </c>
      <c r="M19" s="142">
        <v>350</v>
      </c>
    </row>
    <row r="20" spans="1:13" s="5" customFormat="1" ht="15" customHeight="1">
      <c r="A20" s="38" t="s">
        <v>365</v>
      </c>
      <c r="B20" s="142">
        <v>16</v>
      </c>
      <c r="C20" s="142">
        <f t="shared" si="1"/>
        <v>1779</v>
      </c>
      <c r="D20" s="37">
        <f t="shared" si="2"/>
        <v>111</v>
      </c>
      <c r="E20" s="37">
        <f t="shared" si="3"/>
        <v>1214</v>
      </c>
      <c r="F20" s="37">
        <v>1061</v>
      </c>
      <c r="G20" s="142">
        <v>153</v>
      </c>
      <c r="H20" s="37">
        <f t="shared" si="4"/>
        <v>35</v>
      </c>
      <c r="I20" s="142">
        <v>28</v>
      </c>
      <c r="J20" s="142">
        <v>7</v>
      </c>
      <c r="K20" s="37">
        <f t="shared" si="5"/>
        <v>530</v>
      </c>
      <c r="L20" s="142">
        <v>358</v>
      </c>
      <c r="M20" s="142">
        <v>172</v>
      </c>
    </row>
    <row r="21" spans="1:13" s="5" customFormat="1" ht="15" customHeight="1">
      <c r="A21" s="38" t="s">
        <v>366</v>
      </c>
      <c r="B21" s="359">
        <v>0</v>
      </c>
      <c r="C21" s="359">
        <f t="shared" si="1"/>
        <v>0</v>
      </c>
      <c r="D21" s="358" t="s">
        <v>533</v>
      </c>
      <c r="E21" s="359">
        <f t="shared" si="3"/>
        <v>0</v>
      </c>
      <c r="F21" s="359">
        <v>0</v>
      </c>
      <c r="G21" s="359">
        <v>0</v>
      </c>
      <c r="H21" s="359">
        <f t="shared" si="4"/>
        <v>0</v>
      </c>
      <c r="I21" s="359">
        <v>0</v>
      </c>
      <c r="J21" s="359">
        <v>0</v>
      </c>
      <c r="K21" s="359">
        <f t="shared" si="5"/>
        <v>0</v>
      </c>
      <c r="L21" s="359">
        <v>0</v>
      </c>
      <c r="M21" s="359">
        <v>0</v>
      </c>
    </row>
    <row r="22" spans="1:13" s="5" customFormat="1" ht="15" customHeight="1">
      <c r="A22" s="38" t="s">
        <v>477</v>
      </c>
      <c r="B22" s="142">
        <v>27</v>
      </c>
      <c r="C22" s="142">
        <f t="shared" si="1"/>
        <v>4591</v>
      </c>
      <c r="D22" s="37">
        <f t="shared" si="2"/>
        <v>170</v>
      </c>
      <c r="E22" s="37">
        <f t="shared" si="3"/>
        <v>2425</v>
      </c>
      <c r="F22" s="37">
        <v>2297</v>
      </c>
      <c r="G22" s="142">
        <v>128</v>
      </c>
      <c r="H22" s="161">
        <f t="shared" si="4"/>
        <v>446</v>
      </c>
      <c r="I22" s="161">
        <v>77</v>
      </c>
      <c r="J22" s="161">
        <v>369</v>
      </c>
      <c r="K22" s="37">
        <f t="shared" si="5"/>
        <v>1720</v>
      </c>
      <c r="L22" s="142">
        <v>1285</v>
      </c>
      <c r="M22" s="142">
        <v>435</v>
      </c>
    </row>
    <row r="23" spans="1:13" s="5" customFormat="1" ht="15" customHeight="1">
      <c r="A23" s="38" t="s">
        <v>367</v>
      </c>
      <c r="B23" s="161">
        <v>25</v>
      </c>
      <c r="C23" s="142">
        <f t="shared" si="1"/>
        <v>6449</v>
      </c>
      <c r="D23" s="37">
        <f t="shared" si="2"/>
        <v>258</v>
      </c>
      <c r="E23" s="37">
        <f t="shared" si="3"/>
        <v>4379</v>
      </c>
      <c r="F23" s="37">
        <v>4234</v>
      </c>
      <c r="G23" s="161">
        <v>145</v>
      </c>
      <c r="H23" s="37">
        <f t="shared" si="4"/>
        <v>300</v>
      </c>
      <c r="I23" s="161">
        <v>92</v>
      </c>
      <c r="J23" s="161">
        <v>208</v>
      </c>
      <c r="K23" s="37">
        <f t="shared" si="5"/>
        <v>1770</v>
      </c>
      <c r="L23" s="161">
        <v>1492</v>
      </c>
      <c r="M23" s="161">
        <v>278</v>
      </c>
    </row>
    <row r="24" spans="1:13" s="5" customFormat="1" ht="15" customHeight="1">
      <c r="A24" s="38" t="s">
        <v>368</v>
      </c>
      <c r="B24" s="161">
        <v>23</v>
      </c>
      <c r="C24" s="142">
        <f t="shared" si="1"/>
        <v>2192</v>
      </c>
      <c r="D24" s="37">
        <f t="shared" si="2"/>
        <v>95</v>
      </c>
      <c r="E24" s="37">
        <f t="shared" si="3"/>
        <v>704</v>
      </c>
      <c r="F24" s="37">
        <v>658</v>
      </c>
      <c r="G24" s="161">
        <v>46</v>
      </c>
      <c r="H24" s="37">
        <f t="shared" si="4"/>
        <v>578</v>
      </c>
      <c r="I24" s="161">
        <v>56</v>
      </c>
      <c r="J24" s="161">
        <v>522</v>
      </c>
      <c r="K24" s="37">
        <f t="shared" si="5"/>
        <v>910</v>
      </c>
      <c r="L24" s="161">
        <v>388</v>
      </c>
      <c r="M24" s="161">
        <v>522</v>
      </c>
    </row>
    <row r="25" spans="1:13" s="5" customFormat="1" ht="15" customHeight="1">
      <c r="A25" s="38" t="s">
        <v>522</v>
      </c>
      <c r="B25" s="161">
        <v>24</v>
      </c>
      <c r="C25" s="142">
        <f t="shared" si="1"/>
        <v>2681</v>
      </c>
      <c r="D25" s="37">
        <f t="shared" si="2"/>
        <v>112</v>
      </c>
      <c r="E25" s="37">
        <f t="shared" si="3"/>
        <v>1221</v>
      </c>
      <c r="F25" s="37">
        <v>1070</v>
      </c>
      <c r="G25" s="161">
        <v>151</v>
      </c>
      <c r="H25" s="37">
        <f t="shared" si="4"/>
        <v>205</v>
      </c>
      <c r="I25" s="161">
        <v>108</v>
      </c>
      <c r="J25" s="161">
        <v>97</v>
      </c>
      <c r="K25" s="37">
        <f t="shared" si="5"/>
        <v>1255</v>
      </c>
      <c r="L25" s="161">
        <v>499</v>
      </c>
      <c r="M25" s="161">
        <v>756</v>
      </c>
    </row>
    <row r="26" spans="1:13" s="5" customFormat="1" ht="15" customHeight="1">
      <c r="A26" s="38" t="s">
        <v>478</v>
      </c>
      <c r="B26" s="161">
        <v>23</v>
      </c>
      <c r="C26" s="142">
        <f t="shared" si="1"/>
        <v>2754</v>
      </c>
      <c r="D26" s="37">
        <f t="shared" si="2"/>
        <v>120</v>
      </c>
      <c r="E26" s="37">
        <f t="shared" si="3"/>
        <v>1480</v>
      </c>
      <c r="F26" s="37">
        <v>1289</v>
      </c>
      <c r="G26" s="161">
        <v>191</v>
      </c>
      <c r="H26" s="37">
        <f t="shared" si="4"/>
        <v>34</v>
      </c>
      <c r="I26" s="161">
        <v>33</v>
      </c>
      <c r="J26" s="161">
        <v>1</v>
      </c>
      <c r="K26" s="37">
        <f t="shared" si="5"/>
        <v>1240</v>
      </c>
      <c r="L26" s="161">
        <v>562</v>
      </c>
      <c r="M26" s="161">
        <v>678</v>
      </c>
    </row>
    <row r="27" spans="1:13" s="5" customFormat="1" ht="15" customHeight="1">
      <c r="A27" s="38" t="s">
        <v>479</v>
      </c>
      <c r="B27" s="142">
        <v>27</v>
      </c>
      <c r="C27" s="142">
        <f t="shared" si="1"/>
        <v>2993</v>
      </c>
      <c r="D27" s="37">
        <f t="shared" si="2"/>
        <v>111</v>
      </c>
      <c r="E27" s="37">
        <f t="shared" si="3"/>
        <v>1785</v>
      </c>
      <c r="F27" s="37">
        <v>1567</v>
      </c>
      <c r="G27" s="142">
        <v>218</v>
      </c>
      <c r="H27" s="37">
        <f t="shared" si="4"/>
        <v>105</v>
      </c>
      <c r="I27" s="142">
        <v>94</v>
      </c>
      <c r="J27" s="161">
        <v>11</v>
      </c>
      <c r="K27" s="37">
        <f t="shared" si="5"/>
        <v>1103</v>
      </c>
      <c r="L27" s="142">
        <v>490</v>
      </c>
      <c r="M27" s="142">
        <v>613</v>
      </c>
    </row>
    <row r="28" spans="1:13" s="5" customFormat="1" ht="4.5" customHeight="1" thickBot="1">
      <c r="A28" s="20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</row>
    <row r="29" spans="1:13" s="5" customFormat="1" ht="15" customHeight="1">
      <c r="A29" s="5" t="s">
        <v>337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</row>
    <row r="30" s="280" customFormat="1" ht="13.5">
      <c r="A30" s="5" t="s">
        <v>465</v>
      </c>
    </row>
  </sheetData>
  <sheetProtection/>
  <mergeCells count="16">
    <mergeCell ref="A1:M1"/>
    <mergeCell ref="F2:G2"/>
    <mergeCell ref="A3:M3"/>
    <mergeCell ref="I5:M5"/>
    <mergeCell ref="A6:A8"/>
    <mergeCell ref="B6:B8"/>
    <mergeCell ref="C6:D6"/>
    <mergeCell ref="E6:J6"/>
    <mergeCell ref="K6:M6"/>
    <mergeCell ref="C7:C8"/>
    <mergeCell ref="D7:D8"/>
    <mergeCell ref="E7:G7"/>
    <mergeCell ref="H7:J7"/>
    <mergeCell ref="K7:K8"/>
    <mergeCell ref="L7:L8"/>
    <mergeCell ref="M7:M8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1.00390625" style="4" customWidth="1"/>
    <col min="2" max="2" width="6.625" style="4" customWidth="1"/>
    <col min="3" max="3" width="7.875" style="4" customWidth="1"/>
    <col min="4" max="4" width="6.75390625" style="4" customWidth="1"/>
    <col min="5" max="13" width="7.125" style="4" customWidth="1"/>
    <col min="14" max="16384" width="9.00390625" style="4" customWidth="1"/>
  </cols>
  <sheetData>
    <row r="1" spans="1:13" s="5" customFormat="1" ht="17.25">
      <c r="A1" s="417" t="s">
        <v>464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</row>
    <row r="2" spans="1:13" s="5" customFormat="1" ht="4.5" customHeight="1">
      <c r="A2" s="3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s="5" customFormat="1" ht="16.5" customHeight="1" thickBot="1">
      <c r="A3" s="24"/>
      <c r="B3" s="137"/>
      <c r="C3" s="137"/>
      <c r="D3" s="137"/>
      <c r="E3" s="137"/>
      <c r="F3" s="137"/>
      <c r="G3" s="137"/>
      <c r="H3" s="137" t="s">
        <v>446</v>
      </c>
      <c r="I3" s="498" t="s">
        <v>26</v>
      </c>
      <c r="J3" s="498"/>
      <c r="K3" s="498"/>
      <c r="L3" s="498"/>
      <c r="M3" s="498"/>
    </row>
    <row r="4" spans="1:13" s="5" customFormat="1" ht="16.5" customHeight="1">
      <c r="A4" s="509" t="s">
        <v>361</v>
      </c>
      <c r="B4" s="437" t="s">
        <v>270</v>
      </c>
      <c r="C4" s="435" t="s">
        <v>116</v>
      </c>
      <c r="D4" s="444"/>
      <c r="E4" s="435" t="s">
        <v>117</v>
      </c>
      <c r="F4" s="441"/>
      <c r="G4" s="441"/>
      <c r="H4" s="441"/>
      <c r="I4" s="441"/>
      <c r="J4" s="444"/>
      <c r="K4" s="435" t="s">
        <v>118</v>
      </c>
      <c r="L4" s="441"/>
      <c r="M4" s="441"/>
    </row>
    <row r="5" spans="1:13" s="5" customFormat="1" ht="16.5" customHeight="1">
      <c r="A5" s="509"/>
      <c r="B5" s="437"/>
      <c r="C5" s="507" t="s">
        <v>269</v>
      </c>
      <c r="D5" s="436" t="s">
        <v>267</v>
      </c>
      <c r="E5" s="507" t="s">
        <v>119</v>
      </c>
      <c r="F5" s="507"/>
      <c r="G5" s="507"/>
      <c r="H5" s="507" t="s">
        <v>120</v>
      </c>
      <c r="I5" s="507"/>
      <c r="J5" s="507"/>
      <c r="K5" s="440" t="s">
        <v>10</v>
      </c>
      <c r="L5" s="507" t="s">
        <v>210</v>
      </c>
      <c r="M5" s="440" t="s">
        <v>268</v>
      </c>
    </row>
    <row r="6" spans="1:17" s="5" customFormat="1" ht="37.5" customHeight="1">
      <c r="A6" s="510"/>
      <c r="B6" s="438"/>
      <c r="C6" s="507"/>
      <c r="D6" s="438"/>
      <c r="E6" s="159" t="s">
        <v>10</v>
      </c>
      <c r="F6" s="159" t="s">
        <v>210</v>
      </c>
      <c r="G6" s="159" t="s">
        <v>268</v>
      </c>
      <c r="H6" s="159" t="s">
        <v>10</v>
      </c>
      <c r="I6" s="159" t="s">
        <v>210</v>
      </c>
      <c r="J6" s="159" t="s">
        <v>268</v>
      </c>
      <c r="K6" s="441"/>
      <c r="L6" s="507"/>
      <c r="M6" s="441"/>
      <c r="Q6" s="4"/>
    </row>
    <row r="7" spans="1:17" s="5" customFormat="1" ht="5.25" customHeight="1">
      <c r="A7" s="69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Q7" s="4"/>
    </row>
    <row r="8" spans="1:13" s="5" customFormat="1" ht="15" customHeight="1">
      <c r="A8" s="19" t="s">
        <v>497</v>
      </c>
      <c r="B8" s="142">
        <v>314</v>
      </c>
      <c r="C8" s="142">
        <v>9860</v>
      </c>
      <c r="D8" s="142">
        <v>31</v>
      </c>
      <c r="E8" s="142">
        <v>1999</v>
      </c>
      <c r="F8" s="142">
        <v>1964</v>
      </c>
      <c r="G8" s="142">
        <v>35</v>
      </c>
      <c r="H8" s="142">
        <v>492</v>
      </c>
      <c r="I8" s="142">
        <v>219</v>
      </c>
      <c r="J8" s="142">
        <v>273</v>
      </c>
      <c r="K8" s="142">
        <v>7369</v>
      </c>
      <c r="L8" s="142">
        <v>6223</v>
      </c>
      <c r="M8" s="142">
        <v>1146</v>
      </c>
    </row>
    <row r="9" spans="1:13" s="5" customFormat="1" ht="15" customHeight="1">
      <c r="A9" s="19">
        <v>30</v>
      </c>
      <c r="B9" s="142">
        <v>305</v>
      </c>
      <c r="C9" s="142">
        <v>7706</v>
      </c>
      <c r="D9" s="142">
        <v>25</v>
      </c>
      <c r="E9" s="142">
        <v>2090</v>
      </c>
      <c r="F9" s="142">
        <v>2055</v>
      </c>
      <c r="G9" s="142">
        <v>35</v>
      </c>
      <c r="H9" s="142">
        <v>418</v>
      </c>
      <c r="I9" s="142">
        <v>201</v>
      </c>
      <c r="J9" s="142">
        <v>217</v>
      </c>
      <c r="K9" s="142">
        <v>5198</v>
      </c>
      <c r="L9" s="142">
        <v>4744</v>
      </c>
      <c r="M9" s="142">
        <v>454</v>
      </c>
    </row>
    <row r="10" spans="1:13" s="5" customFormat="1" ht="15" customHeight="1">
      <c r="A10" s="19" t="s">
        <v>493</v>
      </c>
      <c r="B10" s="142">
        <v>305</v>
      </c>
      <c r="C10" s="142">
        <v>8866</v>
      </c>
      <c r="D10" s="142">
        <v>29</v>
      </c>
      <c r="E10" s="142">
        <v>1974</v>
      </c>
      <c r="F10" s="142">
        <v>1920</v>
      </c>
      <c r="G10" s="142">
        <v>54</v>
      </c>
      <c r="H10" s="142">
        <v>372</v>
      </c>
      <c r="I10" s="142">
        <v>192</v>
      </c>
      <c r="J10" s="142">
        <v>180</v>
      </c>
      <c r="K10" s="142">
        <v>6520</v>
      </c>
      <c r="L10" s="142">
        <v>6142</v>
      </c>
      <c r="M10" s="142">
        <v>378</v>
      </c>
    </row>
    <row r="11" spans="1:13" s="5" customFormat="1" ht="15" customHeight="1">
      <c r="A11" s="19">
        <v>2</v>
      </c>
      <c r="B11" s="142">
        <v>266</v>
      </c>
      <c r="C11" s="142">
        <v>4655</v>
      </c>
      <c r="D11" s="142">
        <v>18</v>
      </c>
      <c r="E11" s="142">
        <v>1214</v>
      </c>
      <c r="F11" s="142">
        <v>1171</v>
      </c>
      <c r="G11" s="142">
        <v>43</v>
      </c>
      <c r="H11" s="142">
        <v>203</v>
      </c>
      <c r="I11" s="142">
        <v>35</v>
      </c>
      <c r="J11" s="142">
        <v>168</v>
      </c>
      <c r="K11" s="142">
        <v>3238</v>
      </c>
      <c r="L11" s="142">
        <v>3055</v>
      </c>
      <c r="M11" s="142">
        <v>183</v>
      </c>
    </row>
    <row r="12" spans="1:14" ht="15" customHeight="1">
      <c r="A12" s="112">
        <v>3</v>
      </c>
      <c r="B12" s="166">
        <f>SUM(B14:B25)</f>
        <v>245</v>
      </c>
      <c r="C12" s="166">
        <f>E12+H12+K12</f>
        <v>5706</v>
      </c>
      <c r="D12" s="166">
        <f>ROUND(C12/B12,0)</f>
        <v>23</v>
      </c>
      <c r="E12" s="166">
        <f>F12+G12</f>
        <v>1167</v>
      </c>
      <c r="F12" s="166">
        <f>SUM(F14:F25)</f>
        <v>1147</v>
      </c>
      <c r="G12" s="166">
        <f>SUM(G14:G25)</f>
        <v>20</v>
      </c>
      <c r="H12" s="166">
        <f>I12+J12</f>
        <v>130</v>
      </c>
      <c r="I12" s="166">
        <f>SUM(I14:I25)</f>
        <v>128</v>
      </c>
      <c r="J12" s="166">
        <f>SUM(J14:J25)</f>
        <v>2</v>
      </c>
      <c r="K12" s="166">
        <f>L12+M12</f>
        <v>4409</v>
      </c>
      <c r="L12" s="166">
        <f>SUM(L14:L25)</f>
        <v>3912</v>
      </c>
      <c r="M12" s="166">
        <f>SUM(M14:M25)</f>
        <v>497</v>
      </c>
      <c r="N12" s="280"/>
    </row>
    <row r="13" spans="1:14" ht="11.25" customHeight="1">
      <c r="A13" s="19"/>
      <c r="B13" s="142"/>
      <c r="C13" s="142"/>
      <c r="D13" s="166"/>
      <c r="E13" s="142"/>
      <c r="F13" s="142"/>
      <c r="G13" s="142"/>
      <c r="H13" s="142"/>
      <c r="I13" s="142"/>
      <c r="J13" s="142"/>
      <c r="K13" s="142"/>
      <c r="L13" s="142"/>
      <c r="M13" s="142"/>
      <c r="N13" s="280"/>
    </row>
    <row r="14" spans="1:13" s="5" customFormat="1" ht="15" customHeight="1">
      <c r="A14" s="38" t="s">
        <v>523</v>
      </c>
      <c r="B14" s="359">
        <v>26</v>
      </c>
      <c r="C14" s="360">
        <f>E14+H14+K14</f>
        <v>680</v>
      </c>
      <c r="D14" s="359">
        <f aca="true" t="shared" si="0" ref="D14:D25">ROUND(C14/B14,0)</f>
        <v>26</v>
      </c>
      <c r="E14" s="360">
        <f>F14+G14</f>
        <v>140</v>
      </c>
      <c r="F14" s="359">
        <v>139</v>
      </c>
      <c r="G14" s="359">
        <v>1</v>
      </c>
      <c r="H14" s="360">
        <f>I14+J14</f>
        <v>30</v>
      </c>
      <c r="I14" s="359">
        <v>30</v>
      </c>
      <c r="J14" s="361">
        <v>0</v>
      </c>
      <c r="K14" s="360">
        <f>L14+M14</f>
        <v>510</v>
      </c>
      <c r="L14" s="359">
        <v>390</v>
      </c>
      <c r="M14" s="359">
        <v>120</v>
      </c>
    </row>
    <row r="15" spans="1:13" s="5" customFormat="1" ht="15" customHeight="1">
      <c r="A15" s="38" t="s">
        <v>506</v>
      </c>
      <c r="B15" s="359">
        <v>20</v>
      </c>
      <c r="C15" s="360">
        <f aca="true" t="shared" si="1" ref="C15:C25">E15+H15+K15</f>
        <v>289</v>
      </c>
      <c r="D15" s="359">
        <f t="shared" si="0"/>
        <v>14</v>
      </c>
      <c r="E15" s="360">
        <f aca="true" t="shared" si="2" ref="E15:E25">F15+G15</f>
        <v>64</v>
      </c>
      <c r="F15" s="359">
        <v>63</v>
      </c>
      <c r="G15" s="359">
        <v>1</v>
      </c>
      <c r="H15" s="360">
        <f aca="true" t="shared" si="3" ref="H15:H25">I15+J15</f>
        <v>12</v>
      </c>
      <c r="I15" s="359">
        <v>10</v>
      </c>
      <c r="J15" s="361">
        <v>2</v>
      </c>
      <c r="K15" s="360">
        <f aca="true" t="shared" si="4" ref="K15:K25">L15+M15</f>
        <v>213</v>
      </c>
      <c r="L15" s="359">
        <v>208</v>
      </c>
      <c r="M15" s="359">
        <v>5</v>
      </c>
    </row>
    <row r="16" spans="1:13" s="5" customFormat="1" ht="15" customHeight="1">
      <c r="A16" s="38" t="s">
        <v>363</v>
      </c>
      <c r="B16" s="359">
        <v>8</v>
      </c>
      <c r="C16" s="360">
        <f t="shared" si="1"/>
        <v>250</v>
      </c>
      <c r="D16" s="359">
        <f t="shared" si="0"/>
        <v>31</v>
      </c>
      <c r="E16" s="360">
        <f t="shared" si="2"/>
        <v>54</v>
      </c>
      <c r="F16" s="359">
        <v>53</v>
      </c>
      <c r="G16" s="359">
        <v>1</v>
      </c>
      <c r="H16" s="360">
        <f t="shared" si="3"/>
        <v>1</v>
      </c>
      <c r="I16" s="359">
        <v>1</v>
      </c>
      <c r="J16" s="361">
        <v>0</v>
      </c>
      <c r="K16" s="360">
        <f t="shared" si="4"/>
        <v>195</v>
      </c>
      <c r="L16" s="359">
        <v>193</v>
      </c>
      <c r="M16" s="359">
        <v>2</v>
      </c>
    </row>
    <row r="17" spans="1:18" s="5" customFormat="1" ht="15" customHeight="1">
      <c r="A17" s="38" t="s">
        <v>364</v>
      </c>
      <c r="B17" s="359">
        <v>27</v>
      </c>
      <c r="C17" s="360">
        <f t="shared" si="1"/>
        <v>814</v>
      </c>
      <c r="D17" s="359">
        <f t="shared" si="0"/>
        <v>30</v>
      </c>
      <c r="E17" s="360">
        <f t="shared" si="2"/>
        <v>108</v>
      </c>
      <c r="F17" s="359">
        <v>106</v>
      </c>
      <c r="G17" s="359">
        <v>2</v>
      </c>
      <c r="H17" s="360">
        <f t="shared" si="3"/>
        <v>9</v>
      </c>
      <c r="I17" s="359">
        <v>9</v>
      </c>
      <c r="J17" s="361">
        <v>0</v>
      </c>
      <c r="K17" s="360">
        <f t="shared" si="4"/>
        <v>697</v>
      </c>
      <c r="L17" s="359">
        <v>586</v>
      </c>
      <c r="M17" s="359">
        <v>111</v>
      </c>
      <c r="R17" s="37"/>
    </row>
    <row r="18" spans="1:13" s="5" customFormat="1" ht="15" customHeight="1">
      <c r="A18" s="38" t="s">
        <v>365</v>
      </c>
      <c r="B18" s="359">
        <v>16</v>
      </c>
      <c r="C18" s="360">
        <f t="shared" si="1"/>
        <v>221</v>
      </c>
      <c r="D18" s="359">
        <f t="shared" si="0"/>
        <v>14</v>
      </c>
      <c r="E18" s="360">
        <f t="shared" si="2"/>
        <v>47</v>
      </c>
      <c r="F18" s="359">
        <v>47</v>
      </c>
      <c r="G18" s="359">
        <v>0</v>
      </c>
      <c r="H18" s="360">
        <f t="shared" si="3"/>
        <v>3</v>
      </c>
      <c r="I18" s="359">
        <v>3</v>
      </c>
      <c r="J18" s="361">
        <v>0</v>
      </c>
      <c r="K18" s="360">
        <f t="shared" si="4"/>
        <v>171</v>
      </c>
      <c r="L18" s="359">
        <v>150</v>
      </c>
      <c r="M18" s="359">
        <v>21</v>
      </c>
    </row>
    <row r="19" spans="1:13" s="5" customFormat="1" ht="15" customHeight="1">
      <c r="A19" s="38" t="s">
        <v>366</v>
      </c>
      <c r="B19" s="359">
        <v>0</v>
      </c>
      <c r="C19" s="359">
        <f t="shared" si="1"/>
        <v>0</v>
      </c>
      <c r="D19" s="361" t="s">
        <v>533</v>
      </c>
      <c r="E19" s="359">
        <f t="shared" si="2"/>
        <v>0</v>
      </c>
      <c r="F19" s="359">
        <v>0</v>
      </c>
      <c r="G19" s="359">
        <v>0</v>
      </c>
      <c r="H19" s="360">
        <f t="shared" si="3"/>
        <v>0</v>
      </c>
      <c r="I19" s="359">
        <v>0</v>
      </c>
      <c r="J19" s="361">
        <v>0</v>
      </c>
      <c r="K19" s="361">
        <f t="shared" si="4"/>
        <v>0</v>
      </c>
      <c r="L19" s="359">
        <v>0</v>
      </c>
      <c r="M19" s="359">
        <v>0</v>
      </c>
    </row>
    <row r="20" spans="1:13" s="5" customFormat="1" ht="15" customHeight="1">
      <c r="A20" s="38" t="s">
        <v>477</v>
      </c>
      <c r="B20" s="359">
        <v>26</v>
      </c>
      <c r="C20" s="360">
        <f t="shared" si="1"/>
        <v>1341</v>
      </c>
      <c r="D20" s="359">
        <f t="shared" si="0"/>
        <v>52</v>
      </c>
      <c r="E20" s="360">
        <f t="shared" si="2"/>
        <v>218</v>
      </c>
      <c r="F20" s="359">
        <v>212</v>
      </c>
      <c r="G20" s="359">
        <v>6</v>
      </c>
      <c r="H20" s="360">
        <f t="shared" si="3"/>
        <v>25</v>
      </c>
      <c r="I20" s="359">
        <v>25</v>
      </c>
      <c r="J20" s="361">
        <v>0</v>
      </c>
      <c r="K20" s="360">
        <f t="shared" si="4"/>
        <v>1098</v>
      </c>
      <c r="L20" s="359">
        <v>928</v>
      </c>
      <c r="M20" s="359">
        <v>170</v>
      </c>
    </row>
    <row r="21" spans="1:13" s="5" customFormat="1" ht="15" customHeight="1">
      <c r="A21" s="38" t="s">
        <v>367</v>
      </c>
      <c r="B21" s="359">
        <v>25</v>
      </c>
      <c r="C21" s="360">
        <f t="shared" si="1"/>
        <v>622</v>
      </c>
      <c r="D21" s="359">
        <f t="shared" si="0"/>
        <v>25</v>
      </c>
      <c r="E21" s="360">
        <f t="shared" si="2"/>
        <v>132</v>
      </c>
      <c r="F21" s="359">
        <v>129</v>
      </c>
      <c r="G21" s="361">
        <v>3</v>
      </c>
      <c r="H21" s="360">
        <f t="shared" si="3"/>
        <v>9</v>
      </c>
      <c r="I21" s="359">
        <v>9</v>
      </c>
      <c r="J21" s="361">
        <v>0</v>
      </c>
      <c r="K21" s="360">
        <f t="shared" si="4"/>
        <v>481</v>
      </c>
      <c r="L21" s="359">
        <v>468</v>
      </c>
      <c r="M21" s="359">
        <v>13</v>
      </c>
    </row>
    <row r="22" spans="1:13" s="5" customFormat="1" ht="15" customHeight="1">
      <c r="A22" s="38" t="s">
        <v>368</v>
      </c>
      <c r="B22" s="359">
        <v>23</v>
      </c>
      <c r="C22" s="360">
        <f t="shared" si="1"/>
        <v>202</v>
      </c>
      <c r="D22" s="359">
        <f t="shared" si="0"/>
        <v>9</v>
      </c>
      <c r="E22" s="360">
        <f t="shared" si="2"/>
        <v>69</v>
      </c>
      <c r="F22" s="359">
        <v>68</v>
      </c>
      <c r="G22" s="359">
        <v>1</v>
      </c>
      <c r="H22" s="360">
        <f t="shared" si="3"/>
        <v>9</v>
      </c>
      <c r="I22" s="359">
        <v>9</v>
      </c>
      <c r="J22" s="361">
        <v>0</v>
      </c>
      <c r="K22" s="360">
        <f t="shared" si="4"/>
        <v>124</v>
      </c>
      <c r="L22" s="359">
        <v>120</v>
      </c>
      <c r="M22" s="359">
        <v>4</v>
      </c>
    </row>
    <row r="23" spans="1:13" s="5" customFormat="1" ht="15" customHeight="1">
      <c r="A23" s="38" t="s">
        <v>522</v>
      </c>
      <c r="B23" s="359">
        <v>24</v>
      </c>
      <c r="C23" s="360">
        <f t="shared" si="1"/>
        <v>409</v>
      </c>
      <c r="D23" s="359">
        <f t="shared" si="0"/>
        <v>17</v>
      </c>
      <c r="E23" s="360">
        <f t="shared" si="2"/>
        <v>95</v>
      </c>
      <c r="F23" s="359">
        <v>94</v>
      </c>
      <c r="G23" s="361">
        <v>1</v>
      </c>
      <c r="H23" s="360">
        <f t="shared" si="3"/>
        <v>18</v>
      </c>
      <c r="I23" s="359">
        <v>18</v>
      </c>
      <c r="J23" s="361">
        <v>0</v>
      </c>
      <c r="K23" s="360">
        <f t="shared" si="4"/>
        <v>296</v>
      </c>
      <c r="L23" s="359">
        <v>278</v>
      </c>
      <c r="M23" s="359">
        <v>18</v>
      </c>
    </row>
    <row r="24" spans="1:13" s="5" customFormat="1" ht="15" customHeight="1">
      <c r="A24" s="38" t="s">
        <v>478</v>
      </c>
      <c r="B24" s="359">
        <v>23</v>
      </c>
      <c r="C24" s="360">
        <f t="shared" si="1"/>
        <v>245</v>
      </c>
      <c r="D24" s="359">
        <f t="shared" si="0"/>
        <v>11</v>
      </c>
      <c r="E24" s="360">
        <f t="shared" si="2"/>
        <v>81</v>
      </c>
      <c r="F24" s="359">
        <v>80</v>
      </c>
      <c r="G24" s="361">
        <v>1</v>
      </c>
      <c r="H24" s="360">
        <f t="shared" si="3"/>
        <v>1</v>
      </c>
      <c r="I24" s="359">
        <v>1</v>
      </c>
      <c r="J24" s="361">
        <v>0</v>
      </c>
      <c r="K24" s="360">
        <f t="shared" si="4"/>
        <v>163</v>
      </c>
      <c r="L24" s="359">
        <v>153</v>
      </c>
      <c r="M24" s="359">
        <v>10</v>
      </c>
    </row>
    <row r="25" spans="1:13" s="5" customFormat="1" ht="15" customHeight="1">
      <c r="A25" s="38" t="s">
        <v>479</v>
      </c>
      <c r="B25" s="359">
        <v>27</v>
      </c>
      <c r="C25" s="360">
        <f t="shared" si="1"/>
        <v>633</v>
      </c>
      <c r="D25" s="359">
        <f t="shared" si="0"/>
        <v>23</v>
      </c>
      <c r="E25" s="360">
        <f t="shared" si="2"/>
        <v>159</v>
      </c>
      <c r="F25" s="359">
        <v>156</v>
      </c>
      <c r="G25" s="361">
        <v>3</v>
      </c>
      <c r="H25" s="360">
        <f t="shared" si="3"/>
        <v>13</v>
      </c>
      <c r="I25" s="359">
        <v>13</v>
      </c>
      <c r="J25" s="361">
        <v>0</v>
      </c>
      <c r="K25" s="360">
        <f t="shared" si="4"/>
        <v>461</v>
      </c>
      <c r="L25" s="359">
        <v>438</v>
      </c>
      <c r="M25" s="361">
        <v>23</v>
      </c>
    </row>
    <row r="26" spans="1:14" ht="4.5" customHeight="1" thickBot="1">
      <c r="A26" s="31"/>
      <c r="B26" s="137"/>
      <c r="C26" s="137" t="s">
        <v>450</v>
      </c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280"/>
    </row>
    <row r="27" spans="1:14" ht="15" customHeight="1">
      <c r="A27" s="70" t="s">
        <v>337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280"/>
    </row>
    <row r="28" s="5" customFormat="1" ht="15" customHeight="1">
      <c r="A28" s="5" t="s">
        <v>463</v>
      </c>
    </row>
    <row r="29" spans="1:14" ht="13.5">
      <c r="A29" s="280"/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</row>
    <row r="30" spans="1:14" ht="13.5">
      <c r="A30" s="280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</row>
    <row r="31" spans="1:14" ht="13.5">
      <c r="A31" s="280"/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</row>
    <row r="32" spans="1:14" ht="13.5">
      <c r="A32" s="280"/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</row>
  </sheetData>
  <sheetProtection/>
  <mergeCells count="14">
    <mergeCell ref="A1:M1"/>
    <mergeCell ref="I3:M3"/>
    <mergeCell ref="A4:A6"/>
    <mergeCell ref="B4:B6"/>
    <mergeCell ref="C4:D4"/>
    <mergeCell ref="E4:J4"/>
    <mergeCell ref="K4:M4"/>
    <mergeCell ref="C5:C6"/>
    <mergeCell ref="D5:D6"/>
    <mergeCell ref="E5:G5"/>
    <mergeCell ref="H5:J5"/>
    <mergeCell ref="K5:K6"/>
    <mergeCell ref="L5:L6"/>
    <mergeCell ref="M5:M6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PageLayoutView="0" workbookViewId="0" topLeftCell="A1">
      <selection activeCell="A1" sqref="A1:D1"/>
    </sheetView>
  </sheetViews>
  <sheetFormatPr defaultColWidth="9.00390625" defaultRowHeight="13.5"/>
  <cols>
    <col min="1" max="1" width="12.625" style="32" customWidth="1"/>
    <col min="2" max="4" width="28.00390625" style="5" customWidth="1"/>
    <col min="5" max="16384" width="9.00390625" style="5" customWidth="1"/>
  </cols>
  <sheetData>
    <row r="1" spans="1:4" ht="19.5" customHeight="1">
      <c r="A1" s="417" t="s">
        <v>481</v>
      </c>
      <c r="B1" s="417"/>
      <c r="C1" s="417"/>
      <c r="D1" s="417"/>
    </row>
    <row r="2" spans="1:4" ht="9" customHeight="1" thickBot="1">
      <c r="A2" s="24"/>
      <c r="B2" s="137"/>
      <c r="C2" s="137"/>
      <c r="D2" s="137"/>
    </row>
    <row r="3" spans="1:4" ht="18" customHeight="1">
      <c r="A3" s="129" t="s">
        <v>361</v>
      </c>
      <c r="B3" s="168" t="s">
        <v>430</v>
      </c>
      <c r="C3" s="168" t="s">
        <v>431</v>
      </c>
      <c r="D3" s="164" t="s">
        <v>432</v>
      </c>
    </row>
    <row r="4" spans="1:4" ht="6" customHeight="1">
      <c r="A4" s="69"/>
      <c r="B4" s="142"/>
      <c r="C4" s="142"/>
      <c r="D4" s="157"/>
    </row>
    <row r="5" spans="1:4" ht="16.5" customHeight="1">
      <c r="A5" s="19" t="s">
        <v>497</v>
      </c>
      <c r="B5" s="243">
        <v>315</v>
      </c>
      <c r="C5" s="243">
        <v>5085</v>
      </c>
      <c r="D5" s="244">
        <v>16</v>
      </c>
    </row>
    <row r="6" spans="1:4" ht="16.5" customHeight="1">
      <c r="A6" s="19">
        <v>30</v>
      </c>
      <c r="B6" s="243">
        <v>310</v>
      </c>
      <c r="C6" s="243">
        <v>4332</v>
      </c>
      <c r="D6" s="244">
        <v>14</v>
      </c>
    </row>
    <row r="7" spans="1:4" ht="16.5" customHeight="1">
      <c r="A7" s="19" t="s">
        <v>493</v>
      </c>
      <c r="B7" s="127">
        <v>308</v>
      </c>
      <c r="C7" s="127">
        <v>3871</v>
      </c>
      <c r="D7" s="306">
        <f>ROUND(C7/B7,0)</f>
        <v>13</v>
      </c>
    </row>
    <row r="8" spans="1:4" ht="16.5" customHeight="1">
      <c r="A8" s="19">
        <v>2</v>
      </c>
      <c r="B8" s="127">
        <v>265</v>
      </c>
      <c r="C8" s="127">
        <v>2277</v>
      </c>
      <c r="D8" s="306">
        <f>ROUND(C8/B8,0)</f>
        <v>9</v>
      </c>
    </row>
    <row r="9" spans="1:4" s="1" customFormat="1" ht="16.5" customHeight="1">
      <c r="A9" s="112">
        <v>3</v>
      </c>
      <c r="B9" s="335">
        <f>SUM(B11:B22)</f>
        <v>244</v>
      </c>
      <c r="C9" s="335">
        <f>SUM(C11:C22)</f>
        <v>2669</v>
      </c>
      <c r="D9" s="362">
        <f>ROUND(C9/B9,0)</f>
        <v>11</v>
      </c>
    </row>
    <row r="10" spans="1:4" ht="16.5" customHeight="1">
      <c r="A10" s="19"/>
      <c r="B10" s="142"/>
      <c r="C10" s="142"/>
      <c r="D10" s="142"/>
    </row>
    <row r="11" spans="1:4" ht="16.5" customHeight="1">
      <c r="A11" s="38" t="s">
        <v>523</v>
      </c>
      <c r="B11" s="127">
        <v>26</v>
      </c>
      <c r="C11" s="127">
        <v>148</v>
      </c>
      <c r="D11" s="306">
        <f>ROUND(C11/B11,0)</f>
        <v>6</v>
      </c>
    </row>
    <row r="12" spans="1:4" ht="16.5" customHeight="1">
      <c r="A12" s="38" t="s">
        <v>506</v>
      </c>
      <c r="B12" s="127">
        <v>20</v>
      </c>
      <c r="C12" s="127">
        <v>64</v>
      </c>
      <c r="D12" s="306">
        <f aca="true" t="shared" si="0" ref="D12:D22">ROUND(C12/B12,0)</f>
        <v>3</v>
      </c>
    </row>
    <row r="13" spans="1:4" ht="16.5" customHeight="1">
      <c r="A13" s="38" t="s">
        <v>363</v>
      </c>
      <c r="B13" s="127">
        <v>8</v>
      </c>
      <c r="C13" s="127">
        <v>14</v>
      </c>
      <c r="D13" s="306">
        <f t="shared" si="0"/>
        <v>2</v>
      </c>
    </row>
    <row r="14" spans="1:4" ht="16.5" customHeight="1">
      <c r="A14" s="38" t="s">
        <v>364</v>
      </c>
      <c r="B14" s="127">
        <v>27</v>
      </c>
      <c r="C14" s="127">
        <v>161</v>
      </c>
      <c r="D14" s="306">
        <f t="shared" si="0"/>
        <v>6</v>
      </c>
    </row>
    <row r="15" spans="1:7" ht="16.5" customHeight="1">
      <c r="A15" s="38" t="s">
        <v>365</v>
      </c>
      <c r="B15" s="127">
        <v>16</v>
      </c>
      <c r="C15" s="127">
        <v>85</v>
      </c>
      <c r="D15" s="306">
        <f t="shared" si="0"/>
        <v>5</v>
      </c>
      <c r="E15" s="270"/>
      <c r="F15" s="270"/>
      <c r="G15" s="270"/>
    </row>
    <row r="16" spans="1:7" ht="16.5" customHeight="1">
      <c r="A16" s="38" t="s">
        <v>366</v>
      </c>
      <c r="B16" s="363">
        <v>0</v>
      </c>
      <c r="C16" s="363">
        <v>0</v>
      </c>
      <c r="D16" s="364">
        <v>0</v>
      </c>
      <c r="E16" s="270"/>
      <c r="F16" s="270"/>
      <c r="G16" s="270"/>
    </row>
    <row r="17" spans="1:4" ht="16.5" customHeight="1">
      <c r="A17" s="38" t="s">
        <v>477</v>
      </c>
      <c r="B17" s="127">
        <v>27</v>
      </c>
      <c r="C17" s="127">
        <v>235</v>
      </c>
      <c r="D17" s="306">
        <f t="shared" si="0"/>
        <v>9</v>
      </c>
    </row>
    <row r="18" spans="1:4" ht="16.5" customHeight="1">
      <c r="A18" s="38" t="s">
        <v>367</v>
      </c>
      <c r="B18" s="127">
        <v>23</v>
      </c>
      <c r="C18" s="127">
        <v>844</v>
      </c>
      <c r="D18" s="306">
        <f t="shared" si="0"/>
        <v>37</v>
      </c>
    </row>
    <row r="19" spans="1:4" ht="16.5" customHeight="1">
      <c r="A19" s="38" t="s">
        <v>368</v>
      </c>
      <c r="B19" s="127">
        <v>23</v>
      </c>
      <c r="C19" s="127">
        <v>245</v>
      </c>
      <c r="D19" s="306">
        <f t="shared" si="0"/>
        <v>11</v>
      </c>
    </row>
    <row r="20" spans="1:4" ht="16.5" customHeight="1">
      <c r="A20" s="38" t="s">
        <v>522</v>
      </c>
      <c r="B20" s="127">
        <v>24</v>
      </c>
      <c r="C20" s="127">
        <v>167</v>
      </c>
      <c r="D20" s="306">
        <f t="shared" si="0"/>
        <v>7</v>
      </c>
    </row>
    <row r="21" spans="1:4" ht="16.5" customHeight="1">
      <c r="A21" s="38" t="s">
        <v>478</v>
      </c>
      <c r="B21" s="127">
        <v>23</v>
      </c>
      <c r="C21" s="127">
        <v>288</v>
      </c>
      <c r="D21" s="306">
        <f t="shared" si="0"/>
        <v>13</v>
      </c>
    </row>
    <row r="22" spans="1:4" ht="16.5" customHeight="1">
      <c r="A22" s="38" t="s">
        <v>479</v>
      </c>
      <c r="B22" s="127">
        <v>27</v>
      </c>
      <c r="C22" s="127">
        <v>418</v>
      </c>
      <c r="D22" s="306">
        <f t="shared" si="0"/>
        <v>15</v>
      </c>
    </row>
    <row r="23" spans="1:4" ht="6" customHeight="1" thickBot="1">
      <c r="A23" s="31"/>
      <c r="B23" s="137"/>
      <c r="C23" s="137" t="s">
        <v>451</v>
      </c>
      <c r="D23" s="137"/>
    </row>
    <row r="24" spans="1:4" ht="18" customHeight="1">
      <c r="A24" s="70" t="s">
        <v>337</v>
      </c>
      <c r="B24" s="142"/>
      <c r="C24" s="142" t="s">
        <v>480</v>
      </c>
      <c r="D24" s="142"/>
    </row>
    <row r="25" spans="1:3" ht="13.5">
      <c r="A25" s="5"/>
      <c r="C25" s="5" t="s">
        <v>471</v>
      </c>
    </row>
  </sheetData>
  <sheetProtection/>
  <mergeCells count="1">
    <mergeCell ref="A1:D1"/>
  </mergeCells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4"/>
  <sheetViews>
    <sheetView showGridLines="0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0.5" style="4" customWidth="1"/>
    <col min="2" max="2" width="11.875" style="4" customWidth="1"/>
    <col min="3" max="3" width="0.5" style="4" customWidth="1"/>
    <col min="4" max="10" width="8.625" style="4" customWidth="1"/>
    <col min="11" max="12" width="9.875" style="4" customWidth="1"/>
    <col min="13" max="14" width="8.625" style="4" customWidth="1"/>
    <col min="15" max="16384" width="9.00390625" style="4" customWidth="1"/>
  </cols>
  <sheetData>
    <row r="1" spans="1:14" s="124" customFormat="1" ht="19.5" customHeight="1">
      <c r="A1" s="517" t="s">
        <v>264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</row>
    <row r="2" spans="1:14" s="124" customFormat="1" ht="12" customHeight="1">
      <c r="A2" s="245"/>
      <c r="B2" s="246"/>
      <c r="C2" s="246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6"/>
    </row>
    <row r="3" spans="1:14" s="7" customFormat="1" ht="19.5" customHeight="1">
      <c r="A3" s="427" t="s">
        <v>524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14" s="9" customFormat="1" ht="18.75" customHeight="1" thickBot="1">
      <c r="A4" s="248"/>
      <c r="B4" s="248"/>
      <c r="C4" s="248"/>
      <c r="D4" s="249"/>
      <c r="E4" s="249"/>
      <c r="F4" s="249"/>
      <c r="G4" s="249"/>
      <c r="H4" s="249"/>
      <c r="I4" s="249"/>
      <c r="J4" s="249"/>
      <c r="K4" s="249"/>
      <c r="L4" s="518" t="s">
        <v>265</v>
      </c>
      <c r="M4" s="518"/>
      <c r="N4" s="518"/>
    </row>
    <row r="5" spans="1:14" s="5" customFormat="1" ht="21" customHeight="1">
      <c r="A5" s="519"/>
      <c r="B5" s="521" t="s">
        <v>222</v>
      </c>
      <c r="C5" s="466"/>
      <c r="D5" s="511" t="s">
        <v>370</v>
      </c>
      <c r="E5" s="512"/>
      <c r="F5" s="512"/>
      <c r="G5" s="513"/>
      <c r="H5" s="514" t="s">
        <v>371</v>
      </c>
      <c r="I5" s="514"/>
      <c r="J5" s="514"/>
      <c r="K5" s="511" t="s">
        <v>372</v>
      </c>
      <c r="L5" s="512"/>
      <c r="M5" s="512"/>
      <c r="N5" s="515"/>
    </row>
    <row r="6" spans="1:14" s="5" customFormat="1" ht="21" customHeight="1">
      <c r="A6" s="520"/>
      <c r="B6" s="522"/>
      <c r="C6" s="411"/>
      <c r="D6" s="185" t="s">
        <v>206</v>
      </c>
      <c r="E6" s="307" t="s">
        <v>121</v>
      </c>
      <c r="F6" s="307" t="s">
        <v>122</v>
      </c>
      <c r="G6" s="185" t="s">
        <v>197</v>
      </c>
      <c r="H6" s="185" t="s">
        <v>206</v>
      </c>
      <c r="I6" s="185" t="s">
        <v>210</v>
      </c>
      <c r="J6" s="185" t="s">
        <v>263</v>
      </c>
      <c r="K6" s="185" t="s">
        <v>206</v>
      </c>
      <c r="L6" s="307" t="s">
        <v>121</v>
      </c>
      <c r="M6" s="308" t="s">
        <v>122</v>
      </c>
      <c r="N6" s="186" t="s">
        <v>197</v>
      </c>
    </row>
    <row r="7" spans="1:24" ht="6" customHeight="1">
      <c r="A7" s="250"/>
      <c r="B7" s="309"/>
      <c r="C7" s="310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2"/>
      <c r="O7" s="280"/>
      <c r="P7" s="280"/>
      <c r="Q7" s="280"/>
      <c r="R7" s="280"/>
      <c r="S7" s="280"/>
      <c r="T7" s="280"/>
      <c r="U7" s="280"/>
      <c r="V7" s="280"/>
      <c r="W7" s="280"/>
      <c r="X7" s="280"/>
    </row>
    <row r="8" spans="1:14" s="1" customFormat="1" ht="21" customHeight="1">
      <c r="A8" s="251"/>
      <c r="B8" s="311" t="s">
        <v>12</v>
      </c>
      <c r="C8" s="63"/>
      <c r="D8" s="222">
        <f>SUM(D10:D17)</f>
        <v>850662</v>
      </c>
      <c r="E8" s="222">
        <f aca="true" t="shared" si="0" ref="E8:N8">SUM(E10:E17)</f>
        <v>604986</v>
      </c>
      <c r="F8" s="222">
        <f t="shared" si="0"/>
        <v>236610</v>
      </c>
      <c r="G8" s="222">
        <f t="shared" si="0"/>
        <v>9066</v>
      </c>
      <c r="H8" s="222">
        <f t="shared" si="0"/>
        <v>668512</v>
      </c>
      <c r="I8" s="222">
        <f t="shared" si="0"/>
        <v>543677</v>
      </c>
      <c r="J8" s="222">
        <f t="shared" si="0"/>
        <v>124835</v>
      </c>
      <c r="K8" s="222">
        <f t="shared" si="0"/>
        <v>1975625</v>
      </c>
      <c r="L8" s="222">
        <f t="shared" si="0"/>
        <v>1172623</v>
      </c>
      <c r="M8" s="222">
        <f t="shared" si="0"/>
        <v>761331</v>
      </c>
      <c r="N8" s="222">
        <f t="shared" si="0"/>
        <v>41671</v>
      </c>
    </row>
    <row r="9" spans="1:24" ht="4.5" customHeight="1">
      <c r="A9" s="252"/>
      <c r="B9" s="268"/>
      <c r="C9" s="63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6"/>
      <c r="O9" s="280"/>
      <c r="P9" s="280"/>
      <c r="Q9" s="280"/>
      <c r="R9" s="280"/>
      <c r="S9" s="280"/>
      <c r="T9" s="280"/>
      <c r="U9" s="280"/>
      <c r="V9" s="280"/>
      <c r="W9" s="280"/>
      <c r="X9" s="280"/>
    </row>
    <row r="10" spans="1:24" ht="21" customHeight="1">
      <c r="A10" s="252"/>
      <c r="B10" s="268" t="s">
        <v>466</v>
      </c>
      <c r="C10" s="63"/>
      <c r="D10" s="161">
        <f>SUM(E10:G10)</f>
        <v>536190</v>
      </c>
      <c r="E10" s="161">
        <v>410013</v>
      </c>
      <c r="F10" s="161">
        <v>118349</v>
      </c>
      <c r="G10" s="161">
        <v>7828</v>
      </c>
      <c r="H10" s="161">
        <f>I10+J10</f>
        <v>403597</v>
      </c>
      <c r="I10" s="161">
        <v>325046</v>
      </c>
      <c r="J10" s="161">
        <v>78551</v>
      </c>
      <c r="K10" s="161">
        <f>SUM(L10:N10)</f>
        <v>1227224</v>
      </c>
      <c r="L10" s="161">
        <v>723874</v>
      </c>
      <c r="M10" s="161">
        <v>469145</v>
      </c>
      <c r="N10" s="367">
        <v>34205</v>
      </c>
      <c r="O10" s="280"/>
      <c r="P10" s="280"/>
      <c r="Q10" s="280"/>
      <c r="R10" s="280"/>
      <c r="S10" s="280"/>
      <c r="T10" s="280"/>
      <c r="U10" s="280"/>
      <c r="V10" s="280"/>
      <c r="W10" s="280"/>
      <c r="X10" s="280"/>
    </row>
    <row r="11" spans="1:24" ht="21" customHeight="1">
      <c r="A11" s="252"/>
      <c r="B11" s="269" t="s">
        <v>467</v>
      </c>
      <c r="C11" s="63"/>
      <c r="D11" s="161">
        <f aca="true" t="shared" si="1" ref="D11:D17">SUM(E11:G11)</f>
        <v>17492</v>
      </c>
      <c r="E11" s="368">
        <v>12356</v>
      </c>
      <c r="F11" s="161">
        <v>5136</v>
      </c>
      <c r="G11" s="369">
        <v>0</v>
      </c>
      <c r="H11" s="161">
        <f aca="true" t="shared" si="2" ref="H11:H16">I11+J11</f>
        <v>5641</v>
      </c>
      <c r="I11" s="161">
        <v>4128</v>
      </c>
      <c r="J11" s="161">
        <v>1513</v>
      </c>
      <c r="K11" s="161">
        <f aca="true" t="shared" si="3" ref="K11:K17">SUM(L11:N11)</f>
        <v>10277</v>
      </c>
      <c r="L11" s="161">
        <v>6611</v>
      </c>
      <c r="M11" s="161">
        <v>3477</v>
      </c>
      <c r="N11" s="367">
        <v>189</v>
      </c>
      <c r="O11" s="280"/>
      <c r="P11" s="280"/>
      <c r="Q11" s="280"/>
      <c r="R11" s="280"/>
      <c r="S11" s="280"/>
      <c r="T11" s="280"/>
      <c r="U11" s="280"/>
      <c r="V11" s="280"/>
      <c r="W11" s="280"/>
      <c r="X11" s="280"/>
    </row>
    <row r="12" spans="1:24" ht="21" customHeight="1">
      <c r="A12" s="252"/>
      <c r="B12" s="268" t="s">
        <v>9</v>
      </c>
      <c r="C12" s="63"/>
      <c r="D12" s="161">
        <f t="shared" si="1"/>
        <v>88881</v>
      </c>
      <c r="E12" s="161">
        <v>68700</v>
      </c>
      <c r="F12" s="161">
        <v>18961</v>
      </c>
      <c r="G12" s="161">
        <v>1220</v>
      </c>
      <c r="H12" s="161">
        <f t="shared" si="2"/>
        <v>111717</v>
      </c>
      <c r="I12" s="161">
        <v>98777</v>
      </c>
      <c r="J12" s="161">
        <v>12940</v>
      </c>
      <c r="K12" s="161">
        <f t="shared" si="3"/>
        <v>267705</v>
      </c>
      <c r="L12" s="161">
        <v>202436</v>
      </c>
      <c r="M12" s="161">
        <v>59441</v>
      </c>
      <c r="N12" s="367">
        <v>5828</v>
      </c>
      <c r="O12" s="280"/>
      <c r="P12" s="280"/>
      <c r="Q12" s="280"/>
      <c r="R12" s="280"/>
      <c r="S12" s="280"/>
      <c r="T12" s="280"/>
      <c r="U12" s="280"/>
      <c r="V12" s="280"/>
      <c r="W12" s="280"/>
      <c r="X12" s="280"/>
    </row>
    <row r="13" spans="1:24" ht="21" customHeight="1">
      <c r="A13" s="252"/>
      <c r="B13" s="268" t="s">
        <v>123</v>
      </c>
      <c r="C13" s="63"/>
      <c r="D13" s="161">
        <f t="shared" si="1"/>
        <v>39180</v>
      </c>
      <c r="E13" s="161">
        <v>22300</v>
      </c>
      <c r="F13" s="161">
        <v>16880</v>
      </c>
      <c r="G13" s="369">
        <v>0</v>
      </c>
      <c r="H13" s="161">
        <f t="shared" si="2"/>
        <v>40729</v>
      </c>
      <c r="I13" s="161">
        <v>31571</v>
      </c>
      <c r="J13" s="161">
        <v>9158</v>
      </c>
      <c r="K13" s="161">
        <f t="shared" si="3"/>
        <v>119033</v>
      </c>
      <c r="L13" s="161">
        <v>64707</v>
      </c>
      <c r="M13" s="161">
        <v>53875</v>
      </c>
      <c r="N13" s="367">
        <v>451</v>
      </c>
      <c r="O13" s="280"/>
      <c r="P13" s="280"/>
      <c r="Q13" s="280"/>
      <c r="R13" s="280"/>
      <c r="S13" s="280"/>
      <c r="T13" s="280"/>
      <c r="U13" s="280"/>
      <c r="V13" s="280"/>
      <c r="W13" s="280"/>
      <c r="X13" s="280"/>
    </row>
    <row r="14" spans="1:24" ht="21" customHeight="1">
      <c r="A14" s="252"/>
      <c r="B14" s="268" t="s">
        <v>124</v>
      </c>
      <c r="C14" s="63"/>
      <c r="D14" s="161">
        <f t="shared" si="1"/>
        <v>47694</v>
      </c>
      <c r="E14" s="161">
        <v>26181</v>
      </c>
      <c r="F14" s="161">
        <v>21507</v>
      </c>
      <c r="G14" s="161">
        <v>6</v>
      </c>
      <c r="H14" s="161">
        <f t="shared" si="2"/>
        <v>17863</v>
      </c>
      <c r="I14" s="161">
        <v>15741</v>
      </c>
      <c r="J14" s="161">
        <v>2122</v>
      </c>
      <c r="K14" s="161">
        <f t="shared" si="3"/>
        <v>58941</v>
      </c>
      <c r="L14" s="161">
        <v>38987</v>
      </c>
      <c r="M14" s="161">
        <v>19865</v>
      </c>
      <c r="N14" s="367">
        <v>89</v>
      </c>
      <c r="O14" s="280"/>
      <c r="P14" s="280"/>
      <c r="Q14" s="280"/>
      <c r="R14" s="280"/>
      <c r="S14" s="280"/>
      <c r="T14" s="280"/>
      <c r="U14" s="280"/>
      <c r="V14" s="280"/>
      <c r="W14" s="280"/>
      <c r="X14" s="280"/>
    </row>
    <row r="15" spans="1:24" ht="21" customHeight="1">
      <c r="A15" s="252"/>
      <c r="B15" s="268" t="s">
        <v>125</v>
      </c>
      <c r="C15" s="63"/>
      <c r="D15" s="161">
        <f t="shared" si="1"/>
        <v>46543</v>
      </c>
      <c r="E15" s="161">
        <v>24612</v>
      </c>
      <c r="F15" s="161">
        <v>21931</v>
      </c>
      <c r="G15" s="369">
        <v>0</v>
      </c>
      <c r="H15" s="161">
        <f t="shared" si="2"/>
        <v>23385</v>
      </c>
      <c r="I15" s="161">
        <v>18669</v>
      </c>
      <c r="J15" s="161">
        <v>4716</v>
      </c>
      <c r="K15" s="161">
        <f t="shared" si="3"/>
        <v>79365</v>
      </c>
      <c r="L15" s="161">
        <v>39574</v>
      </c>
      <c r="M15" s="161">
        <v>39655</v>
      </c>
      <c r="N15" s="367">
        <v>136</v>
      </c>
      <c r="O15" s="280"/>
      <c r="P15" s="280"/>
      <c r="Q15" s="280"/>
      <c r="R15" s="280"/>
      <c r="S15" s="280"/>
      <c r="T15" s="280"/>
      <c r="U15" s="280"/>
      <c r="V15" s="280"/>
      <c r="W15" s="280"/>
      <c r="X15" s="280"/>
    </row>
    <row r="16" spans="1:24" ht="21" customHeight="1">
      <c r="A16" s="252"/>
      <c r="B16" s="268" t="s">
        <v>126</v>
      </c>
      <c r="C16" s="63"/>
      <c r="D16" s="161">
        <f t="shared" si="1"/>
        <v>49231</v>
      </c>
      <c r="E16" s="161">
        <v>27765</v>
      </c>
      <c r="F16" s="161">
        <v>21460</v>
      </c>
      <c r="G16" s="161">
        <v>6</v>
      </c>
      <c r="H16" s="161">
        <f t="shared" si="2"/>
        <v>39666</v>
      </c>
      <c r="I16" s="161">
        <v>30987</v>
      </c>
      <c r="J16" s="161">
        <v>8679</v>
      </c>
      <c r="K16" s="161">
        <f t="shared" si="3"/>
        <v>127070</v>
      </c>
      <c r="L16" s="161">
        <v>64082</v>
      </c>
      <c r="M16" s="161">
        <v>62599</v>
      </c>
      <c r="N16" s="367">
        <v>389</v>
      </c>
      <c r="O16" s="280"/>
      <c r="P16" s="280"/>
      <c r="Q16" s="280"/>
      <c r="R16" s="280"/>
      <c r="S16" s="280"/>
      <c r="T16" s="280"/>
      <c r="U16" s="280"/>
      <c r="V16" s="280"/>
      <c r="W16" s="280"/>
      <c r="X16" s="280"/>
    </row>
    <row r="17" spans="1:24" ht="21" customHeight="1">
      <c r="A17" s="252"/>
      <c r="B17" s="268" t="s">
        <v>452</v>
      </c>
      <c r="C17" s="63"/>
      <c r="D17" s="161">
        <f t="shared" si="1"/>
        <v>25451</v>
      </c>
      <c r="E17" s="161">
        <v>13059</v>
      </c>
      <c r="F17" s="161">
        <v>12386</v>
      </c>
      <c r="G17" s="161">
        <v>6</v>
      </c>
      <c r="H17" s="161">
        <f>I17+J17</f>
        <v>25914</v>
      </c>
      <c r="I17" s="161">
        <v>18758</v>
      </c>
      <c r="J17" s="161">
        <v>7156</v>
      </c>
      <c r="K17" s="161">
        <f t="shared" si="3"/>
        <v>86010</v>
      </c>
      <c r="L17" s="161">
        <v>32352</v>
      </c>
      <c r="M17" s="161">
        <v>53274</v>
      </c>
      <c r="N17" s="367">
        <v>384</v>
      </c>
      <c r="O17" s="280"/>
      <c r="P17" s="280"/>
      <c r="Q17" s="280"/>
      <c r="R17" s="280"/>
      <c r="S17" s="280"/>
      <c r="T17" s="280"/>
      <c r="U17" s="280"/>
      <c r="V17" s="280"/>
      <c r="W17" s="280"/>
      <c r="X17" s="280"/>
    </row>
    <row r="18" spans="1:24" ht="6" customHeight="1" thickBot="1">
      <c r="A18" s="253"/>
      <c r="B18" s="16"/>
      <c r="C18" s="25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257"/>
      <c r="O18" s="280"/>
      <c r="P18" s="280"/>
      <c r="Q18" s="280"/>
      <c r="R18" s="280"/>
      <c r="S18" s="280"/>
      <c r="T18" s="280"/>
      <c r="U18" s="280"/>
      <c r="V18" s="280"/>
      <c r="W18" s="280"/>
      <c r="X18" s="280"/>
    </row>
    <row r="19" spans="1:24" s="128" customFormat="1" ht="16.5" customHeight="1">
      <c r="A19" s="252" t="s">
        <v>335</v>
      </c>
      <c r="B19" s="25"/>
      <c r="C19" s="1"/>
      <c r="D19" s="166"/>
      <c r="E19" s="166"/>
      <c r="F19" s="166"/>
      <c r="G19" s="516"/>
      <c r="H19" s="516"/>
      <c r="I19" s="516"/>
      <c r="J19" s="166"/>
      <c r="K19" s="157"/>
      <c r="L19" s="516" t="s">
        <v>266</v>
      </c>
      <c r="M19" s="516"/>
      <c r="N19" s="516"/>
      <c r="O19" s="280"/>
      <c r="P19" s="280"/>
      <c r="Q19" s="280"/>
      <c r="R19" s="280"/>
      <c r="S19" s="280"/>
      <c r="T19" s="280"/>
      <c r="U19" s="280"/>
      <c r="V19" s="280"/>
      <c r="W19" s="280"/>
      <c r="X19" s="280"/>
    </row>
    <row r="20" spans="2:24" ht="13.5"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312"/>
      <c r="O20" s="280"/>
      <c r="P20" s="280"/>
      <c r="Q20" s="280"/>
      <c r="R20" s="280"/>
      <c r="S20" s="280"/>
      <c r="T20" s="280"/>
      <c r="U20" s="280"/>
      <c r="V20" s="280"/>
      <c r="W20" s="280"/>
      <c r="X20" s="280"/>
    </row>
    <row r="21" spans="2:24" ht="13.5"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</row>
    <row r="22" spans="2:24" ht="13.5"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</row>
    <row r="23" spans="2:24" ht="13.5"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</row>
    <row r="24" spans="2:24" ht="13.5"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</row>
    <row r="25" spans="2:24" ht="13.5"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</row>
    <row r="26" spans="2:24" ht="13.5"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</row>
    <row r="27" spans="2:24" ht="13.5"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</row>
    <row r="28" spans="2:24" ht="13.5"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</row>
    <row r="29" spans="2:24" ht="13.5"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</row>
    <row r="30" spans="2:24" ht="13.5"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</row>
    <row r="31" spans="2:24" ht="13.5"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</row>
    <row r="32" spans="2:24" ht="13.5"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</row>
    <row r="33" spans="2:24" ht="13.5"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</row>
    <row r="34" spans="2:24" ht="13.5"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</row>
    <row r="35" spans="2:24" ht="13.5"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</row>
    <row r="36" spans="2:24" ht="13.5"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</row>
    <row r="37" spans="2:24" ht="13.5"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</row>
    <row r="38" spans="2:24" ht="13.5"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</row>
    <row r="39" spans="2:24" ht="13.5"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</row>
    <row r="40" spans="2:24" ht="13.5"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</row>
    <row r="41" spans="2:24" ht="13.5"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</row>
    <row r="42" spans="2:24" ht="13.5"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</row>
    <row r="43" spans="2:24" ht="13.5"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</row>
    <row r="44" spans="2:24" ht="13.5"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</row>
    <row r="45" spans="2:24" ht="13.5"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</row>
    <row r="46" spans="2:24" ht="13.5"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</row>
    <row r="47" spans="2:24" ht="13.5"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</row>
    <row r="48" spans="2:24" ht="13.5"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</row>
    <row r="49" spans="2:24" ht="13.5"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</row>
    <row r="50" spans="2:24" ht="13.5"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</row>
    <row r="51" spans="2:24" ht="13.5"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</row>
    <row r="52" spans="2:24" ht="13.5"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</row>
    <row r="53" spans="2:24" ht="13.5"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</row>
    <row r="54" spans="2:24" ht="13.5"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</row>
    <row r="55" spans="2:24" ht="13.5"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</row>
    <row r="56" spans="2:24" ht="13.5"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</row>
    <row r="57" spans="2:24" ht="13.5">
      <c r="B57" s="280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</row>
    <row r="58" spans="2:24" ht="13.5">
      <c r="B58" s="280"/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</row>
    <row r="59" spans="2:24" ht="13.5"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</row>
    <row r="60" spans="2:24" ht="13.5">
      <c r="B60" s="280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</row>
    <row r="61" spans="2:24" ht="13.5">
      <c r="B61" s="280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</row>
    <row r="62" spans="2:24" ht="13.5">
      <c r="B62" s="280"/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</row>
    <row r="63" spans="2:24" ht="13.5">
      <c r="B63" s="280"/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</row>
    <row r="64" spans="2:24" ht="13.5">
      <c r="B64" s="280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280"/>
      <c r="X64" s="280"/>
    </row>
    <row r="65" spans="2:24" ht="13.5"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</row>
    <row r="66" spans="2:24" ht="13.5">
      <c r="B66" s="280"/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280"/>
      <c r="T66" s="280"/>
      <c r="U66" s="280"/>
      <c r="V66" s="280"/>
      <c r="W66" s="280"/>
      <c r="X66" s="280"/>
    </row>
    <row r="67" spans="2:24" ht="13.5">
      <c r="B67" s="280"/>
      <c r="C67" s="280"/>
      <c r="D67" s="280"/>
      <c r="E67" s="280"/>
      <c r="F67" s="280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R67" s="280"/>
      <c r="S67" s="280"/>
      <c r="T67" s="280"/>
      <c r="U67" s="280"/>
      <c r="V67" s="280"/>
      <c r="W67" s="280"/>
      <c r="X67" s="280"/>
    </row>
    <row r="68" spans="2:24" ht="13.5"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280"/>
      <c r="R68" s="280"/>
      <c r="S68" s="280"/>
      <c r="T68" s="280"/>
      <c r="U68" s="280"/>
      <c r="V68" s="280"/>
      <c r="W68" s="280"/>
      <c r="X68" s="280"/>
    </row>
    <row r="69" spans="2:24" ht="13.5"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0"/>
      <c r="S69" s="280"/>
      <c r="T69" s="280"/>
      <c r="U69" s="280"/>
      <c r="V69" s="280"/>
      <c r="W69" s="280"/>
      <c r="X69" s="280"/>
    </row>
    <row r="70" spans="2:24" ht="13.5"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0"/>
      <c r="X70" s="280"/>
    </row>
    <row r="71" spans="2:24" ht="13.5">
      <c r="B71" s="280"/>
      <c r="C71" s="280"/>
      <c r="D71" s="280"/>
      <c r="E71" s="280"/>
      <c r="F71" s="280"/>
      <c r="G71" s="280"/>
      <c r="H71" s="280"/>
      <c r="I71" s="280"/>
      <c r="J71" s="280"/>
      <c r="K71" s="280"/>
      <c r="L71" s="280"/>
      <c r="M71" s="280"/>
      <c r="N71" s="280"/>
      <c r="O71" s="280"/>
      <c r="P71" s="280"/>
      <c r="Q71" s="280"/>
      <c r="R71" s="280"/>
      <c r="S71" s="280"/>
      <c r="T71" s="280"/>
      <c r="U71" s="280"/>
      <c r="V71" s="280"/>
      <c r="W71" s="280"/>
      <c r="X71" s="280"/>
    </row>
    <row r="72" spans="2:24" ht="13.5">
      <c r="B72" s="280"/>
      <c r="C72" s="280"/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R72" s="280"/>
      <c r="S72" s="280"/>
      <c r="T72" s="280"/>
      <c r="U72" s="280"/>
      <c r="V72" s="280"/>
      <c r="W72" s="280"/>
      <c r="X72" s="280"/>
    </row>
    <row r="73" spans="2:24" ht="13.5">
      <c r="B73" s="280"/>
      <c r="C73" s="280"/>
      <c r="D73" s="280"/>
      <c r="E73" s="280"/>
      <c r="F73" s="280"/>
      <c r="G73" s="280"/>
      <c r="H73" s="280"/>
      <c r="I73" s="280"/>
      <c r="J73" s="280"/>
      <c r="K73" s="280"/>
      <c r="L73" s="280"/>
      <c r="M73" s="280"/>
      <c r="N73" s="280"/>
      <c r="O73" s="280"/>
      <c r="P73" s="280"/>
      <c r="Q73" s="280"/>
      <c r="R73" s="280"/>
      <c r="S73" s="280"/>
      <c r="T73" s="280"/>
      <c r="U73" s="280"/>
      <c r="V73" s="280"/>
      <c r="W73" s="280"/>
      <c r="X73" s="280"/>
    </row>
    <row r="74" spans="2:24" ht="13.5">
      <c r="B74" s="280"/>
      <c r="C74" s="280"/>
      <c r="D74" s="280"/>
      <c r="E74" s="280"/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0"/>
      <c r="S74" s="280"/>
      <c r="T74" s="280"/>
      <c r="U74" s="280"/>
      <c r="V74" s="280"/>
      <c r="W74" s="280"/>
      <c r="X74" s="280"/>
    </row>
    <row r="75" spans="2:24" ht="13.5">
      <c r="B75" s="280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80"/>
      <c r="V75" s="280"/>
      <c r="W75" s="280"/>
      <c r="X75" s="280"/>
    </row>
    <row r="76" spans="2:24" ht="13.5">
      <c r="B76" s="280"/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80"/>
      <c r="X76" s="280"/>
    </row>
    <row r="77" spans="2:24" ht="13.5">
      <c r="B77" s="280"/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  <c r="X77" s="280"/>
    </row>
    <row r="78" spans="2:24" ht="13.5">
      <c r="B78" s="280"/>
      <c r="C78" s="280"/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280"/>
      <c r="R78" s="280"/>
      <c r="S78" s="280"/>
      <c r="T78" s="280"/>
      <c r="U78" s="280"/>
      <c r="V78" s="280"/>
      <c r="W78" s="280"/>
      <c r="X78" s="280"/>
    </row>
    <row r="79" spans="2:24" ht="13.5">
      <c r="B79" s="280"/>
      <c r="C79" s="280"/>
      <c r="D79" s="280"/>
      <c r="E79" s="280"/>
      <c r="F79" s="280"/>
      <c r="G79" s="280"/>
      <c r="H79" s="280"/>
      <c r="I79" s="280"/>
      <c r="J79" s="280"/>
      <c r="K79" s="280"/>
      <c r="L79" s="280"/>
      <c r="M79" s="280"/>
      <c r="N79" s="280"/>
      <c r="O79" s="280"/>
      <c r="P79" s="280"/>
      <c r="Q79" s="280"/>
      <c r="R79" s="280"/>
      <c r="S79" s="280"/>
      <c r="T79" s="280"/>
      <c r="U79" s="280"/>
      <c r="V79" s="280"/>
      <c r="W79" s="280"/>
      <c r="X79" s="280"/>
    </row>
    <row r="80" spans="2:24" ht="13.5">
      <c r="B80" s="280"/>
      <c r="C80" s="280"/>
      <c r="D80" s="280"/>
      <c r="E80" s="280"/>
      <c r="F80" s="280"/>
      <c r="G80" s="280"/>
      <c r="H80" s="280"/>
      <c r="I80" s="280"/>
      <c r="J80" s="280"/>
      <c r="K80" s="280"/>
      <c r="L80" s="280"/>
      <c r="M80" s="280"/>
      <c r="N80" s="280"/>
      <c r="O80" s="280"/>
      <c r="P80" s="280"/>
      <c r="Q80" s="280"/>
      <c r="R80" s="280"/>
      <c r="S80" s="280"/>
      <c r="T80" s="280"/>
      <c r="U80" s="280"/>
      <c r="V80" s="280"/>
      <c r="W80" s="280"/>
      <c r="X80" s="280"/>
    </row>
    <row r="81" spans="2:24" ht="13.5">
      <c r="B81" s="280"/>
      <c r="C81" s="280"/>
      <c r="D81" s="280"/>
      <c r="E81" s="280"/>
      <c r="F81" s="280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280"/>
      <c r="R81" s="280"/>
      <c r="S81" s="280"/>
      <c r="T81" s="280"/>
      <c r="U81" s="280"/>
      <c r="V81" s="280"/>
      <c r="W81" s="280"/>
      <c r="X81" s="280"/>
    </row>
    <row r="82" spans="2:24" ht="13.5">
      <c r="B82" s="280"/>
      <c r="C82" s="280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0"/>
      <c r="T82" s="280"/>
      <c r="U82" s="280"/>
      <c r="V82" s="280"/>
      <c r="W82" s="280"/>
      <c r="X82" s="280"/>
    </row>
    <row r="83" spans="2:24" ht="13.5">
      <c r="B83" s="280"/>
      <c r="C83" s="280"/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280"/>
      <c r="U83" s="280"/>
      <c r="V83" s="280"/>
      <c r="W83" s="280"/>
      <c r="X83" s="280"/>
    </row>
    <row r="84" spans="2:24" ht="13.5">
      <c r="B84" s="280"/>
      <c r="C84" s="280"/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0"/>
      <c r="O84" s="280"/>
      <c r="P84" s="280"/>
      <c r="Q84" s="280"/>
      <c r="R84" s="280"/>
      <c r="S84" s="280"/>
      <c r="T84" s="280"/>
      <c r="U84" s="280"/>
      <c r="V84" s="280"/>
      <c r="W84" s="280"/>
      <c r="X84" s="280"/>
    </row>
  </sheetData>
  <sheetProtection/>
  <mergeCells count="11">
    <mergeCell ref="C5:C6"/>
    <mergeCell ref="D5:G5"/>
    <mergeCell ref="H5:J5"/>
    <mergeCell ref="K5:N5"/>
    <mergeCell ref="G19:I19"/>
    <mergeCell ref="L19:N19"/>
    <mergeCell ref="A1:N1"/>
    <mergeCell ref="A3:N3"/>
    <mergeCell ref="L4:N4"/>
    <mergeCell ref="A5:A6"/>
    <mergeCell ref="B5:B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0.37109375" style="1" customWidth="1"/>
    <col min="2" max="2" width="2.125" style="1" customWidth="1"/>
    <col min="3" max="3" width="20.50390625" style="1" customWidth="1"/>
    <col min="4" max="4" width="0.5" style="1" customWidth="1"/>
    <col min="5" max="8" width="14.625" style="142" customWidth="1"/>
    <col min="9" max="9" width="14.625" style="166" customWidth="1"/>
    <col min="10" max="10" width="10.625" style="166" customWidth="1"/>
    <col min="11" max="11" width="12.50390625" style="166" customWidth="1"/>
    <col min="12" max="12" width="10.875" style="166" customWidth="1"/>
    <col min="13" max="13" width="14.875" style="166" customWidth="1"/>
    <col min="14" max="14" width="14.00390625" style="166" customWidth="1"/>
    <col min="15" max="15" width="13.875" style="166" customWidth="1"/>
    <col min="16" max="16" width="12.125" style="166" customWidth="1"/>
    <col min="17" max="17" width="12.00390625" style="166" customWidth="1"/>
    <col min="18" max="18" width="10.00390625" style="166" customWidth="1"/>
    <col min="19" max="19" width="12.625" style="166" customWidth="1"/>
    <col min="20" max="20" width="11.00390625" style="166" customWidth="1"/>
    <col min="21" max="16384" width="9.00390625" style="1" customWidth="1"/>
  </cols>
  <sheetData>
    <row r="1" spans="1:21" s="5" customFormat="1" ht="19.5" customHeight="1">
      <c r="A1" s="417" t="s">
        <v>334</v>
      </c>
      <c r="B1" s="417"/>
      <c r="C1" s="417"/>
      <c r="D1" s="417"/>
      <c r="E1" s="417"/>
      <c r="F1" s="417"/>
      <c r="G1" s="417"/>
      <c r="H1" s="417"/>
      <c r="I1" s="417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7"/>
    </row>
    <row r="2" spans="1:20" s="5" customFormat="1" ht="16.5" customHeight="1" thickBot="1">
      <c r="A2" s="142"/>
      <c r="B2" s="142"/>
      <c r="D2" s="137"/>
      <c r="E2" s="161"/>
      <c r="F2" s="161"/>
      <c r="G2" s="161"/>
      <c r="H2" s="161"/>
      <c r="I2" s="161" t="s">
        <v>25</v>
      </c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11" s="67" customFormat="1" ht="19.5" customHeight="1">
      <c r="A3" s="65"/>
      <c r="B3" s="405" t="s">
        <v>261</v>
      </c>
      <c r="C3" s="405"/>
      <c r="D3" s="34"/>
      <c r="E3" s="66" t="s">
        <v>475</v>
      </c>
      <c r="F3" s="66" t="s">
        <v>491</v>
      </c>
      <c r="G3" s="66" t="s">
        <v>496</v>
      </c>
      <c r="H3" s="66" t="s">
        <v>507</v>
      </c>
      <c r="I3" s="117" t="s">
        <v>525</v>
      </c>
      <c r="J3" s="225"/>
      <c r="K3" s="225"/>
    </row>
    <row r="4" spans="1:11" s="5" customFormat="1" ht="6" customHeight="1">
      <c r="A4" s="25"/>
      <c r="B4" s="25"/>
      <c r="C4" s="25"/>
      <c r="D4" s="18"/>
      <c r="E4" s="157"/>
      <c r="F4" s="157"/>
      <c r="G4" s="157"/>
      <c r="H4" s="157"/>
      <c r="I4" s="174"/>
      <c r="J4" s="142"/>
      <c r="K4" s="142"/>
    </row>
    <row r="5" spans="1:11" s="5" customFormat="1" ht="19.5" customHeight="1">
      <c r="A5" s="25"/>
      <c r="B5" s="25" t="s">
        <v>453</v>
      </c>
      <c r="D5" s="41"/>
      <c r="E5" s="157"/>
      <c r="F5" s="157"/>
      <c r="G5" s="157"/>
      <c r="H5" s="157"/>
      <c r="I5" s="174"/>
      <c r="J5" s="142"/>
      <c r="K5" s="142"/>
    </row>
    <row r="6" spans="1:11" s="5" customFormat="1" ht="19.5" customHeight="1">
      <c r="A6" s="25"/>
      <c r="B6" s="25"/>
      <c r="C6" s="68" t="s">
        <v>256</v>
      </c>
      <c r="D6" s="41"/>
      <c r="E6" s="254">
        <v>1206777</v>
      </c>
      <c r="F6" s="254">
        <v>1227224</v>
      </c>
      <c r="G6" s="254">
        <v>1246784</v>
      </c>
      <c r="H6" s="254">
        <v>1245728</v>
      </c>
      <c r="I6" s="392">
        <v>1256230</v>
      </c>
      <c r="J6" s="142"/>
      <c r="K6" s="142"/>
    </row>
    <row r="7" spans="1:11" s="5" customFormat="1" ht="19.5" customHeight="1">
      <c r="A7" s="25"/>
      <c r="B7" s="25"/>
      <c r="C7" s="68" t="s">
        <v>257</v>
      </c>
      <c r="D7" s="41"/>
      <c r="E7" s="254">
        <v>848198</v>
      </c>
      <c r="F7" s="254">
        <v>863604</v>
      </c>
      <c r="G7" s="254">
        <v>878296</v>
      </c>
      <c r="H7" s="254">
        <v>880340</v>
      </c>
      <c r="I7" s="392">
        <v>894042</v>
      </c>
      <c r="J7" s="142"/>
      <c r="K7" s="142"/>
    </row>
    <row r="8" spans="1:11" s="5" customFormat="1" ht="19.5" customHeight="1">
      <c r="A8" s="25"/>
      <c r="B8" s="25"/>
      <c r="C8" s="68" t="s">
        <v>258</v>
      </c>
      <c r="D8" s="41"/>
      <c r="E8" s="254">
        <v>144431</v>
      </c>
      <c r="F8" s="254">
        <v>147397</v>
      </c>
      <c r="G8" s="254">
        <v>151395</v>
      </c>
      <c r="H8" s="254">
        <v>156121</v>
      </c>
      <c r="I8" s="392">
        <v>162089</v>
      </c>
      <c r="J8" s="142"/>
      <c r="K8" s="142"/>
    </row>
    <row r="9" spans="1:11" s="5" customFormat="1" ht="19.5" customHeight="1">
      <c r="A9" s="225"/>
      <c r="B9" s="225"/>
      <c r="C9" s="232" t="s">
        <v>129</v>
      </c>
      <c r="D9" s="226"/>
      <c r="E9" s="254">
        <v>72982</v>
      </c>
      <c r="F9" s="254">
        <v>74663</v>
      </c>
      <c r="G9" s="254">
        <v>76194</v>
      </c>
      <c r="H9" s="254">
        <v>77597</v>
      </c>
      <c r="I9" s="392">
        <v>79170</v>
      </c>
      <c r="J9" s="142"/>
      <c r="K9" s="142"/>
    </row>
    <row r="10" spans="1:11" s="5" customFormat="1" ht="19.5" customHeight="1">
      <c r="A10" s="225"/>
      <c r="B10" s="225"/>
      <c r="C10" s="232" t="s">
        <v>130</v>
      </c>
      <c r="D10" s="226"/>
      <c r="E10" s="254">
        <v>44050</v>
      </c>
      <c r="F10" s="254">
        <v>44721</v>
      </c>
      <c r="G10" s="254">
        <v>45371</v>
      </c>
      <c r="H10" s="254">
        <v>40896</v>
      </c>
      <c r="I10" s="392">
        <v>35622</v>
      </c>
      <c r="J10" s="142"/>
      <c r="K10" s="142"/>
    </row>
    <row r="11" spans="1:11" s="5" customFormat="1" ht="19.5" customHeight="1">
      <c r="A11" s="25"/>
      <c r="B11" s="25"/>
      <c r="C11" s="68" t="s">
        <v>259</v>
      </c>
      <c r="D11" s="41"/>
      <c r="E11" s="254" t="s">
        <v>246</v>
      </c>
      <c r="F11" s="254" t="s">
        <v>246</v>
      </c>
      <c r="G11" s="254" t="s">
        <v>246</v>
      </c>
      <c r="H11" s="254">
        <v>0</v>
      </c>
      <c r="I11" s="254" t="s">
        <v>246</v>
      </c>
      <c r="J11" s="142"/>
      <c r="K11" s="142"/>
    </row>
    <row r="12" spans="1:11" s="5" customFormat="1" ht="19.5" customHeight="1">
      <c r="A12" s="225"/>
      <c r="B12" s="225"/>
      <c r="C12" s="232" t="s">
        <v>131</v>
      </c>
      <c r="D12" s="226"/>
      <c r="E12" s="254">
        <v>78385</v>
      </c>
      <c r="F12" s="254">
        <v>79961</v>
      </c>
      <c r="G12" s="254">
        <v>81199</v>
      </c>
      <c r="H12" s="254">
        <v>77902</v>
      </c>
      <c r="I12" s="392">
        <v>78544</v>
      </c>
      <c r="J12" s="142"/>
      <c r="K12" s="142"/>
    </row>
    <row r="13" spans="1:11" s="5" customFormat="1" ht="19.5" customHeight="1">
      <c r="A13" s="225"/>
      <c r="B13" s="225"/>
      <c r="C13" s="232" t="s">
        <v>132</v>
      </c>
      <c r="D13" s="226"/>
      <c r="E13" s="254">
        <v>2515</v>
      </c>
      <c r="F13" s="254">
        <v>2562</v>
      </c>
      <c r="G13" s="254">
        <v>2591</v>
      </c>
      <c r="H13" s="254">
        <v>2643</v>
      </c>
      <c r="I13" s="392">
        <v>2717</v>
      </c>
      <c r="J13" s="142"/>
      <c r="K13" s="142"/>
    </row>
    <row r="14" spans="1:11" s="5" customFormat="1" ht="19.5" customHeight="1">
      <c r="A14" s="225"/>
      <c r="B14" s="225"/>
      <c r="C14" s="232" t="s">
        <v>194</v>
      </c>
      <c r="D14" s="226"/>
      <c r="E14" s="254">
        <v>160647</v>
      </c>
      <c r="F14" s="254">
        <v>161713</v>
      </c>
      <c r="G14" s="254">
        <v>163133</v>
      </c>
      <c r="H14" s="254">
        <v>166350</v>
      </c>
      <c r="I14" s="392">
        <v>166135</v>
      </c>
      <c r="J14" s="142"/>
      <c r="K14" s="142"/>
    </row>
    <row r="15" spans="1:11" s="5" customFormat="1" ht="19.5" customHeight="1">
      <c r="A15" s="162"/>
      <c r="B15" s="523" t="s">
        <v>262</v>
      </c>
      <c r="C15" s="523"/>
      <c r="D15" s="233"/>
      <c r="E15" s="127"/>
      <c r="F15" s="127"/>
      <c r="G15" s="127"/>
      <c r="H15" s="127"/>
      <c r="I15" s="335"/>
      <c r="J15" s="142"/>
      <c r="K15" s="142"/>
    </row>
    <row r="16" spans="1:11" s="5" customFormat="1" ht="19.5" customHeight="1">
      <c r="A16" s="225"/>
      <c r="B16" s="523" t="s">
        <v>260</v>
      </c>
      <c r="C16" s="523"/>
      <c r="D16" s="226"/>
      <c r="E16" s="127"/>
      <c r="F16" s="127"/>
      <c r="G16" s="127"/>
      <c r="H16" s="127"/>
      <c r="I16" s="335"/>
      <c r="J16" s="142"/>
      <c r="K16" s="142"/>
    </row>
    <row r="17" spans="1:11" s="5" customFormat="1" ht="19.5" customHeight="1">
      <c r="A17" s="162"/>
      <c r="B17" s="162"/>
      <c r="C17" s="234" t="s">
        <v>128</v>
      </c>
      <c r="D17" s="233"/>
      <c r="E17" s="254">
        <v>418432</v>
      </c>
      <c r="F17" s="254">
        <v>391286</v>
      </c>
      <c r="G17" s="254">
        <v>353052</v>
      </c>
      <c r="H17" s="254">
        <v>282416</v>
      </c>
      <c r="I17" s="392">
        <v>273227</v>
      </c>
      <c r="J17" s="142"/>
      <c r="K17" s="142"/>
    </row>
    <row r="18" spans="1:11" s="5" customFormat="1" ht="19.5" customHeight="1">
      <c r="A18" s="225"/>
      <c r="B18" s="225"/>
      <c r="C18" s="234" t="s">
        <v>133</v>
      </c>
      <c r="D18" s="226"/>
      <c r="E18" s="254">
        <v>407207</v>
      </c>
      <c r="F18" s="254">
        <v>379537</v>
      </c>
      <c r="G18" s="254">
        <v>342121</v>
      </c>
      <c r="H18" s="254">
        <v>271923</v>
      </c>
      <c r="I18" s="392">
        <v>262160</v>
      </c>
      <c r="J18" s="142"/>
      <c r="K18" s="142"/>
    </row>
    <row r="19" spans="1:11" s="5" customFormat="1" ht="19.5" customHeight="1">
      <c r="A19" s="225"/>
      <c r="B19" s="225"/>
      <c r="C19" s="234" t="s">
        <v>134</v>
      </c>
      <c r="D19" s="226"/>
      <c r="E19" s="254">
        <v>11225</v>
      </c>
      <c r="F19" s="254">
        <v>11749</v>
      </c>
      <c r="G19" s="254">
        <v>10931</v>
      </c>
      <c r="H19" s="254">
        <v>10493</v>
      </c>
      <c r="I19" s="392">
        <v>11067</v>
      </c>
      <c r="J19" s="142"/>
      <c r="K19" s="142"/>
    </row>
    <row r="20" spans="1:11" s="5" customFormat="1" ht="19.5" customHeight="1">
      <c r="A20" s="225"/>
      <c r="B20" s="225"/>
      <c r="C20" s="225"/>
      <c r="D20" s="226"/>
      <c r="E20" s="127"/>
      <c r="F20" s="127"/>
      <c r="G20" s="127"/>
      <c r="H20" s="127"/>
      <c r="I20" s="335"/>
      <c r="J20" s="142"/>
      <c r="K20" s="142"/>
    </row>
    <row r="21" spans="1:11" s="5" customFormat="1" ht="19.5" customHeight="1">
      <c r="A21" s="162"/>
      <c r="B21" s="523" t="s">
        <v>127</v>
      </c>
      <c r="C21" s="523"/>
      <c r="D21" s="233"/>
      <c r="E21" s="127"/>
      <c r="F21" s="127"/>
      <c r="G21" s="127"/>
      <c r="H21" s="127"/>
      <c r="I21" s="335"/>
      <c r="J21" s="142"/>
      <c r="K21" s="142"/>
    </row>
    <row r="22" spans="1:11" s="5" customFormat="1" ht="19.5" customHeight="1">
      <c r="A22" s="225"/>
      <c r="B22" s="225"/>
      <c r="C22" s="234" t="s">
        <v>128</v>
      </c>
      <c r="D22" s="226"/>
      <c r="E22" s="254">
        <v>15223</v>
      </c>
      <c r="F22" s="254">
        <v>13368</v>
      </c>
      <c r="G22" s="254">
        <v>12137</v>
      </c>
      <c r="H22" s="254">
        <v>7487</v>
      </c>
      <c r="I22" s="392">
        <v>8073</v>
      </c>
      <c r="J22" s="142"/>
      <c r="K22" s="142"/>
    </row>
    <row r="23" spans="1:11" s="5" customFormat="1" ht="19.5" customHeight="1">
      <c r="A23" s="225"/>
      <c r="B23" s="225"/>
      <c r="C23" s="234" t="s">
        <v>135</v>
      </c>
      <c r="D23" s="226"/>
      <c r="E23" s="254">
        <v>13330</v>
      </c>
      <c r="F23" s="254">
        <v>11328</v>
      </c>
      <c r="G23" s="254">
        <v>9787</v>
      </c>
      <c r="H23" s="254">
        <v>5379</v>
      </c>
      <c r="I23" s="392">
        <v>5789</v>
      </c>
      <c r="J23" s="157"/>
      <c r="K23" s="157"/>
    </row>
    <row r="24" spans="1:11" s="5" customFormat="1" ht="19.5" customHeight="1">
      <c r="A24" s="225"/>
      <c r="B24" s="225"/>
      <c r="C24" s="234" t="s">
        <v>136</v>
      </c>
      <c r="D24" s="226"/>
      <c r="E24" s="254">
        <v>1599</v>
      </c>
      <c r="F24" s="254">
        <v>1718</v>
      </c>
      <c r="G24" s="254">
        <v>1925</v>
      </c>
      <c r="H24" s="254">
        <v>1748</v>
      </c>
      <c r="I24" s="392">
        <v>1757</v>
      </c>
      <c r="J24" s="157"/>
      <c r="K24" s="157"/>
    </row>
    <row r="25" spans="1:11" s="5" customFormat="1" ht="19.5" customHeight="1">
      <c r="A25" s="225"/>
      <c r="B25" s="225"/>
      <c r="C25" s="234" t="s">
        <v>137</v>
      </c>
      <c r="D25" s="226"/>
      <c r="E25" s="254">
        <v>294</v>
      </c>
      <c r="F25" s="254">
        <v>322</v>
      </c>
      <c r="G25" s="254">
        <v>425</v>
      </c>
      <c r="H25" s="254">
        <v>360</v>
      </c>
      <c r="I25" s="392">
        <v>527</v>
      </c>
      <c r="J25" s="221"/>
      <c r="K25" s="221"/>
    </row>
    <row r="26" spans="1:11" s="5" customFormat="1" ht="6" customHeight="1" thickBot="1">
      <c r="A26" s="16"/>
      <c r="B26" s="16"/>
      <c r="C26" s="16"/>
      <c r="D26" s="16"/>
      <c r="E26" s="137"/>
      <c r="F26" s="175"/>
      <c r="G26" s="137"/>
      <c r="H26" s="137"/>
      <c r="I26" s="175"/>
      <c r="J26" s="157"/>
      <c r="K26" s="157"/>
    </row>
    <row r="27" spans="1:20" s="5" customFormat="1" ht="18" customHeight="1">
      <c r="A27" s="25" t="s">
        <v>336</v>
      </c>
      <c r="B27" s="25"/>
      <c r="C27" s="25"/>
      <c r="E27" s="142"/>
      <c r="F27" s="166"/>
      <c r="G27" s="142"/>
      <c r="H27" s="142"/>
      <c r="I27" s="166"/>
      <c r="J27" s="157"/>
      <c r="K27" s="157"/>
      <c r="L27" s="142"/>
      <c r="M27" s="142"/>
      <c r="N27" s="142"/>
      <c r="O27" s="142"/>
      <c r="P27" s="142"/>
      <c r="Q27" s="142"/>
      <c r="R27" s="142"/>
      <c r="S27" s="142"/>
      <c r="T27" s="142"/>
    </row>
    <row r="28" spans="2:20" s="5" customFormat="1" ht="18" customHeight="1">
      <c r="B28" s="142" t="s">
        <v>538</v>
      </c>
      <c r="C28" s="142"/>
      <c r="D28" s="142"/>
      <c r="E28" s="142"/>
      <c r="F28" s="142"/>
      <c r="G28" s="142"/>
      <c r="H28" s="142"/>
      <c r="I28" s="318"/>
      <c r="J28" s="162"/>
      <c r="K28" s="162"/>
      <c r="L28" s="142"/>
      <c r="M28" s="142"/>
      <c r="N28" s="142"/>
      <c r="O28" s="142"/>
      <c r="P28" s="142"/>
      <c r="Q28" s="142"/>
      <c r="R28" s="142"/>
      <c r="S28" s="142"/>
      <c r="T28" s="142"/>
    </row>
    <row r="29" spans="1:3" ht="13.5">
      <c r="A29" s="2"/>
      <c r="B29" s="2"/>
      <c r="C29" s="2"/>
    </row>
    <row r="30" spans="1:3" ht="13.5">
      <c r="A30" s="2"/>
      <c r="B30" s="2"/>
      <c r="C30" s="2"/>
    </row>
    <row r="31" spans="1:3" ht="13.5">
      <c r="A31" s="2"/>
      <c r="B31" s="2"/>
      <c r="C31" s="2"/>
    </row>
    <row r="32" spans="1:3" ht="13.5">
      <c r="A32" s="2"/>
      <c r="B32" s="2"/>
      <c r="C32" s="2"/>
    </row>
    <row r="33" spans="1:3" ht="13.5">
      <c r="A33" s="2"/>
      <c r="B33" s="2"/>
      <c r="C33" s="2"/>
    </row>
    <row r="34" spans="1:3" ht="13.5">
      <c r="A34" s="2"/>
      <c r="C34" s="2"/>
    </row>
    <row r="35" spans="1:3" ht="13.5">
      <c r="A35" s="2"/>
      <c r="C35" s="2"/>
    </row>
    <row r="36" spans="1:3" ht="13.5">
      <c r="A36" s="2"/>
      <c r="C36" s="2"/>
    </row>
    <row r="37" ht="13.5">
      <c r="C37" s="2"/>
    </row>
  </sheetData>
  <sheetProtection/>
  <mergeCells count="5">
    <mergeCell ref="B3:C3"/>
    <mergeCell ref="B15:C15"/>
    <mergeCell ref="B16:C16"/>
    <mergeCell ref="B21:C21"/>
    <mergeCell ref="A1:I1"/>
  </mergeCells>
  <printOptions/>
  <pageMargins left="0.75" right="0.75" top="1" bottom="1" header="0.512" footer="0.512"/>
  <pageSetup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12.625" style="4" customWidth="1"/>
    <col min="2" max="7" width="14.00390625" style="4" customWidth="1"/>
    <col min="8" max="16384" width="9.00390625" style="4" customWidth="1"/>
  </cols>
  <sheetData>
    <row r="1" spans="1:9" ht="19.5" customHeight="1">
      <c r="A1" s="415" t="s">
        <v>251</v>
      </c>
      <c r="B1" s="415"/>
      <c r="C1" s="415"/>
      <c r="D1" s="415"/>
      <c r="E1" s="415"/>
      <c r="F1" s="415"/>
      <c r="G1" s="415"/>
      <c r="H1" s="1"/>
      <c r="I1" s="1"/>
    </row>
    <row r="2" spans="1:7" s="5" customFormat="1" ht="9" customHeight="1">
      <c r="A2" s="7"/>
      <c r="B2" s="142"/>
      <c r="C2" s="142"/>
      <c r="D2" s="142"/>
      <c r="E2" s="142"/>
      <c r="F2" s="142"/>
      <c r="G2" s="142"/>
    </row>
    <row r="3" spans="1:7" s="5" customFormat="1" ht="18" customHeight="1" thickBot="1">
      <c r="A3" s="16"/>
      <c r="B3" s="137"/>
      <c r="C3" s="137"/>
      <c r="D3" s="137"/>
      <c r="E3" s="137"/>
      <c r="F3" s="137"/>
      <c r="G3" s="144" t="s">
        <v>26</v>
      </c>
    </row>
    <row r="4" spans="1:7" s="5" customFormat="1" ht="24" customHeight="1">
      <c r="A4" s="466" t="s">
        <v>207</v>
      </c>
      <c r="B4" s="408" t="s">
        <v>255</v>
      </c>
      <c r="C4" s="408"/>
      <c r="D4" s="408"/>
      <c r="E4" s="408" t="s">
        <v>138</v>
      </c>
      <c r="F4" s="408" t="s">
        <v>139</v>
      </c>
      <c r="G4" s="396" t="s">
        <v>254</v>
      </c>
    </row>
    <row r="5" spans="1:7" s="5" customFormat="1" ht="24" customHeight="1">
      <c r="A5" s="411"/>
      <c r="B5" s="147" t="s">
        <v>206</v>
      </c>
      <c r="C5" s="147" t="s">
        <v>252</v>
      </c>
      <c r="D5" s="147" t="s">
        <v>253</v>
      </c>
      <c r="E5" s="524"/>
      <c r="F5" s="524"/>
      <c r="G5" s="525"/>
    </row>
    <row r="6" spans="1:7" s="5" customFormat="1" ht="6" customHeight="1">
      <c r="A6" s="18"/>
      <c r="B6" s="142"/>
      <c r="C6" s="142"/>
      <c r="D6" s="142"/>
      <c r="E6" s="142"/>
      <c r="F6" s="142"/>
      <c r="G6" s="157"/>
    </row>
    <row r="7" spans="1:7" s="5" customFormat="1" ht="25.5" customHeight="1">
      <c r="A7" s="19" t="s">
        <v>497</v>
      </c>
      <c r="B7" s="127">
        <f>C7+D7</f>
        <v>139171</v>
      </c>
      <c r="C7" s="127">
        <v>72256</v>
      </c>
      <c r="D7" s="127">
        <v>66915</v>
      </c>
      <c r="E7" s="127">
        <v>4069</v>
      </c>
      <c r="F7" s="127">
        <v>67</v>
      </c>
      <c r="G7" s="127">
        <v>44808</v>
      </c>
    </row>
    <row r="8" spans="1:7" s="5" customFormat="1" ht="25.5" customHeight="1">
      <c r="A8" s="19">
        <v>30</v>
      </c>
      <c r="B8" s="127">
        <f>C8+D8</f>
        <v>123522</v>
      </c>
      <c r="C8" s="127">
        <v>65592</v>
      </c>
      <c r="D8" s="127">
        <v>57930</v>
      </c>
      <c r="E8" s="127">
        <v>4231</v>
      </c>
      <c r="F8" s="127">
        <v>80</v>
      </c>
      <c r="G8" s="127">
        <v>35328</v>
      </c>
    </row>
    <row r="9" spans="1:7" s="5" customFormat="1" ht="25.5" customHeight="1">
      <c r="A9" s="19" t="s">
        <v>493</v>
      </c>
      <c r="B9" s="127">
        <f>C9+D9</f>
        <v>108950</v>
      </c>
      <c r="C9" s="127">
        <v>58106</v>
      </c>
      <c r="D9" s="127">
        <v>50844</v>
      </c>
      <c r="E9" s="127">
        <v>3870</v>
      </c>
      <c r="F9" s="127">
        <v>86</v>
      </c>
      <c r="G9" s="127">
        <v>29290</v>
      </c>
    </row>
    <row r="10" spans="1:7" s="5" customFormat="1" ht="25.5" customHeight="1">
      <c r="A10" s="19">
        <v>2</v>
      </c>
      <c r="B10" s="127">
        <f>C10+D10</f>
        <v>24316</v>
      </c>
      <c r="C10" s="127">
        <v>12275</v>
      </c>
      <c r="D10" s="127">
        <v>12041</v>
      </c>
      <c r="E10" s="127">
        <v>1071</v>
      </c>
      <c r="F10" s="127">
        <v>22</v>
      </c>
      <c r="G10" s="306" t="s">
        <v>526</v>
      </c>
    </row>
    <row r="11" spans="1:7" s="1" customFormat="1" ht="25.5" customHeight="1">
      <c r="A11" s="112">
        <v>3</v>
      </c>
      <c r="B11" s="335">
        <f>C11+D11</f>
        <v>40541</v>
      </c>
      <c r="C11" s="335">
        <v>21618</v>
      </c>
      <c r="D11" s="335">
        <v>18923</v>
      </c>
      <c r="E11" s="335">
        <v>1065</v>
      </c>
      <c r="F11" s="335">
        <v>69</v>
      </c>
      <c r="G11" s="370" t="s">
        <v>526</v>
      </c>
    </row>
    <row r="12" spans="1:7" s="5" customFormat="1" ht="5.25" customHeight="1" thickBot="1">
      <c r="A12" s="20"/>
      <c r="B12" s="137"/>
      <c r="C12" s="137"/>
      <c r="D12" s="137"/>
      <c r="E12" s="137"/>
      <c r="F12" s="137"/>
      <c r="G12" s="137"/>
    </row>
    <row r="13" spans="1:7" s="5" customFormat="1" ht="19.5" customHeight="1">
      <c r="A13" s="5" t="s">
        <v>354</v>
      </c>
      <c r="B13" s="142"/>
      <c r="C13" s="142"/>
      <c r="D13" s="142"/>
      <c r="E13" s="142"/>
      <c r="F13" s="142"/>
      <c r="G13" s="157"/>
    </row>
    <row r="14" spans="2:7" s="5" customFormat="1" ht="13.5">
      <c r="B14" s="142"/>
      <c r="C14" s="142"/>
      <c r="D14" s="142"/>
      <c r="E14" s="142"/>
      <c r="F14" s="142"/>
      <c r="G14" s="157"/>
    </row>
    <row r="15" ht="13.5">
      <c r="G15" s="3"/>
    </row>
  </sheetData>
  <sheetProtection/>
  <mergeCells count="6">
    <mergeCell ref="A1:G1"/>
    <mergeCell ref="A4:A5"/>
    <mergeCell ref="B4:D4"/>
    <mergeCell ref="E4:E5"/>
    <mergeCell ref="F4:F5"/>
    <mergeCell ref="G4:G5"/>
  </mergeCells>
  <printOptions/>
  <pageMargins left="0.75" right="0.75" top="1" bottom="1" header="0.512" footer="0.512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4"/>
  <sheetViews>
    <sheetView showGridLines="0" zoomScale="90" zoomScaleNormal="90" zoomScalePageLayoutView="0" workbookViewId="0" topLeftCell="A1">
      <selection activeCell="A1" sqref="A1:Y1"/>
    </sheetView>
  </sheetViews>
  <sheetFormatPr defaultColWidth="9.00390625" defaultRowHeight="13.5"/>
  <cols>
    <col min="1" max="1" width="12.125" style="5" customWidth="1"/>
    <col min="2" max="3" width="4.25390625" style="5" customWidth="1"/>
    <col min="4" max="6" width="6.75390625" style="5" bestFit="1" customWidth="1"/>
    <col min="7" max="16" width="5.875" style="5" bestFit="1" customWidth="1"/>
    <col min="17" max="17" width="5.50390625" style="5" customWidth="1"/>
    <col min="18" max="24" width="5.875" style="5" bestFit="1" customWidth="1"/>
    <col min="25" max="25" width="4.25390625" style="5" bestFit="1" customWidth="1"/>
    <col min="26" max="16384" width="9.00390625" style="5" customWidth="1"/>
  </cols>
  <sheetData>
    <row r="1" spans="1:25" s="109" customFormat="1" ht="21" customHeight="1">
      <c r="A1" s="417" t="s">
        <v>297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</row>
    <row r="2" spans="1:25" s="7" customFormat="1" ht="12" customHeight="1" thickBot="1">
      <c r="A2" s="6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</row>
    <row r="3" spans="1:25" s="7" customFormat="1" ht="36" customHeight="1">
      <c r="A3" s="423" t="s">
        <v>207</v>
      </c>
      <c r="B3" s="425" t="s">
        <v>85</v>
      </c>
      <c r="C3" s="425" t="s">
        <v>31</v>
      </c>
      <c r="D3" s="418" t="s">
        <v>206</v>
      </c>
      <c r="E3" s="419"/>
      <c r="F3" s="420"/>
      <c r="G3" s="418" t="s">
        <v>346</v>
      </c>
      <c r="H3" s="419"/>
      <c r="I3" s="420"/>
      <c r="J3" s="418" t="s">
        <v>347</v>
      </c>
      <c r="K3" s="419"/>
      <c r="L3" s="420"/>
      <c r="M3" s="418" t="s">
        <v>348</v>
      </c>
      <c r="N3" s="419"/>
      <c r="O3" s="420"/>
      <c r="P3" s="418" t="s">
        <v>349</v>
      </c>
      <c r="Q3" s="419"/>
      <c r="R3" s="420"/>
      <c r="S3" s="418" t="s">
        <v>350</v>
      </c>
      <c r="T3" s="419"/>
      <c r="U3" s="420"/>
      <c r="V3" s="418" t="s">
        <v>351</v>
      </c>
      <c r="W3" s="419"/>
      <c r="X3" s="420"/>
      <c r="Y3" s="421" t="s">
        <v>86</v>
      </c>
    </row>
    <row r="4" spans="1:25" s="7" customFormat="1" ht="36" customHeight="1">
      <c r="A4" s="424"/>
      <c r="B4" s="426"/>
      <c r="C4" s="426"/>
      <c r="D4" s="150" t="s">
        <v>10</v>
      </c>
      <c r="E4" s="152" t="s">
        <v>32</v>
      </c>
      <c r="F4" s="152" t="s">
        <v>33</v>
      </c>
      <c r="G4" s="152" t="s">
        <v>10</v>
      </c>
      <c r="H4" s="152" t="s">
        <v>32</v>
      </c>
      <c r="I4" s="152" t="s">
        <v>33</v>
      </c>
      <c r="J4" s="152" t="s">
        <v>10</v>
      </c>
      <c r="K4" s="152" t="s">
        <v>32</v>
      </c>
      <c r="L4" s="152" t="s">
        <v>33</v>
      </c>
      <c r="M4" s="152" t="s">
        <v>10</v>
      </c>
      <c r="N4" s="152" t="s">
        <v>32</v>
      </c>
      <c r="O4" s="152" t="s">
        <v>33</v>
      </c>
      <c r="P4" s="152" t="s">
        <v>10</v>
      </c>
      <c r="Q4" s="152" t="s">
        <v>32</v>
      </c>
      <c r="R4" s="152" t="s">
        <v>33</v>
      </c>
      <c r="S4" s="152" t="s">
        <v>10</v>
      </c>
      <c r="T4" s="152" t="s">
        <v>32</v>
      </c>
      <c r="U4" s="152" t="s">
        <v>33</v>
      </c>
      <c r="V4" s="152" t="s">
        <v>10</v>
      </c>
      <c r="W4" s="152" t="s">
        <v>32</v>
      </c>
      <c r="X4" s="151" t="s">
        <v>33</v>
      </c>
      <c r="Y4" s="422"/>
    </row>
    <row r="5" spans="1:25" ht="9.75" customHeight="1">
      <c r="A5" s="18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</row>
    <row r="6" spans="1:63" ht="58.5" customHeight="1">
      <c r="A6" s="11" t="s">
        <v>508</v>
      </c>
      <c r="B6" s="272">
        <v>46</v>
      </c>
      <c r="C6" s="273">
        <v>768</v>
      </c>
      <c r="D6" s="273">
        <f>E6+F6</f>
        <v>20192</v>
      </c>
      <c r="E6" s="273">
        <f aca="true" t="shared" si="0" ref="E6:F10">H6+K6+N6+Q6+T6+W6</f>
        <v>10352</v>
      </c>
      <c r="F6" s="273">
        <f t="shared" si="0"/>
        <v>9840</v>
      </c>
      <c r="G6" s="273">
        <f>H6+I6</f>
        <v>3166</v>
      </c>
      <c r="H6" s="273">
        <v>1654</v>
      </c>
      <c r="I6" s="273">
        <v>1512</v>
      </c>
      <c r="J6" s="273">
        <f>+K6+L6</f>
        <v>3385</v>
      </c>
      <c r="K6" s="273">
        <v>1710</v>
      </c>
      <c r="L6" s="273">
        <v>1675</v>
      </c>
      <c r="M6" s="273">
        <f>N6+O6</f>
        <v>3312</v>
      </c>
      <c r="N6" s="273">
        <v>1710</v>
      </c>
      <c r="O6" s="273">
        <v>1602</v>
      </c>
      <c r="P6" s="273">
        <f>Q6+R6</f>
        <v>3493</v>
      </c>
      <c r="Q6" s="273">
        <v>1747</v>
      </c>
      <c r="R6" s="273">
        <v>1746</v>
      </c>
      <c r="S6" s="273">
        <f>T6+U6</f>
        <v>3352</v>
      </c>
      <c r="T6" s="273">
        <v>1732</v>
      </c>
      <c r="U6" s="273">
        <v>1620</v>
      </c>
      <c r="V6" s="273">
        <f>W6+X6</f>
        <v>3484</v>
      </c>
      <c r="W6" s="273">
        <v>1799</v>
      </c>
      <c r="X6" s="273">
        <v>1685</v>
      </c>
      <c r="Y6" s="273">
        <v>224</v>
      </c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</row>
    <row r="7" spans="1:63" ht="58.5" customHeight="1">
      <c r="A7" s="265" t="s">
        <v>493</v>
      </c>
      <c r="B7" s="272">
        <v>46</v>
      </c>
      <c r="C7" s="273">
        <v>768</v>
      </c>
      <c r="D7" s="273">
        <f>E7+F7</f>
        <v>19978</v>
      </c>
      <c r="E7" s="273">
        <f t="shared" si="0"/>
        <v>10173</v>
      </c>
      <c r="F7" s="273">
        <f t="shared" si="0"/>
        <v>9805</v>
      </c>
      <c r="G7" s="273">
        <f>H7+I7</f>
        <v>3250</v>
      </c>
      <c r="H7" s="273">
        <v>1629</v>
      </c>
      <c r="I7" s="273">
        <v>1621</v>
      </c>
      <c r="J7" s="273">
        <f>+K7+L7</f>
        <v>3169</v>
      </c>
      <c r="K7" s="273">
        <v>1651</v>
      </c>
      <c r="L7" s="273">
        <v>1518</v>
      </c>
      <c r="M7" s="273">
        <f>N7+O7</f>
        <v>3387</v>
      </c>
      <c r="N7" s="273">
        <v>1711</v>
      </c>
      <c r="O7" s="273">
        <v>1676</v>
      </c>
      <c r="P7" s="273">
        <f>Q7+R7</f>
        <v>3309</v>
      </c>
      <c r="Q7" s="273">
        <v>1702</v>
      </c>
      <c r="R7" s="273">
        <v>1607</v>
      </c>
      <c r="S7" s="273">
        <f>T7+U7</f>
        <v>3503</v>
      </c>
      <c r="T7" s="273">
        <v>1745</v>
      </c>
      <c r="U7" s="273">
        <v>1758</v>
      </c>
      <c r="V7" s="273">
        <f>W7+X7</f>
        <v>3360</v>
      </c>
      <c r="W7" s="273">
        <v>1735</v>
      </c>
      <c r="X7" s="273">
        <v>1625</v>
      </c>
      <c r="Y7" s="273">
        <v>235</v>
      </c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</row>
    <row r="8" spans="1:63" ht="58.5" customHeight="1">
      <c r="A8" s="265">
        <v>2</v>
      </c>
      <c r="B8" s="272">
        <v>46</v>
      </c>
      <c r="C8" s="273">
        <v>765</v>
      </c>
      <c r="D8" s="273">
        <f>E8+F8</f>
        <v>19875</v>
      </c>
      <c r="E8" s="273">
        <f t="shared" si="0"/>
        <v>10109</v>
      </c>
      <c r="F8" s="273">
        <f t="shared" si="0"/>
        <v>9766</v>
      </c>
      <c r="G8" s="273">
        <f>H8+I8</f>
        <v>3194</v>
      </c>
      <c r="H8" s="273">
        <v>1631</v>
      </c>
      <c r="I8" s="273">
        <v>1563</v>
      </c>
      <c r="J8" s="273">
        <f>+K8+L8</f>
        <v>3248</v>
      </c>
      <c r="K8" s="273">
        <v>1634</v>
      </c>
      <c r="L8" s="273">
        <v>1614</v>
      </c>
      <c r="M8" s="273">
        <f>N8+O8</f>
        <v>3202</v>
      </c>
      <c r="N8" s="273">
        <v>1663</v>
      </c>
      <c r="O8" s="273">
        <v>1539</v>
      </c>
      <c r="P8" s="273">
        <f>Q8+R8</f>
        <v>3403</v>
      </c>
      <c r="Q8" s="273">
        <v>1732</v>
      </c>
      <c r="R8" s="273">
        <v>1671</v>
      </c>
      <c r="S8" s="273">
        <f>T8+U8</f>
        <v>3310</v>
      </c>
      <c r="T8" s="273">
        <v>1702</v>
      </c>
      <c r="U8" s="273">
        <v>1608</v>
      </c>
      <c r="V8" s="273">
        <f>W8+X8</f>
        <v>3518</v>
      </c>
      <c r="W8" s="273">
        <v>1747</v>
      </c>
      <c r="X8" s="273">
        <v>1771</v>
      </c>
      <c r="Y8" s="273">
        <v>235</v>
      </c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</row>
    <row r="9" spans="1:63" ht="58.5" customHeight="1">
      <c r="A9" s="11">
        <v>3</v>
      </c>
      <c r="B9" s="272">
        <v>46</v>
      </c>
      <c r="C9" s="273">
        <v>761</v>
      </c>
      <c r="D9" s="273">
        <f>E9+F9</f>
        <v>19383</v>
      </c>
      <c r="E9" s="273">
        <f t="shared" si="0"/>
        <v>9920</v>
      </c>
      <c r="F9" s="273">
        <f t="shared" si="0"/>
        <v>9463</v>
      </c>
      <c r="G9" s="273">
        <f>H9+I9</f>
        <v>3019</v>
      </c>
      <c r="H9" s="273">
        <v>1544</v>
      </c>
      <c r="I9" s="273">
        <v>1475</v>
      </c>
      <c r="J9" s="273">
        <f>+K9+L9</f>
        <v>3202</v>
      </c>
      <c r="K9" s="273">
        <v>1637</v>
      </c>
      <c r="L9" s="273">
        <v>1565</v>
      </c>
      <c r="M9" s="273">
        <f>N9+O9</f>
        <v>3240</v>
      </c>
      <c r="N9" s="273">
        <v>1636</v>
      </c>
      <c r="O9" s="273">
        <v>1604</v>
      </c>
      <c r="P9" s="273">
        <f>Q9+R9</f>
        <v>3210</v>
      </c>
      <c r="Q9" s="273">
        <v>1669</v>
      </c>
      <c r="R9" s="273">
        <v>1541</v>
      </c>
      <c r="S9" s="273">
        <f>T9+U9</f>
        <v>3398</v>
      </c>
      <c r="T9" s="273">
        <v>1727</v>
      </c>
      <c r="U9" s="273">
        <v>1671</v>
      </c>
      <c r="V9" s="273">
        <f>W9+X9</f>
        <v>3314</v>
      </c>
      <c r="W9" s="273">
        <v>1707</v>
      </c>
      <c r="X9" s="273">
        <v>1607</v>
      </c>
      <c r="Y9" s="273">
        <v>241</v>
      </c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</row>
    <row r="10" spans="1:63" s="1" customFormat="1" ht="58.5" customHeight="1">
      <c r="A10" s="316">
        <v>4</v>
      </c>
      <c r="B10" s="390">
        <v>46</v>
      </c>
      <c r="C10" s="391">
        <v>778</v>
      </c>
      <c r="D10" s="391">
        <f>E10+F10</f>
        <v>19266</v>
      </c>
      <c r="E10" s="391">
        <f t="shared" si="0"/>
        <v>9859</v>
      </c>
      <c r="F10" s="391">
        <f t="shared" si="0"/>
        <v>9407</v>
      </c>
      <c r="G10" s="391">
        <f>H10+I10</f>
        <v>3205</v>
      </c>
      <c r="H10" s="391">
        <v>1658</v>
      </c>
      <c r="I10" s="391">
        <v>1547</v>
      </c>
      <c r="J10" s="391">
        <f>+K10+L10</f>
        <v>3008</v>
      </c>
      <c r="K10" s="391">
        <v>1542</v>
      </c>
      <c r="L10" s="391">
        <v>1466</v>
      </c>
      <c r="M10" s="391">
        <f>N10+O10</f>
        <v>3188</v>
      </c>
      <c r="N10" s="391">
        <v>1615</v>
      </c>
      <c r="O10" s="391">
        <v>1573</v>
      </c>
      <c r="P10" s="391">
        <f>Q10+R10</f>
        <v>3245</v>
      </c>
      <c r="Q10" s="391">
        <v>1639</v>
      </c>
      <c r="R10" s="391">
        <v>1606</v>
      </c>
      <c r="S10" s="391">
        <f>T10+U10</f>
        <v>3225</v>
      </c>
      <c r="T10" s="391">
        <v>1675</v>
      </c>
      <c r="U10" s="391">
        <v>1550</v>
      </c>
      <c r="V10" s="391">
        <f>W10+X10</f>
        <v>3395</v>
      </c>
      <c r="W10" s="391">
        <v>1730</v>
      </c>
      <c r="X10" s="391">
        <v>1665</v>
      </c>
      <c r="Y10" s="391">
        <v>260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25" ht="9" customHeight="1" thickBot="1">
      <c r="A11" s="110"/>
      <c r="B11" s="153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</row>
    <row r="12" spans="1:25" s="7" customFormat="1" ht="22.5" customHeight="1">
      <c r="A12" s="5" t="s">
        <v>514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42" t="s">
        <v>434</v>
      </c>
      <c r="R12" s="155"/>
      <c r="S12" s="155"/>
      <c r="T12" s="155"/>
      <c r="U12" s="155"/>
      <c r="V12" s="155"/>
      <c r="W12" s="155"/>
      <c r="X12" s="155"/>
      <c r="Y12" s="155"/>
    </row>
    <row r="13" spans="1:25" ht="14.25">
      <c r="A13" s="156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</row>
    <row r="14" spans="1:25" ht="19.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57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</row>
    <row r="15" spans="1:17" ht="19.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</row>
    <row r="16" spans="1:17" ht="13.5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</row>
    <row r="17" spans="1:17" ht="22.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</row>
    <row r="18" spans="1:17" ht="22.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</row>
    <row r="19" spans="1:17" ht="22.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</row>
    <row r="20" spans="1:17" ht="22.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</row>
    <row r="21" spans="1:17" ht="22.5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</row>
    <row r="22" spans="1:17" ht="13.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</row>
    <row r="23" spans="1:17" ht="13.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</row>
    <row r="24" spans="1:17" ht="13.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</row>
  </sheetData>
  <sheetProtection/>
  <mergeCells count="12">
    <mergeCell ref="P3:R3"/>
    <mergeCell ref="S3:U3"/>
    <mergeCell ref="V3:X3"/>
    <mergeCell ref="Y3:Y4"/>
    <mergeCell ref="A1:Y1"/>
    <mergeCell ref="A3:A4"/>
    <mergeCell ref="B3:B4"/>
    <mergeCell ref="C3:C4"/>
    <mergeCell ref="D3:F3"/>
    <mergeCell ref="G3:I3"/>
    <mergeCell ref="J3:L3"/>
    <mergeCell ref="M3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showGridLines="0" zoomScalePageLayoutView="0" workbookViewId="0" topLeftCell="A1">
      <selection activeCell="A1" sqref="A1:N1"/>
    </sheetView>
  </sheetViews>
  <sheetFormatPr defaultColWidth="9.00390625" defaultRowHeight="13.5"/>
  <cols>
    <col min="1" max="1" width="11.25390625" style="4" customWidth="1"/>
    <col min="2" max="2" width="8.50390625" style="4" customWidth="1"/>
    <col min="3" max="3" width="8.75390625" style="4" customWidth="1"/>
    <col min="4" max="10" width="8.50390625" style="4" customWidth="1"/>
    <col min="11" max="11" width="8.625" style="4" customWidth="1"/>
    <col min="12" max="16384" width="9.00390625" style="4" customWidth="1"/>
  </cols>
  <sheetData>
    <row r="1" spans="1:14" ht="19.5" customHeight="1">
      <c r="A1" s="527" t="s">
        <v>140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</row>
    <row r="2" spans="1:14" ht="9" customHeight="1" thickBot="1">
      <c r="A2" s="64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"/>
      <c r="N2" s="135"/>
    </row>
    <row r="3" spans="1:15" s="5" customFormat="1" ht="28.5" customHeight="1">
      <c r="A3" s="411" t="s">
        <v>207</v>
      </c>
      <c r="B3" s="438" t="s">
        <v>413</v>
      </c>
      <c r="C3" s="437" t="s">
        <v>414</v>
      </c>
      <c r="D3" s="412" t="s">
        <v>415</v>
      </c>
      <c r="E3" s="413"/>
      <c r="F3" s="413"/>
      <c r="G3" s="413"/>
      <c r="H3" s="413"/>
      <c r="I3" s="413"/>
      <c r="J3" s="413"/>
      <c r="K3" s="414"/>
      <c r="L3" s="412" t="s">
        <v>385</v>
      </c>
      <c r="M3" s="414"/>
      <c r="N3" s="529" t="s">
        <v>333</v>
      </c>
      <c r="O3" s="25"/>
    </row>
    <row r="4" spans="1:15" s="5" customFormat="1" ht="28.5" customHeight="1">
      <c r="A4" s="411"/>
      <c r="B4" s="438"/>
      <c r="C4" s="437"/>
      <c r="D4" s="531" t="s">
        <v>141</v>
      </c>
      <c r="E4" s="525" t="s">
        <v>416</v>
      </c>
      <c r="F4" s="532"/>
      <c r="G4" s="533"/>
      <c r="H4" s="534" t="s">
        <v>417</v>
      </c>
      <c r="I4" s="535"/>
      <c r="J4" s="536"/>
      <c r="K4" s="436" t="s">
        <v>418</v>
      </c>
      <c r="L4" s="526" t="s">
        <v>142</v>
      </c>
      <c r="M4" s="526" t="s">
        <v>143</v>
      </c>
      <c r="N4" s="529"/>
      <c r="O4" s="25"/>
    </row>
    <row r="5" spans="1:15" s="5" customFormat="1" ht="31.5" customHeight="1">
      <c r="A5" s="528"/>
      <c r="B5" s="524"/>
      <c r="C5" s="408"/>
      <c r="D5" s="396"/>
      <c r="E5" s="147" t="s">
        <v>248</v>
      </c>
      <c r="F5" s="147" t="s">
        <v>249</v>
      </c>
      <c r="G5" s="147" t="s">
        <v>250</v>
      </c>
      <c r="H5" s="147" t="s">
        <v>248</v>
      </c>
      <c r="I5" s="147" t="s">
        <v>249</v>
      </c>
      <c r="J5" s="183" t="s">
        <v>250</v>
      </c>
      <c r="K5" s="438"/>
      <c r="L5" s="408"/>
      <c r="M5" s="408"/>
      <c r="N5" s="530"/>
      <c r="O5" s="25"/>
    </row>
    <row r="6" spans="1:14" s="5" customFormat="1" ht="5.25" customHeight="1">
      <c r="A6" s="18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57"/>
    </row>
    <row r="7" spans="1:14" s="9" customFormat="1" ht="31.5" customHeight="1">
      <c r="A7" s="11" t="s">
        <v>497</v>
      </c>
      <c r="B7" s="393">
        <v>293</v>
      </c>
      <c r="C7" s="393">
        <f>D7+M7+N7</f>
        <v>68783</v>
      </c>
      <c r="D7" s="393">
        <f>SUM(E7:K7)</f>
        <v>40011</v>
      </c>
      <c r="E7" s="393">
        <v>6907</v>
      </c>
      <c r="F7" s="393">
        <v>16993</v>
      </c>
      <c r="G7" s="393">
        <v>6721</v>
      </c>
      <c r="H7" s="393">
        <v>62</v>
      </c>
      <c r="I7" s="393">
        <v>2670</v>
      </c>
      <c r="J7" s="393">
        <v>1022</v>
      </c>
      <c r="K7" s="393">
        <v>5636</v>
      </c>
      <c r="L7" s="393">
        <v>1283</v>
      </c>
      <c r="M7" s="393">
        <v>18543</v>
      </c>
      <c r="N7" s="393">
        <v>10229</v>
      </c>
    </row>
    <row r="8" spans="1:14" s="9" customFormat="1" ht="31.5" customHeight="1">
      <c r="A8" s="11">
        <v>30</v>
      </c>
      <c r="B8" s="393">
        <v>293</v>
      </c>
      <c r="C8" s="393">
        <f>D8+M8+N8</f>
        <v>68358</v>
      </c>
      <c r="D8" s="393">
        <f>SUM(E8:K8)</f>
        <v>41178</v>
      </c>
      <c r="E8" s="393">
        <v>7349</v>
      </c>
      <c r="F8" s="393">
        <v>16491</v>
      </c>
      <c r="G8" s="393">
        <v>7500</v>
      </c>
      <c r="H8" s="393">
        <v>82</v>
      </c>
      <c r="I8" s="393">
        <v>2627</v>
      </c>
      <c r="J8" s="393">
        <v>791</v>
      </c>
      <c r="K8" s="393">
        <v>6338</v>
      </c>
      <c r="L8" s="393">
        <v>1214</v>
      </c>
      <c r="M8" s="393">
        <v>17393</v>
      </c>
      <c r="N8" s="393">
        <v>9787</v>
      </c>
    </row>
    <row r="9" spans="1:14" s="9" customFormat="1" ht="31.5" customHeight="1">
      <c r="A9" s="11" t="s">
        <v>493</v>
      </c>
      <c r="B9" s="393">
        <v>289</v>
      </c>
      <c r="C9" s="393">
        <f>D9+M9+N9</f>
        <v>67729</v>
      </c>
      <c r="D9" s="393">
        <f>SUM(E9:K9)</f>
        <v>40776</v>
      </c>
      <c r="E9" s="393">
        <v>7461</v>
      </c>
      <c r="F9" s="393">
        <v>15512</v>
      </c>
      <c r="G9" s="393">
        <v>7821</v>
      </c>
      <c r="H9" s="393">
        <v>58</v>
      </c>
      <c r="I9" s="393">
        <v>3073</v>
      </c>
      <c r="J9" s="393">
        <v>536</v>
      </c>
      <c r="K9" s="393">
        <v>6315</v>
      </c>
      <c r="L9" s="393">
        <v>1094</v>
      </c>
      <c r="M9" s="393">
        <v>16216</v>
      </c>
      <c r="N9" s="393">
        <v>10737</v>
      </c>
    </row>
    <row r="10" spans="1:14" s="9" customFormat="1" ht="31.5" customHeight="1">
      <c r="A10" s="11">
        <v>2</v>
      </c>
      <c r="B10" s="393">
        <v>248</v>
      </c>
      <c r="C10" s="393">
        <f>D10+M10+N10</f>
        <v>9213</v>
      </c>
      <c r="D10" s="393">
        <f>SUM(E10:K10)</f>
        <v>4476</v>
      </c>
      <c r="E10" s="393">
        <v>1019</v>
      </c>
      <c r="F10" s="393">
        <v>1414</v>
      </c>
      <c r="G10" s="393">
        <v>972</v>
      </c>
      <c r="H10" s="393">
        <v>0</v>
      </c>
      <c r="I10" s="393">
        <v>175</v>
      </c>
      <c r="J10" s="393">
        <v>77</v>
      </c>
      <c r="K10" s="393">
        <v>819</v>
      </c>
      <c r="L10" s="393">
        <v>573</v>
      </c>
      <c r="M10" s="393">
        <v>4225</v>
      </c>
      <c r="N10" s="393">
        <v>512</v>
      </c>
    </row>
    <row r="11" spans="1:14" s="134" customFormat="1" ht="31.5" customHeight="1">
      <c r="A11" s="316">
        <v>3</v>
      </c>
      <c r="B11" s="394">
        <v>237</v>
      </c>
      <c r="C11" s="394">
        <f>D11+M11+N11</f>
        <v>14507</v>
      </c>
      <c r="D11" s="394">
        <f>SUM(E11:K11)</f>
        <v>7592</v>
      </c>
      <c r="E11" s="394">
        <v>1586</v>
      </c>
      <c r="F11" s="394">
        <v>2440</v>
      </c>
      <c r="G11" s="394">
        <v>1270</v>
      </c>
      <c r="H11" s="394">
        <v>10</v>
      </c>
      <c r="I11" s="394">
        <v>926</v>
      </c>
      <c r="J11" s="394">
        <v>126</v>
      </c>
      <c r="K11" s="394">
        <v>1234</v>
      </c>
      <c r="L11" s="394">
        <v>453</v>
      </c>
      <c r="M11" s="394">
        <v>5477</v>
      </c>
      <c r="N11" s="394">
        <v>1438</v>
      </c>
    </row>
    <row r="12" spans="1:14" s="5" customFormat="1" ht="6" customHeight="1" thickBot="1">
      <c r="A12" s="255"/>
      <c r="B12" s="256"/>
      <c r="C12" s="175"/>
      <c r="D12" s="175"/>
      <c r="E12" s="257"/>
      <c r="F12" s="257"/>
      <c r="G12" s="257"/>
      <c r="H12" s="257"/>
      <c r="I12" s="257"/>
      <c r="J12" s="257"/>
      <c r="K12" s="257"/>
      <c r="L12" s="175"/>
      <c r="M12" s="175"/>
      <c r="N12" s="257"/>
    </row>
    <row r="13" spans="1:14" s="9" customFormat="1" ht="19.5" customHeight="1">
      <c r="A13" s="9" t="s">
        <v>355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84"/>
    </row>
  </sheetData>
  <sheetProtection/>
  <mergeCells count="13">
    <mergeCell ref="D4:D5"/>
    <mergeCell ref="E4:G4"/>
    <mergeCell ref="H4:J4"/>
    <mergeCell ref="K4:K5"/>
    <mergeCell ref="L4:L5"/>
    <mergeCell ref="M4:M5"/>
    <mergeCell ref="A1:N1"/>
    <mergeCell ref="A3:A5"/>
    <mergeCell ref="B3:B5"/>
    <mergeCell ref="C3:C5"/>
    <mergeCell ref="D3:K3"/>
    <mergeCell ref="L3:M3"/>
    <mergeCell ref="N3:N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PageLayoutView="0" workbookViewId="0" topLeftCell="A1">
      <selection activeCell="A1" sqref="A1:D1"/>
    </sheetView>
  </sheetViews>
  <sheetFormatPr defaultColWidth="9.00390625" defaultRowHeight="13.5"/>
  <cols>
    <col min="1" max="1" width="15.25390625" style="4" customWidth="1"/>
    <col min="2" max="4" width="27.125" style="4" customWidth="1"/>
    <col min="5" max="16384" width="9.00390625" style="4" customWidth="1"/>
  </cols>
  <sheetData>
    <row r="1" spans="1:5" ht="17.25">
      <c r="A1" s="415" t="s">
        <v>144</v>
      </c>
      <c r="B1" s="415"/>
      <c r="C1" s="415"/>
      <c r="D1" s="415"/>
      <c r="E1" s="1"/>
    </row>
    <row r="2" spans="1:4" s="5" customFormat="1" ht="9" customHeight="1">
      <c r="A2" s="7"/>
      <c r="B2" s="142"/>
      <c r="C2" s="142"/>
      <c r="D2" s="142"/>
    </row>
    <row r="3" spans="1:4" s="5" customFormat="1" ht="18" customHeight="1" thickBot="1">
      <c r="A3" s="16"/>
      <c r="B3" s="137"/>
      <c r="C3" s="137"/>
      <c r="D3" s="144" t="s">
        <v>26</v>
      </c>
    </row>
    <row r="4" spans="1:4" s="5" customFormat="1" ht="24" customHeight="1">
      <c r="A4" s="17" t="s">
        <v>207</v>
      </c>
      <c r="B4" s="138" t="s">
        <v>145</v>
      </c>
      <c r="C4" s="138" t="s">
        <v>146</v>
      </c>
      <c r="D4" s="140" t="s">
        <v>147</v>
      </c>
    </row>
    <row r="5" spans="1:4" s="5" customFormat="1" ht="6" customHeight="1">
      <c r="A5" s="41"/>
      <c r="B5" s="142"/>
      <c r="C5" s="142"/>
      <c r="D5" s="142"/>
    </row>
    <row r="6" spans="1:4" s="5" customFormat="1" ht="24.75" customHeight="1">
      <c r="A6" s="19" t="s">
        <v>497</v>
      </c>
      <c r="B6" s="127">
        <v>814</v>
      </c>
      <c r="C6" s="127">
        <v>26968</v>
      </c>
      <c r="D6" s="127">
        <v>51884</v>
      </c>
    </row>
    <row r="7" spans="1:4" s="5" customFormat="1" ht="24.75" customHeight="1">
      <c r="A7" s="19">
        <v>30</v>
      </c>
      <c r="B7" s="127">
        <v>738</v>
      </c>
      <c r="C7" s="127">
        <v>24409</v>
      </c>
      <c r="D7" s="127">
        <v>47261</v>
      </c>
    </row>
    <row r="8" spans="1:4" s="1" customFormat="1" ht="24.75" customHeight="1">
      <c r="A8" s="19" t="s">
        <v>493</v>
      </c>
      <c r="B8" s="127">
        <v>707</v>
      </c>
      <c r="C8" s="127">
        <v>23470</v>
      </c>
      <c r="D8" s="127">
        <v>44470</v>
      </c>
    </row>
    <row r="9" spans="1:4" s="1" customFormat="1" ht="24.75" customHeight="1">
      <c r="A9" s="19">
        <v>2</v>
      </c>
      <c r="B9" s="127">
        <v>148</v>
      </c>
      <c r="C9" s="127">
        <v>4130</v>
      </c>
      <c r="D9" s="127">
        <v>4976</v>
      </c>
    </row>
    <row r="10" spans="1:4" s="1" customFormat="1" ht="24.75" customHeight="1">
      <c r="A10" s="112">
        <v>3</v>
      </c>
      <c r="B10" s="335">
        <v>364</v>
      </c>
      <c r="C10" s="335">
        <v>9579</v>
      </c>
      <c r="D10" s="335">
        <v>12328</v>
      </c>
    </row>
    <row r="11" spans="1:4" s="5" customFormat="1" ht="6" customHeight="1" thickBot="1">
      <c r="A11" s="20"/>
      <c r="B11" s="158"/>
      <c r="C11" s="137"/>
      <c r="D11" s="137"/>
    </row>
    <row r="12" spans="1:4" s="5" customFormat="1" ht="18" customHeight="1">
      <c r="A12" s="5" t="s">
        <v>409</v>
      </c>
      <c r="B12" s="142"/>
      <c r="C12" s="142"/>
      <c r="D12" s="142"/>
    </row>
    <row r="13" spans="2:4" s="5" customFormat="1" ht="13.5">
      <c r="B13" s="142"/>
      <c r="C13" s="142"/>
      <c r="D13" s="142"/>
    </row>
    <row r="14" spans="1:8" ht="13.5">
      <c r="A14" s="280"/>
      <c r="B14" s="280"/>
      <c r="C14" s="280"/>
      <c r="D14" s="280"/>
      <c r="E14" s="280"/>
      <c r="F14" s="280"/>
      <c r="G14" s="280"/>
      <c r="H14" s="280"/>
    </row>
    <row r="15" spans="1:8" ht="13.5">
      <c r="A15" s="280"/>
      <c r="B15" s="280"/>
      <c r="C15" s="280"/>
      <c r="D15" s="280"/>
      <c r="E15" s="280"/>
      <c r="F15" s="280"/>
      <c r="G15" s="280"/>
      <c r="H15" s="280"/>
    </row>
    <row r="16" spans="1:8" ht="13.5">
      <c r="A16" s="280"/>
      <c r="B16" s="280"/>
      <c r="C16" s="280"/>
      <c r="D16" s="280"/>
      <c r="E16" s="280"/>
      <c r="F16" s="280"/>
      <c r="G16" s="280"/>
      <c r="H16" s="280"/>
    </row>
    <row r="17" spans="1:8" ht="13.5">
      <c r="A17" s="280"/>
      <c r="B17" s="280"/>
      <c r="C17" s="280"/>
      <c r="D17" s="280"/>
      <c r="E17" s="280"/>
      <c r="F17" s="280"/>
      <c r="G17" s="280"/>
      <c r="H17" s="280"/>
    </row>
    <row r="18" spans="1:8" ht="13.5">
      <c r="A18" s="280"/>
      <c r="B18" s="280"/>
      <c r="C18" s="280"/>
      <c r="D18" s="280"/>
      <c r="E18" s="280"/>
      <c r="F18" s="280"/>
      <c r="G18" s="280"/>
      <c r="H18" s="280"/>
    </row>
    <row r="19" spans="1:8" ht="13.5">
      <c r="A19" s="280"/>
      <c r="B19" s="280"/>
      <c r="C19" s="280"/>
      <c r="D19" s="280"/>
      <c r="E19" s="280"/>
      <c r="F19" s="280"/>
      <c r="G19" s="280"/>
      <c r="H19" s="280"/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9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11.25390625" style="61" customWidth="1"/>
    <col min="2" max="10" width="6.375" style="1" customWidth="1"/>
    <col min="11" max="12" width="6.75390625" style="1" customWidth="1"/>
    <col min="13" max="13" width="7.125" style="1" customWidth="1"/>
    <col min="14" max="17" width="6.375" style="1" customWidth="1"/>
    <col min="18" max="16384" width="9.00390625" style="1" customWidth="1"/>
  </cols>
  <sheetData>
    <row r="1" spans="1:16" ht="20.25" customHeight="1">
      <c r="A1" s="537" t="s">
        <v>245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</row>
    <row r="2" spans="1:2" s="5" customFormat="1" ht="12" customHeight="1" thickBot="1">
      <c r="A2" s="24"/>
      <c r="B2" s="7"/>
    </row>
    <row r="3" spans="1:16" s="5" customFormat="1" ht="19.5" customHeight="1">
      <c r="A3" s="51" t="s">
        <v>361</v>
      </c>
      <c r="B3" s="56" t="s">
        <v>10</v>
      </c>
      <c r="C3" s="57" t="s">
        <v>455</v>
      </c>
      <c r="D3" s="57" t="s">
        <v>148</v>
      </c>
      <c r="E3" s="57" t="s">
        <v>235</v>
      </c>
      <c r="F3" s="57" t="s">
        <v>236</v>
      </c>
      <c r="G3" s="57" t="s">
        <v>237</v>
      </c>
      <c r="H3" s="57" t="s">
        <v>238</v>
      </c>
      <c r="I3" s="57" t="s">
        <v>239</v>
      </c>
      <c r="J3" s="57" t="s">
        <v>149</v>
      </c>
      <c r="K3" s="57" t="s">
        <v>150</v>
      </c>
      <c r="L3" s="57" t="s">
        <v>151</v>
      </c>
      <c r="M3" s="57" t="s">
        <v>152</v>
      </c>
      <c r="N3" s="57" t="s">
        <v>153</v>
      </c>
      <c r="O3" s="57" t="s">
        <v>240</v>
      </c>
      <c r="P3" s="58" t="s">
        <v>90</v>
      </c>
    </row>
    <row r="4" spans="1:2" s="5" customFormat="1" ht="6" customHeight="1">
      <c r="A4" s="19"/>
      <c r="B4" s="25"/>
    </row>
    <row r="5" spans="1:16" s="5" customFormat="1" ht="20.25" customHeight="1">
      <c r="A5" s="60"/>
      <c r="B5" s="538" t="s">
        <v>456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</row>
    <row r="6" spans="1:16" s="5" customFormat="1" ht="3" customHeight="1">
      <c r="A6" s="60"/>
      <c r="B6" s="29"/>
      <c r="C6" s="29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s="5" customFormat="1" ht="18" customHeight="1">
      <c r="A7" s="19" t="s">
        <v>493</v>
      </c>
      <c r="B7" s="261">
        <v>162</v>
      </c>
      <c r="C7" s="261">
        <v>35</v>
      </c>
      <c r="D7" s="261">
        <v>23</v>
      </c>
      <c r="E7" s="261">
        <v>2</v>
      </c>
      <c r="F7" s="261">
        <v>8</v>
      </c>
      <c r="G7" s="261">
        <v>2</v>
      </c>
      <c r="H7" s="261">
        <v>4</v>
      </c>
      <c r="I7" s="261">
        <v>1</v>
      </c>
      <c r="J7" s="261">
        <v>10</v>
      </c>
      <c r="K7" s="261">
        <v>0</v>
      </c>
      <c r="L7" s="261">
        <v>3</v>
      </c>
      <c r="M7" s="261">
        <v>56</v>
      </c>
      <c r="N7" s="261">
        <v>13</v>
      </c>
      <c r="O7" s="261">
        <v>0</v>
      </c>
      <c r="P7" s="261">
        <v>5</v>
      </c>
    </row>
    <row r="8" spans="1:16" s="5" customFormat="1" ht="18" customHeight="1">
      <c r="A8" s="19">
        <v>2</v>
      </c>
      <c r="B8" s="261">
        <v>57</v>
      </c>
      <c r="C8" s="261">
        <v>17</v>
      </c>
      <c r="D8" s="261">
        <v>5</v>
      </c>
      <c r="E8" s="261">
        <v>0</v>
      </c>
      <c r="F8" s="261">
        <v>3</v>
      </c>
      <c r="G8" s="261">
        <v>1</v>
      </c>
      <c r="H8" s="261">
        <v>1</v>
      </c>
      <c r="I8" s="261">
        <v>0</v>
      </c>
      <c r="J8" s="261">
        <v>6</v>
      </c>
      <c r="K8" s="261">
        <v>0</v>
      </c>
      <c r="L8" s="261">
        <v>1</v>
      </c>
      <c r="M8" s="261">
        <v>12</v>
      </c>
      <c r="N8" s="261">
        <v>9</v>
      </c>
      <c r="O8" s="261">
        <v>0</v>
      </c>
      <c r="P8" s="261">
        <v>2</v>
      </c>
    </row>
    <row r="9" spans="1:16" ht="18" customHeight="1">
      <c r="A9" s="112">
        <v>3</v>
      </c>
      <c r="B9" s="372">
        <f>SUM(B11:B22)</f>
        <v>107</v>
      </c>
      <c r="C9" s="372">
        <f aca="true" t="shared" si="0" ref="C9:P9">SUM(C11:C22)</f>
        <v>24</v>
      </c>
      <c r="D9" s="372">
        <f t="shared" si="0"/>
        <v>14</v>
      </c>
      <c r="E9" s="372">
        <f t="shared" si="0"/>
        <v>0</v>
      </c>
      <c r="F9" s="372">
        <f t="shared" si="0"/>
        <v>6</v>
      </c>
      <c r="G9" s="372">
        <f t="shared" si="0"/>
        <v>4</v>
      </c>
      <c r="H9" s="372">
        <f t="shared" si="0"/>
        <v>1</v>
      </c>
      <c r="I9" s="372">
        <f t="shared" si="0"/>
        <v>0</v>
      </c>
      <c r="J9" s="372">
        <f t="shared" si="0"/>
        <v>6</v>
      </c>
      <c r="K9" s="372">
        <f t="shared" si="0"/>
        <v>0</v>
      </c>
      <c r="L9" s="372">
        <f t="shared" si="0"/>
        <v>3</v>
      </c>
      <c r="M9" s="372">
        <f t="shared" si="0"/>
        <v>28</v>
      </c>
      <c r="N9" s="372">
        <f t="shared" si="0"/>
        <v>11</v>
      </c>
      <c r="O9" s="372">
        <f t="shared" si="0"/>
        <v>3</v>
      </c>
      <c r="P9" s="372">
        <f t="shared" si="0"/>
        <v>7</v>
      </c>
    </row>
    <row r="10" spans="1:16" s="5" customFormat="1" ht="12" customHeight="1">
      <c r="A10" s="19"/>
      <c r="B10" s="262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</row>
    <row r="11" spans="1:16" s="5" customFormat="1" ht="16.5" customHeight="1">
      <c r="A11" s="38" t="s">
        <v>527</v>
      </c>
      <c r="B11" s="261">
        <f>SUM(C11:P11)</f>
        <v>17</v>
      </c>
      <c r="C11" s="261">
        <v>7</v>
      </c>
      <c r="D11" s="261">
        <v>1</v>
      </c>
      <c r="E11" s="261" t="s">
        <v>246</v>
      </c>
      <c r="F11" s="261" t="s">
        <v>246</v>
      </c>
      <c r="G11" s="261" t="s">
        <v>246</v>
      </c>
      <c r="H11" s="261" t="s">
        <v>246</v>
      </c>
      <c r="I11" s="261" t="s">
        <v>246</v>
      </c>
      <c r="J11" s="261">
        <v>1</v>
      </c>
      <c r="K11" s="261" t="s">
        <v>246</v>
      </c>
      <c r="L11" s="261" t="s">
        <v>246</v>
      </c>
      <c r="M11" s="261">
        <v>6</v>
      </c>
      <c r="N11" s="261" t="s">
        <v>246</v>
      </c>
      <c r="O11" s="261">
        <v>1</v>
      </c>
      <c r="P11" s="261">
        <v>1</v>
      </c>
    </row>
    <row r="12" spans="1:16" s="5" customFormat="1" ht="16.5" customHeight="1">
      <c r="A12" s="38" t="s">
        <v>510</v>
      </c>
      <c r="B12" s="261">
        <f aca="true" t="shared" si="1" ref="B12:B22">SUM(C12:P12)</f>
        <v>9</v>
      </c>
      <c r="C12" s="261">
        <v>2</v>
      </c>
      <c r="D12" s="261" t="s">
        <v>246</v>
      </c>
      <c r="E12" s="261" t="s">
        <v>246</v>
      </c>
      <c r="F12" s="261" t="s">
        <v>246</v>
      </c>
      <c r="G12" s="261">
        <v>3</v>
      </c>
      <c r="H12" s="261" t="s">
        <v>246</v>
      </c>
      <c r="I12" s="261" t="s">
        <v>246</v>
      </c>
      <c r="J12" s="261">
        <v>2</v>
      </c>
      <c r="K12" s="261" t="s">
        <v>246</v>
      </c>
      <c r="L12" s="261" t="s">
        <v>246</v>
      </c>
      <c r="M12" s="261">
        <v>1</v>
      </c>
      <c r="N12" s="261" t="s">
        <v>246</v>
      </c>
      <c r="O12" s="261">
        <v>1</v>
      </c>
      <c r="P12" s="261" t="s">
        <v>246</v>
      </c>
    </row>
    <row r="13" spans="1:16" s="5" customFormat="1" ht="16.5" customHeight="1">
      <c r="A13" s="38" t="s">
        <v>373</v>
      </c>
      <c r="B13" s="261">
        <f t="shared" si="1"/>
        <v>6</v>
      </c>
      <c r="C13" s="261" t="s">
        <v>246</v>
      </c>
      <c r="D13" s="261">
        <v>1</v>
      </c>
      <c r="E13" s="261" t="s">
        <v>246</v>
      </c>
      <c r="F13" s="261" t="s">
        <v>246</v>
      </c>
      <c r="G13" s="261" t="s">
        <v>246</v>
      </c>
      <c r="H13" s="261" t="s">
        <v>246</v>
      </c>
      <c r="I13" s="261" t="s">
        <v>246</v>
      </c>
      <c r="J13" s="261" t="s">
        <v>246</v>
      </c>
      <c r="K13" s="261" t="s">
        <v>246</v>
      </c>
      <c r="L13" s="261" t="s">
        <v>246</v>
      </c>
      <c r="M13" s="261">
        <v>4</v>
      </c>
      <c r="N13" s="261" t="s">
        <v>246</v>
      </c>
      <c r="O13" s="261" t="s">
        <v>246</v>
      </c>
      <c r="P13" s="261">
        <v>1</v>
      </c>
    </row>
    <row r="14" spans="1:16" s="5" customFormat="1" ht="16.5" customHeight="1">
      <c r="A14" s="38" t="s">
        <v>374</v>
      </c>
      <c r="B14" s="261">
        <f t="shared" si="1"/>
        <v>12</v>
      </c>
      <c r="C14" s="261">
        <v>6</v>
      </c>
      <c r="D14" s="261">
        <v>1</v>
      </c>
      <c r="E14" s="261" t="s">
        <v>246</v>
      </c>
      <c r="F14" s="261">
        <v>1</v>
      </c>
      <c r="G14" s="261">
        <v>1</v>
      </c>
      <c r="H14" s="261" t="s">
        <v>246</v>
      </c>
      <c r="I14" s="261" t="s">
        <v>246</v>
      </c>
      <c r="J14" s="261">
        <v>1</v>
      </c>
      <c r="K14" s="261" t="s">
        <v>246</v>
      </c>
      <c r="L14" s="261" t="s">
        <v>246</v>
      </c>
      <c r="M14" s="261" t="s">
        <v>246</v>
      </c>
      <c r="N14" s="261" t="s">
        <v>246</v>
      </c>
      <c r="O14" s="261" t="s">
        <v>246</v>
      </c>
      <c r="P14" s="261">
        <v>2</v>
      </c>
    </row>
    <row r="15" spans="1:16" s="5" customFormat="1" ht="16.5" customHeight="1">
      <c r="A15" s="38" t="s">
        <v>375</v>
      </c>
      <c r="B15" s="261">
        <f t="shared" si="1"/>
        <v>7</v>
      </c>
      <c r="C15" s="261">
        <v>1</v>
      </c>
      <c r="D15" s="261">
        <v>3</v>
      </c>
      <c r="E15" s="261" t="s">
        <v>246</v>
      </c>
      <c r="F15" s="261" t="s">
        <v>246</v>
      </c>
      <c r="G15" s="261" t="s">
        <v>246</v>
      </c>
      <c r="H15" s="261" t="s">
        <v>246</v>
      </c>
      <c r="I15" s="261" t="s">
        <v>246</v>
      </c>
      <c r="J15" s="261">
        <v>1</v>
      </c>
      <c r="K15" s="261" t="s">
        <v>246</v>
      </c>
      <c r="L15" s="261">
        <v>1</v>
      </c>
      <c r="M15" s="261" t="s">
        <v>246</v>
      </c>
      <c r="N15" s="261" t="s">
        <v>246</v>
      </c>
      <c r="O15" s="261" t="s">
        <v>246</v>
      </c>
      <c r="P15" s="261">
        <v>1</v>
      </c>
    </row>
    <row r="16" spans="1:16" s="5" customFormat="1" ht="16.5" customHeight="1">
      <c r="A16" s="38" t="s">
        <v>376</v>
      </c>
      <c r="B16" s="261">
        <f t="shared" si="1"/>
        <v>6</v>
      </c>
      <c r="C16" s="261">
        <v>1</v>
      </c>
      <c r="D16" s="261">
        <v>3</v>
      </c>
      <c r="E16" s="261" t="s">
        <v>246</v>
      </c>
      <c r="F16" s="261" t="s">
        <v>246</v>
      </c>
      <c r="G16" s="261" t="s">
        <v>246</v>
      </c>
      <c r="H16" s="261" t="s">
        <v>246</v>
      </c>
      <c r="I16" s="261" t="s">
        <v>246</v>
      </c>
      <c r="J16" s="261" t="s">
        <v>246</v>
      </c>
      <c r="K16" s="261" t="s">
        <v>246</v>
      </c>
      <c r="L16" s="261">
        <v>1</v>
      </c>
      <c r="M16" s="261" t="s">
        <v>246</v>
      </c>
      <c r="N16" s="261" t="s">
        <v>246</v>
      </c>
      <c r="O16" s="261" t="s">
        <v>246</v>
      </c>
      <c r="P16" s="261">
        <v>1</v>
      </c>
    </row>
    <row r="17" spans="1:16" s="5" customFormat="1" ht="16.5" customHeight="1">
      <c r="A17" s="38" t="s">
        <v>472</v>
      </c>
      <c r="B17" s="261">
        <f t="shared" si="1"/>
        <v>7</v>
      </c>
      <c r="C17" s="261">
        <v>1</v>
      </c>
      <c r="D17" s="261">
        <v>1</v>
      </c>
      <c r="E17" s="261" t="s">
        <v>246</v>
      </c>
      <c r="F17" s="261" t="s">
        <v>246</v>
      </c>
      <c r="G17" s="261" t="s">
        <v>246</v>
      </c>
      <c r="H17" s="261" t="s">
        <v>246</v>
      </c>
      <c r="I17" s="261" t="s">
        <v>246</v>
      </c>
      <c r="J17" s="261">
        <v>1</v>
      </c>
      <c r="K17" s="261" t="s">
        <v>246</v>
      </c>
      <c r="L17" s="261" t="s">
        <v>246</v>
      </c>
      <c r="M17" s="261">
        <v>4</v>
      </c>
      <c r="N17" s="261" t="s">
        <v>246</v>
      </c>
      <c r="O17" s="261" t="s">
        <v>246</v>
      </c>
      <c r="P17" s="261" t="s">
        <v>246</v>
      </c>
    </row>
    <row r="18" spans="1:16" s="5" customFormat="1" ht="16.5" customHeight="1">
      <c r="A18" s="38" t="s">
        <v>377</v>
      </c>
      <c r="B18" s="261">
        <f t="shared" si="1"/>
        <v>11</v>
      </c>
      <c r="C18" s="261">
        <v>1</v>
      </c>
      <c r="D18" s="261">
        <v>1</v>
      </c>
      <c r="E18" s="261" t="s">
        <v>246</v>
      </c>
      <c r="F18" s="261">
        <v>2</v>
      </c>
      <c r="G18" s="261" t="s">
        <v>246</v>
      </c>
      <c r="H18" s="261" t="s">
        <v>246</v>
      </c>
      <c r="I18" s="261" t="s">
        <v>246</v>
      </c>
      <c r="J18" s="261" t="s">
        <v>246</v>
      </c>
      <c r="K18" s="261" t="s">
        <v>246</v>
      </c>
      <c r="L18" s="261">
        <v>1</v>
      </c>
      <c r="M18" s="261">
        <v>4</v>
      </c>
      <c r="N18" s="261">
        <v>2</v>
      </c>
      <c r="O18" s="261" t="s">
        <v>246</v>
      </c>
      <c r="P18" s="261" t="s">
        <v>246</v>
      </c>
    </row>
    <row r="19" spans="1:16" s="5" customFormat="1" ht="16.5" customHeight="1">
      <c r="A19" s="38" t="s">
        <v>378</v>
      </c>
      <c r="B19" s="261">
        <f t="shared" si="1"/>
        <v>6</v>
      </c>
      <c r="C19" s="261">
        <v>1</v>
      </c>
      <c r="D19" s="261" t="s">
        <v>246</v>
      </c>
      <c r="E19" s="261" t="s">
        <v>246</v>
      </c>
      <c r="F19" s="261" t="s">
        <v>246</v>
      </c>
      <c r="G19" s="261" t="s">
        <v>246</v>
      </c>
      <c r="H19" s="261" t="s">
        <v>246</v>
      </c>
      <c r="I19" s="261" t="s">
        <v>246</v>
      </c>
      <c r="J19" s="261" t="s">
        <v>246</v>
      </c>
      <c r="K19" s="261" t="s">
        <v>246</v>
      </c>
      <c r="L19" s="261" t="s">
        <v>246</v>
      </c>
      <c r="M19" s="261">
        <v>1</v>
      </c>
      <c r="N19" s="261">
        <v>3</v>
      </c>
      <c r="O19" s="261" t="s">
        <v>246</v>
      </c>
      <c r="P19" s="261">
        <v>1</v>
      </c>
    </row>
    <row r="20" spans="1:16" s="5" customFormat="1" ht="16.5" customHeight="1">
      <c r="A20" s="38" t="s">
        <v>528</v>
      </c>
      <c r="B20" s="261">
        <f t="shared" si="1"/>
        <v>5</v>
      </c>
      <c r="C20" s="261">
        <v>2</v>
      </c>
      <c r="D20" s="261" t="s">
        <v>246</v>
      </c>
      <c r="E20" s="261" t="s">
        <v>246</v>
      </c>
      <c r="F20" s="261">
        <v>2</v>
      </c>
      <c r="G20" s="261" t="s">
        <v>246</v>
      </c>
      <c r="H20" s="261" t="s">
        <v>246</v>
      </c>
      <c r="I20" s="261" t="s">
        <v>246</v>
      </c>
      <c r="J20" s="261" t="s">
        <v>246</v>
      </c>
      <c r="K20" s="261" t="s">
        <v>246</v>
      </c>
      <c r="L20" s="261" t="s">
        <v>246</v>
      </c>
      <c r="M20" s="261">
        <v>1</v>
      </c>
      <c r="N20" s="261" t="s">
        <v>246</v>
      </c>
      <c r="O20" s="261" t="s">
        <v>246</v>
      </c>
      <c r="P20" s="261" t="s">
        <v>246</v>
      </c>
    </row>
    <row r="21" spans="1:16" s="5" customFormat="1" ht="16.5" customHeight="1">
      <c r="A21" s="38" t="s">
        <v>473</v>
      </c>
      <c r="B21" s="261">
        <f t="shared" si="1"/>
        <v>10</v>
      </c>
      <c r="C21" s="261" t="s">
        <v>246</v>
      </c>
      <c r="D21" s="261">
        <v>2</v>
      </c>
      <c r="E21" s="261" t="s">
        <v>246</v>
      </c>
      <c r="F21" s="261" t="s">
        <v>246</v>
      </c>
      <c r="G21" s="261" t="s">
        <v>246</v>
      </c>
      <c r="H21" s="261">
        <v>1</v>
      </c>
      <c r="I21" s="261" t="s">
        <v>246</v>
      </c>
      <c r="J21" s="261" t="s">
        <v>246</v>
      </c>
      <c r="K21" s="261" t="s">
        <v>246</v>
      </c>
      <c r="L21" s="261" t="s">
        <v>246</v>
      </c>
      <c r="M21" s="261">
        <v>2</v>
      </c>
      <c r="N21" s="261">
        <v>5</v>
      </c>
      <c r="O21" s="261" t="s">
        <v>246</v>
      </c>
      <c r="P21" s="261" t="s">
        <v>246</v>
      </c>
    </row>
    <row r="22" spans="1:16" s="5" customFormat="1" ht="16.5" customHeight="1">
      <c r="A22" s="38" t="s">
        <v>379</v>
      </c>
      <c r="B22" s="261">
        <f t="shared" si="1"/>
        <v>11</v>
      </c>
      <c r="C22" s="261">
        <v>2</v>
      </c>
      <c r="D22" s="261">
        <v>1</v>
      </c>
      <c r="E22" s="261" t="s">
        <v>246</v>
      </c>
      <c r="F22" s="261">
        <v>1</v>
      </c>
      <c r="G22" s="261" t="s">
        <v>246</v>
      </c>
      <c r="H22" s="261" t="s">
        <v>246</v>
      </c>
      <c r="I22" s="261" t="s">
        <v>246</v>
      </c>
      <c r="J22" s="261" t="s">
        <v>246</v>
      </c>
      <c r="K22" s="261" t="s">
        <v>246</v>
      </c>
      <c r="L22" s="261" t="s">
        <v>246</v>
      </c>
      <c r="M22" s="261">
        <v>5</v>
      </c>
      <c r="N22" s="261">
        <v>1</v>
      </c>
      <c r="O22" s="261">
        <v>1</v>
      </c>
      <c r="P22" s="261" t="s">
        <v>246</v>
      </c>
    </row>
    <row r="23" spans="1:16" s="5" customFormat="1" ht="6" customHeight="1">
      <c r="A23" s="19"/>
      <c r="B23" s="25" t="s">
        <v>439</v>
      </c>
      <c r="D23" s="25" t="s">
        <v>439</v>
      </c>
      <c r="E23" s="25" t="s">
        <v>439</v>
      </c>
      <c r="F23" s="25" t="s">
        <v>439</v>
      </c>
      <c r="G23" s="25" t="s">
        <v>439</v>
      </c>
      <c r="H23" s="25" t="s">
        <v>439</v>
      </c>
      <c r="I23" s="25" t="s">
        <v>439</v>
      </c>
      <c r="J23" s="25" t="s">
        <v>439</v>
      </c>
      <c r="K23" s="25" t="s">
        <v>439</v>
      </c>
      <c r="L23" s="25" t="s">
        <v>439</v>
      </c>
      <c r="M23" s="25" t="s">
        <v>439</v>
      </c>
      <c r="N23" s="25" t="s">
        <v>439</v>
      </c>
      <c r="O23" s="25" t="s">
        <v>439</v>
      </c>
      <c r="P23" s="25" t="s">
        <v>439</v>
      </c>
    </row>
    <row r="24" spans="1:16" s="5" customFormat="1" ht="18.75" customHeight="1">
      <c r="A24" s="60"/>
      <c r="B24" s="538" t="s">
        <v>393</v>
      </c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9"/>
    </row>
    <row r="25" spans="1:16" s="5" customFormat="1" ht="3" customHeight="1">
      <c r="A25" s="60"/>
      <c r="B25" s="29"/>
      <c r="C25" s="29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s="5" customFormat="1" ht="18" customHeight="1">
      <c r="A26" s="19" t="s">
        <v>493</v>
      </c>
      <c r="B26" s="261">
        <v>114</v>
      </c>
      <c r="C26" s="263">
        <v>0</v>
      </c>
      <c r="D26" s="263">
        <v>0</v>
      </c>
      <c r="E26" s="263">
        <v>0</v>
      </c>
      <c r="F26" s="261">
        <v>0</v>
      </c>
      <c r="G26" s="263">
        <v>0</v>
      </c>
      <c r="H26" s="263">
        <v>0</v>
      </c>
      <c r="I26" s="263">
        <v>0</v>
      </c>
      <c r="J26" s="261">
        <v>14</v>
      </c>
      <c r="K26" s="261">
        <v>2</v>
      </c>
      <c r="L26" s="261">
        <v>0</v>
      </c>
      <c r="M26" s="261">
        <v>86</v>
      </c>
      <c r="N26" s="261">
        <v>1</v>
      </c>
      <c r="O26" s="261">
        <v>3</v>
      </c>
      <c r="P26" s="261">
        <v>8</v>
      </c>
    </row>
    <row r="27" spans="1:16" s="5" customFormat="1" ht="18" customHeight="1">
      <c r="A27" s="19">
        <v>2</v>
      </c>
      <c r="B27" s="261">
        <v>50</v>
      </c>
      <c r="C27" s="263">
        <v>0</v>
      </c>
      <c r="D27" s="263">
        <v>0</v>
      </c>
      <c r="E27" s="263">
        <v>0</v>
      </c>
      <c r="F27" s="261">
        <v>0</v>
      </c>
      <c r="G27" s="263">
        <v>0</v>
      </c>
      <c r="H27" s="263">
        <v>0</v>
      </c>
      <c r="I27" s="263">
        <v>0</v>
      </c>
      <c r="J27" s="261">
        <v>1</v>
      </c>
      <c r="K27" s="261">
        <v>0</v>
      </c>
      <c r="L27" s="261">
        <v>0</v>
      </c>
      <c r="M27" s="261">
        <v>36</v>
      </c>
      <c r="N27" s="261">
        <v>0</v>
      </c>
      <c r="O27" s="261">
        <v>10</v>
      </c>
      <c r="P27" s="261">
        <v>3</v>
      </c>
    </row>
    <row r="28" spans="1:16" ht="18" customHeight="1">
      <c r="A28" s="112">
        <v>3</v>
      </c>
      <c r="B28" s="372">
        <f>SUM(B30:B41)</f>
        <v>79</v>
      </c>
      <c r="C28" s="372">
        <f aca="true" t="shared" si="2" ref="C28:P28">SUM(C30:C41)</f>
        <v>0</v>
      </c>
      <c r="D28" s="372">
        <f t="shared" si="2"/>
        <v>0</v>
      </c>
      <c r="E28" s="372">
        <f t="shared" si="2"/>
        <v>0</v>
      </c>
      <c r="F28" s="372">
        <f t="shared" si="2"/>
        <v>0</v>
      </c>
      <c r="G28" s="372">
        <f t="shared" si="2"/>
        <v>0</v>
      </c>
      <c r="H28" s="372">
        <f t="shared" si="2"/>
        <v>1</v>
      </c>
      <c r="I28" s="372">
        <f t="shared" si="2"/>
        <v>0</v>
      </c>
      <c r="J28" s="372">
        <f t="shared" si="2"/>
        <v>5</v>
      </c>
      <c r="K28" s="372">
        <f t="shared" si="2"/>
        <v>0</v>
      </c>
      <c r="L28" s="372">
        <f t="shared" si="2"/>
        <v>6</v>
      </c>
      <c r="M28" s="372">
        <f t="shared" si="2"/>
        <v>60</v>
      </c>
      <c r="N28" s="372">
        <f t="shared" si="2"/>
        <v>0</v>
      </c>
      <c r="O28" s="372">
        <f t="shared" si="2"/>
        <v>3</v>
      </c>
      <c r="P28" s="372">
        <f t="shared" si="2"/>
        <v>4</v>
      </c>
    </row>
    <row r="29" spans="1:16" s="5" customFormat="1" ht="12" customHeight="1">
      <c r="A29" s="19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</row>
    <row r="30" spans="1:16" s="5" customFormat="1" ht="16.5" customHeight="1">
      <c r="A30" s="38" t="s">
        <v>527</v>
      </c>
      <c r="B30" s="261">
        <f>SUM(C30:P30)</f>
        <v>6</v>
      </c>
      <c r="C30" s="261" t="s">
        <v>246</v>
      </c>
      <c r="D30" s="261" t="s">
        <v>246</v>
      </c>
      <c r="E30" s="261" t="s">
        <v>246</v>
      </c>
      <c r="F30" s="261" t="s">
        <v>246</v>
      </c>
      <c r="G30" s="261" t="s">
        <v>246</v>
      </c>
      <c r="H30" s="261" t="s">
        <v>246</v>
      </c>
      <c r="I30" s="261" t="s">
        <v>246</v>
      </c>
      <c r="J30" s="261">
        <v>1</v>
      </c>
      <c r="K30" s="261" t="s">
        <v>246</v>
      </c>
      <c r="L30" s="261" t="s">
        <v>246</v>
      </c>
      <c r="M30" s="261">
        <v>3</v>
      </c>
      <c r="N30" s="261" t="s">
        <v>246</v>
      </c>
      <c r="O30" s="261">
        <v>1</v>
      </c>
      <c r="P30" s="261">
        <v>1</v>
      </c>
    </row>
    <row r="31" spans="1:16" s="5" customFormat="1" ht="16.5" customHeight="1">
      <c r="A31" s="38" t="s">
        <v>509</v>
      </c>
      <c r="B31" s="261">
        <f aca="true" t="shared" si="3" ref="B31:B41">SUM(C31:P31)</f>
        <v>6</v>
      </c>
      <c r="C31" s="261" t="s">
        <v>246</v>
      </c>
      <c r="D31" s="261" t="s">
        <v>246</v>
      </c>
      <c r="E31" s="261" t="s">
        <v>246</v>
      </c>
      <c r="F31" s="261" t="s">
        <v>246</v>
      </c>
      <c r="G31" s="261" t="s">
        <v>246</v>
      </c>
      <c r="H31" s="261" t="s">
        <v>246</v>
      </c>
      <c r="I31" s="261" t="s">
        <v>246</v>
      </c>
      <c r="J31" s="261" t="s">
        <v>246</v>
      </c>
      <c r="K31" s="261" t="s">
        <v>246</v>
      </c>
      <c r="L31" s="261" t="s">
        <v>246</v>
      </c>
      <c r="M31" s="261">
        <v>6</v>
      </c>
      <c r="N31" s="261" t="s">
        <v>246</v>
      </c>
      <c r="O31" s="261" t="s">
        <v>246</v>
      </c>
      <c r="P31" s="261" t="s">
        <v>246</v>
      </c>
    </row>
    <row r="32" spans="1:16" s="5" customFormat="1" ht="16.5" customHeight="1">
      <c r="A32" s="38" t="s">
        <v>373</v>
      </c>
      <c r="B32" s="261">
        <f t="shared" si="3"/>
        <v>7</v>
      </c>
      <c r="C32" s="261" t="s">
        <v>246</v>
      </c>
      <c r="D32" s="261" t="s">
        <v>246</v>
      </c>
      <c r="E32" s="261" t="s">
        <v>246</v>
      </c>
      <c r="F32" s="261" t="s">
        <v>246</v>
      </c>
      <c r="G32" s="261" t="s">
        <v>246</v>
      </c>
      <c r="H32" s="261" t="s">
        <v>246</v>
      </c>
      <c r="I32" s="261" t="s">
        <v>246</v>
      </c>
      <c r="J32" s="261" t="s">
        <v>246</v>
      </c>
      <c r="K32" s="261" t="s">
        <v>246</v>
      </c>
      <c r="L32" s="261" t="s">
        <v>246</v>
      </c>
      <c r="M32" s="261">
        <v>7</v>
      </c>
      <c r="N32" s="261" t="s">
        <v>246</v>
      </c>
      <c r="O32" s="261" t="s">
        <v>246</v>
      </c>
      <c r="P32" s="261" t="s">
        <v>246</v>
      </c>
    </row>
    <row r="33" spans="1:16" s="5" customFormat="1" ht="16.5" customHeight="1">
      <c r="A33" s="38" t="s">
        <v>374</v>
      </c>
      <c r="B33" s="261">
        <f t="shared" si="3"/>
        <v>7</v>
      </c>
      <c r="C33" s="261" t="s">
        <v>246</v>
      </c>
      <c r="D33" s="261" t="s">
        <v>246</v>
      </c>
      <c r="E33" s="261" t="s">
        <v>246</v>
      </c>
      <c r="F33" s="261" t="s">
        <v>246</v>
      </c>
      <c r="G33" s="261" t="s">
        <v>246</v>
      </c>
      <c r="H33" s="261" t="s">
        <v>246</v>
      </c>
      <c r="I33" s="261" t="s">
        <v>246</v>
      </c>
      <c r="J33" s="261">
        <v>2</v>
      </c>
      <c r="K33" s="261" t="s">
        <v>246</v>
      </c>
      <c r="L33" s="261" t="s">
        <v>246</v>
      </c>
      <c r="M33" s="261">
        <v>4</v>
      </c>
      <c r="N33" s="261" t="s">
        <v>246</v>
      </c>
      <c r="O33" s="261" t="s">
        <v>246</v>
      </c>
      <c r="P33" s="261">
        <v>1</v>
      </c>
    </row>
    <row r="34" spans="1:16" s="5" customFormat="1" ht="16.5" customHeight="1">
      <c r="A34" s="38" t="s">
        <v>375</v>
      </c>
      <c r="B34" s="261">
        <f t="shared" si="3"/>
        <v>3</v>
      </c>
      <c r="C34" s="261" t="s">
        <v>246</v>
      </c>
      <c r="D34" s="261" t="s">
        <v>246</v>
      </c>
      <c r="E34" s="261" t="s">
        <v>246</v>
      </c>
      <c r="F34" s="261" t="s">
        <v>246</v>
      </c>
      <c r="G34" s="261" t="s">
        <v>246</v>
      </c>
      <c r="H34" s="261" t="s">
        <v>246</v>
      </c>
      <c r="I34" s="261" t="s">
        <v>246</v>
      </c>
      <c r="J34" s="261" t="s">
        <v>246</v>
      </c>
      <c r="K34" s="261" t="s">
        <v>246</v>
      </c>
      <c r="L34" s="261" t="s">
        <v>246</v>
      </c>
      <c r="M34" s="261">
        <v>2</v>
      </c>
      <c r="N34" s="261" t="s">
        <v>246</v>
      </c>
      <c r="O34" s="261">
        <v>1</v>
      </c>
      <c r="P34" s="261" t="s">
        <v>246</v>
      </c>
    </row>
    <row r="35" spans="1:16" s="5" customFormat="1" ht="16.5" customHeight="1">
      <c r="A35" s="38" t="s">
        <v>376</v>
      </c>
      <c r="B35" s="261">
        <f t="shared" si="3"/>
        <v>4</v>
      </c>
      <c r="C35" s="261" t="s">
        <v>246</v>
      </c>
      <c r="D35" s="261" t="s">
        <v>246</v>
      </c>
      <c r="E35" s="261" t="s">
        <v>246</v>
      </c>
      <c r="F35" s="261" t="s">
        <v>246</v>
      </c>
      <c r="G35" s="261" t="s">
        <v>246</v>
      </c>
      <c r="H35" s="261" t="s">
        <v>246</v>
      </c>
      <c r="I35" s="261" t="s">
        <v>246</v>
      </c>
      <c r="J35" s="261" t="s">
        <v>246</v>
      </c>
      <c r="K35" s="261" t="s">
        <v>246</v>
      </c>
      <c r="L35" s="261" t="s">
        <v>246</v>
      </c>
      <c r="M35" s="261">
        <v>3</v>
      </c>
      <c r="N35" s="261" t="s">
        <v>246</v>
      </c>
      <c r="O35" s="261">
        <v>1</v>
      </c>
      <c r="P35" s="261" t="s">
        <v>246</v>
      </c>
    </row>
    <row r="36" spans="1:16" s="5" customFormat="1" ht="16.5" customHeight="1">
      <c r="A36" s="38" t="s">
        <v>511</v>
      </c>
      <c r="B36" s="261">
        <f t="shared" si="3"/>
        <v>6</v>
      </c>
      <c r="C36" s="261" t="s">
        <v>246</v>
      </c>
      <c r="D36" s="261" t="s">
        <v>246</v>
      </c>
      <c r="E36" s="261" t="s">
        <v>246</v>
      </c>
      <c r="F36" s="261" t="s">
        <v>246</v>
      </c>
      <c r="G36" s="261" t="s">
        <v>246</v>
      </c>
      <c r="H36" s="261" t="s">
        <v>246</v>
      </c>
      <c r="I36" s="261" t="s">
        <v>246</v>
      </c>
      <c r="J36" s="261">
        <v>1</v>
      </c>
      <c r="K36" s="261" t="s">
        <v>246</v>
      </c>
      <c r="L36" s="261" t="s">
        <v>246</v>
      </c>
      <c r="M36" s="261">
        <v>4</v>
      </c>
      <c r="N36" s="261" t="s">
        <v>246</v>
      </c>
      <c r="O36" s="261" t="s">
        <v>246</v>
      </c>
      <c r="P36" s="261">
        <v>1</v>
      </c>
    </row>
    <row r="37" spans="1:16" s="5" customFormat="1" ht="16.5" customHeight="1">
      <c r="A37" s="38" t="s">
        <v>377</v>
      </c>
      <c r="B37" s="261">
        <f t="shared" si="3"/>
        <v>8</v>
      </c>
      <c r="C37" s="261" t="s">
        <v>246</v>
      </c>
      <c r="D37" s="261" t="s">
        <v>246</v>
      </c>
      <c r="E37" s="261" t="s">
        <v>246</v>
      </c>
      <c r="F37" s="261" t="s">
        <v>246</v>
      </c>
      <c r="G37" s="261" t="s">
        <v>246</v>
      </c>
      <c r="H37" s="261" t="s">
        <v>246</v>
      </c>
      <c r="I37" s="261" t="s">
        <v>246</v>
      </c>
      <c r="J37" s="261" t="s">
        <v>246</v>
      </c>
      <c r="K37" s="261" t="s">
        <v>246</v>
      </c>
      <c r="L37" s="261">
        <v>2</v>
      </c>
      <c r="M37" s="261">
        <v>6</v>
      </c>
      <c r="N37" s="261" t="s">
        <v>246</v>
      </c>
      <c r="O37" s="261" t="s">
        <v>246</v>
      </c>
      <c r="P37" s="261" t="s">
        <v>246</v>
      </c>
    </row>
    <row r="38" spans="1:16" s="5" customFormat="1" ht="16.5" customHeight="1">
      <c r="A38" s="38" t="s">
        <v>378</v>
      </c>
      <c r="B38" s="261">
        <f t="shared" si="3"/>
        <v>4</v>
      </c>
      <c r="C38" s="261" t="s">
        <v>246</v>
      </c>
      <c r="D38" s="261" t="s">
        <v>246</v>
      </c>
      <c r="E38" s="261" t="s">
        <v>246</v>
      </c>
      <c r="F38" s="261" t="s">
        <v>246</v>
      </c>
      <c r="G38" s="261" t="s">
        <v>246</v>
      </c>
      <c r="H38" s="261" t="s">
        <v>246</v>
      </c>
      <c r="I38" s="261" t="s">
        <v>246</v>
      </c>
      <c r="J38" s="261" t="s">
        <v>246</v>
      </c>
      <c r="K38" s="261" t="s">
        <v>246</v>
      </c>
      <c r="L38" s="261">
        <v>1</v>
      </c>
      <c r="M38" s="261">
        <v>3</v>
      </c>
      <c r="N38" s="261" t="s">
        <v>246</v>
      </c>
      <c r="O38" s="261" t="s">
        <v>246</v>
      </c>
      <c r="P38" s="261" t="s">
        <v>246</v>
      </c>
    </row>
    <row r="39" spans="1:16" s="5" customFormat="1" ht="16.5" customHeight="1">
      <c r="A39" s="38" t="s">
        <v>528</v>
      </c>
      <c r="B39" s="261">
        <f t="shared" si="3"/>
        <v>7</v>
      </c>
      <c r="C39" s="261" t="s">
        <v>246</v>
      </c>
      <c r="D39" s="261" t="s">
        <v>246</v>
      </c>
      <c r="E39" s="261" t="s">
        <v>246</v>
      </c>
      <c r="F39" s="261" t="s">
        <v>246</v>
      </c>
      <c r="G39" s="261" t="s">
        <v>246</v>
      </c>
      <c r="H39" s="261">
        <v>1</v>
      </c>
      <c r="I39" s="261" t="s">
        <v>246</v>
      </c>
      <c r="J39" s="261" t="s">
        <v>246</v>
      </c>
      <c r="K39" s="261" t="s">
        <v>246</v>
      </c>
      <c r="L39" s="261" t="s">
        <v>246</v>
      </c>
      <c r="M39" s="261">
        <v>6</v>
      </c>
      <c r="N39" s="261" t="s">
        <v>246</v>
      </c>
      <c r="O39" s="261" t="s">
        <v>246</v>
      </c>
      <c r="P39" s="261" t="s">
        <v>246</v>
      </c>
    </row>
    <row r="40" spans="1:16" s="5" customFormat="1" ht="16.5" customHeight="1">
      <c r="A40" s="38" t="s">
        <v>512</v>
      </c>
      <c r="B40" s="261">
        <f t="shared" si="3"/>
        <v>9</v>
      </c>
      <c r="C40" s="261" t="s">
        <v>246</v>
      </c>
      <c r="D40" s="261" t="s">
        <v>246</v>
      </c>
      <c r="E40" s="261" t="s">
        <v>246</v>
      </c>
      <c r="F40" s="261" t="s">
        <v>246</v>
      </c>
      <c r="G40" s="261" t="s">
        <v>246</v>
      </c>
      <c r="H40" s="261" t="s">
        <v>246</v>
      </c>
      <c r="I40" s="261" t="s">
        <v>246</v>
      </c>
      <c r="J40" s="261">
        <v>1</v>
      </c>
      <c r="K40" s="261" t="s">
        <v>246</v>
      </c>
      <c r="L40" s="261">
        <v>1</v>
      </c>
      <c r="M40" s="261">
        <v>7</v>
      </c>
      <c r="N40" s="261" t="s">
        <v>246</v>
      </c>
      <c r="O40" s="261" t="s">
        <v>246</v>
      </c>
      <c r="P40" s="261" t="s">
        <v>246</v>
      </c>
    </row>
    <row r="41" spans="1:16" s="5" customFormat="1" ht="16.5" customHeight="1">
      <c r="A41" s="38" t="s">
        <v>379</v>
      </c>
      <c r="B41" s="261">
        <f t="shared" si="3"/>
        <v>12</v>
      </c>
      <c r="C41" s="261" t="s">
        <v>246</v>
      </c>
      <c r="D41" s="261" t="s">
        <v>246</v>
      </c>
      <c r="E41" s="261" t="s">
        <v>246</v>
      </c>
      <c r="F41" s="261" t="s">
        <v>246</v>
      </c>
      <c r="G41" s="261" t="s">
        <v>246</v>
      </c>
      <c r="H41" s="261" t="s">
        <v>246</v>
      </c>
      <c r="I41" s="261" t="s">
        <v>246</v>
      </c>
      <c r="J41" s="261" t="s">
        <v>246</v>
      </c>
      <c r="K41" s="261" t="s">
        <v>246</v>
      </c>
      <c r="L41" s="261">
        <v>2</v>
      </c>
      <c r="M41" s="261">
        <v>9</v>
      </c>
      <c r="N41" s="261" t="s">
        <v>246</v>
      </c>
      <c r="O41" s="261" t="s">
        <v>246</v>
      </c>
      <c r="P41" s="261">
        <v>1</v>
      </c>
    </row>
    <row r="42" spans="1:16" s="5" customFormat="1" ht="6" customHeight="1">
      <c r="A42" s="19"/>
      <c r="B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s="5" customFormat="1" ht="19.5" customHeight="1">
      <c r="A43" s="60"/>
      <c r="B43" s="538" t="s">
        <v>247</v>
      </c>
      <c r="C43" s="539"/>
      <c r="D43" s="539"/>
      <c r="E43" s="539"/>
      <c r="F43" s="539"/>
      <c r="G43" s="539"/>
      <c r="H43" s="539"/>
      <c r="I43" s="539"/>
      <c r="J43" s="539"/>
      <c r="K43" s="539"/>
      <c r="L43" s="539"/>
      <c r="M43" s="539"/>
      <c r="N43" s="539"/>
      <c r="O43" s="539"/>
      <c r="P43" s="539"/>
    </row>
    <row r="44" spans="1:16" s="5" customFormat="1" ht="3" customHeight="1">
      <c r="A44" s="60"/>
      <c r="B44" s="29"/>
      <c r="C44" s="29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s="5" customFormat="1" ht="18" customHeight="1">
      <c r="A45" s="19" t="s">
        <v>493</v>
      </c>
      <c r="B45" s="261">
        <v>177</v>
      </c>
      <c r="C45" s="263">
        <v>0</v>
      </c>
      <c r="D45" s="263">
        <v>0</v>
      </c>
      <c r="E45" s="263">
        <v>0</v>
      </c>
      <c r="F45" s="261">
        <v>0</v>
      </c>
      <c r="G45" s="263">
        <v>0</v>
      </c>
      <c r="H45" s="263">
        <v>0</v>
      </c>
      <c r="I45" s="263">
        <v>0</v>
      </c>
      <c r="J45" s="261">
        <v>9</v>
      </c>
      <c r="K45" s="261">
        <v>1</v>
      </c>
      <c r="L45" s="261">
        <v>10</v>
      </c>
      <c r="M45" s="261">
        <v>143</v>
      </c>
      <c r="N45" s="261">
        <v>2</v>
      </c>
      <c r="O45" s="261">
        <v>4</v>
      </c>
      <c r="P45" s="261">
        <v>8</v>
      </c>
    </row>
    <row r="46" spans="1:16" s="5" customFormat="1" ht="18" customHeight="1">
      <c r="A46" s="19">
        <v>2</v>
      </c>
      <c r="B46" s="261">
        <v>85</v>
      </c>
      <c r="C46" s="263">
        <v>0</v>
      </c>
      <c r="D46" s="263">
        <v>0</v>
      </c>
      <c r="E46" s="263">
        <v>0</v>
      </c>
      <c r="F46" s="261">
        <v>0</v>
      </c>
      <c r="G46" s="263">
        <v>0</v>
      </c>
      <c r="H46" s="263">
        <v>0</v>
      </c>
      <c r="I46" s="263">
        <v>0</v>
      </c>
      <c r="J46" s="261">
        <v>5</v>
      </c>
      <c r="K46" s="261">
        <v>0</v>
      </c>
      <c r="L46" s="261">
        <v>2</v>
      </c>
      <c r="M46" s="261">
        <v>73</v>
      </c>
      <c r="N46" s="261">
        <v>0</v>
      </c>
      <c r="O46" s="261">
        <v>3</v>
      </c>
      <c r="P46" s="261">
        <v>2</v>
      </c>
    </row>
    <row r="47" spans="1:16" ht="18" customHeight="1">
      <c r="A47" s="112">
        <v>3</v>
      </c>
      <c r="B47" s="372">
        <f>SUM(B49:B60)</f>
        <v>124</v>
      </c>
      <c r="C47" s="372">
        <f aca="true" t="shared" si="4" ref="C47:P47">SUM(C49:C60)</f>
        <v>0</v>
      </c>
      <c r="D47" s="372">
        <f t="shared" si="4"/>
        <v>0</v>
      </c>
      <c r="E47" s="372">
        <f t="shared" si="4"/>
        <v>0</v>
      </c>
      <c r="F47" s="372">
        <f t="shared" si="4"/>
        <v>0</v>
      </c>
      <c r="G47" s="372">
        <f t="shared" si="4"/>
        <v>0</v>
      </c>
      <c r="H47" s="372">
        <f t="shared" si="4"/>
        <v>1</v>
      </c>
      <c r="I47" s="372">
        <f t="shared" si="4"/>
        <v>0</v>
      </c>
      <c r="J47" s="372">
        <f t="shared" si="4"/>
        <v>10</v>
      </c>
      <c r="K47" s="372">
        <f t="shared" si="4"/>
        <v>0</v>
      </c>
      <c r="L47" s="372">
        <f t="shared" si="4"/>
        <v>4</v>
      </c>
      <c r="M47" s="372">
        <f t="shared" si="4"/>
        <v>99</v>
      </c>
      <c r="N47" s="372">
        <f t="shared" si="4"/>
        <v>0</v>
      </c>
      <c r="O47" s="372">
        <f t="shared" si="4"/>
        <v>7</v>
      </c>
      <c r="P47" s="372">
        <f t="shared" si="4"/>
        <v>3</v>
      </c>
    </row>
    <row r="48" spans="1:16" s="5" customFormat="1" ht="12" customHeight="1">
      <c r="A48" s="19"/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</row>
    <row r="49" spans="1:16" s="5" customFormat="1" ht="16.5" customHeight="1">
      <c r="A49" s="38" t="s">
        <v>527</v>
      </c>
      <c r="B49" s="261">
        <f aca="true" t="shared" si="5" ref="B49:B60">SUM(C49:P49)</f>
        <v>8</v>
      </c>
      <c r="C49" s="261" t="s">
        <v>246</v>
      </c>
      <c r="D49" s="261" t="s">
        <v>246</v>
      </c>
      <c r="E49" s="261" t="s">
        <v>246</v>
      </c>
      <c r="F49" s="261" t="s">
        <v>246</v>
      </c>
      <c r="G49" s="261" t="s">
        <v>246</v>
      </c>
      <c r="H49" s="261" t="s">
        <v>246</v>
      </c>
      <c r="I49" s="261" t="s">
        <v>246</v>
      </c>
      <c r="J49" s="261" t="s">
        <v>246</v>
      </c>
      <c r="K49" s="261" t="s">
        <v>246</v>
      </c>
      <c r="L49" s="261" t="s">
        <v>246</v>
      </c>
      <c r="M49" s="261">
        <v>6</v>
      </c>
      <c r="N49" s="261" t="s">
        <v>246</v>
      </c>
      <c r="O49" s="261">
        <v>2</v>
      </c>
      <c r="P49" s="261" t="s">
        <v>246</v>
      </c>
    </row>
    <row r="50" spans="1:16" s="5" customFormat="1" ht="16.5" customHeight="1">
      <c r="A50" s="38" t="s">
        <v>509</v>
      </c>
      <c r="B50" s="261">
        <f t="shared" si="5"/>
        <v>11</v>
      </c>
      <c r="C50" s="261" t="s">
        <v>246</v>
      </c>
      <c r="D50" s="261" t="s">
        <v>246</v>
      </c>
      <c r="E50" s="261" t="s">
        <v>246</v>
      </c>
      <c r="F50" s="261" t="s">
        <v>246</v>
      </c>
      <c r="G50" s="261" t="s">
        <v>246</v>
      </c>
      <c r="H50" s="261" t="s">
        <v>246</v>
      </c>
      <c r="I50" s="261" t="s">
        <v>246</v>
      </c>
      <c r="J50" s="261">
        <v>2</v>
      </c>
      <c r="K50" s="261" t="s">
        <v>246</v>
      </c>
      <c r="L50" s="261" t="s">
        <v>246</v>
      </c>
      <c r="M50" s="261">
        <v>7</v>
      </c>
      <c r="N50" s="261" t="s">
        <v>246</v>
      </c>
      <c r="O50" s="261">
        <v>2</v>
      </c>
      <c r="P50" s="261" t="s">
        <v>246</v>
      </c>
    </row>
    <row r="51" spans="1:16" s="5" customFormat="1" ht="16.5" customHeight="1">
      <c r="A51" s="38" t="s">
        <v>373</v>
      </c>
      <c r="B51" s="261">
        <f t="shared" si="5"/>
        <v>10</v>
      </c>
      <c r="C51" s="261" t="s">
        <v>246</v>
      </c>
      <c r="D51" s="261" t="s">
        <v>246</v>
      </c>
      <c r="E51" s="261" t="s">
        <v>246</v>
      </c>
      <c r="F51" s="261" t="s">
        <v>246</v>
      </c>
      <c r="G51" s="261" t="s">
        <v>246</v>
      </c>
      <c r="H51" s="261" t="s">
        <v>246</v>
      </c>
      <c r="I51" s="261" t="s">
        <v>246</v>
      </c>
      <c r="J51" s="261">
        <v>1</v>
      </c>
      <c r="K51" s="261" t="s">
        <v>246</v>
      </c>
      <c r="L51" s="261" t="s">
        <v>246</v>
      </c>
      <c r="M51" s="261">
        <v>8</v>
      </c>
      <c r="N51" s="261" t="s">
        <v>246</v>
      </c>
      <c r="O51" s="261">
        <v>1</v>
      </c>
      <c r="P51" s="261" t="s">
        <v>246</v>
      </c>
    </row>
    <row r="52" spans="1:16" s="5" customFormat="1" ht="16.5" customHeight="1">
      <c r="A52" s="38" t="s">
        <v>374</v>
      </c>
      <c r="B52" s="261">
        <f t="shared" si="5"/>
        <v>11</v>
      </c>
      <c r="C52" s="261" t="s">
        <v>246</v>
      </c>
      <c r="D52" s="261" t="s">
        <v>246</v>
      </c>
      <c r="E52" s="261" t="s">
        <v>246</v>
      </c>
      <c r="F52" s="261" t="s">
        <v>246</v>
      </c>
      <c r="G52" s="261" t="s">
        <v>246</v>
      </c>
      <c r="H52" s="261" t="s">
        <v>246</v>
      </c>
      <c r="I52" s="261" t="s">
        <v>246</v>
      </c>
      <c r="J52" s="261" t="s">
        <v>246</v>
      </c>
      <c r="K52" s="261" t="s">
        <v>246</v>
      </c>
      <c r="L52" s="261">
        <v>1</v>
      </c>
      <c r="M52" s="261">
        <v>10</v>
      </c>
      <c r="N52" s="261" t="s">
        <v>246</v>
      </c>
      <c r="O52" s="261" t="s">
        <v>246</v>
      </c>
      <c r="P52" s="261" t="s">
        <v>246</v>
      </c>
    </row>
    <row r="53" spans="1:16" s="5" customFormat="1" ht="16.5" customHeight="1">
      <c r="A53" s="38" t="s">
        <v>375</v>
      </c>
      <c r="B53" s="261">
        <f t="shared" si="5"/>
        <v>4</v>
      </c>
      <c r="C53" s="261" t="s">
        <v>246</v>
      </c>
      <c r="D53" s="261" t="s">
        <v>246</v>
      </c>
      <c r="E53" s="261" t="s">
        <v>246</v>
      </c>
      <c r="F53" s="261" t="s">
        <v>246</v>
      </c>
      <c r="G53" s="261" t="s">
        <v>246</v>
      </c>
      <c r="H53" s="261" t="s">
        <v>246</v>
      </c>
      <c r="I53" s="261" t="s">
        <v>246</v>
      </c>
      <c r="J53" s="261">
        <v>1</v>
      </c>
      <c r="K53" s="261" t="s">
        <v>246</v>
      </c>
      <c r="L53" s="261" t="s">
        <v>246</v>
      </c>
      <c r="M53" s="261">
        <v>3</v>
      </c>
      <c r="N53" s="261" t="s">
        <v>246</v>
      </c>
      <c r="O53" s="261" t="s">
        <v>246</v>
      </c>
      <c r="P53" s="261" t="s">
        <v>246</v>
      </c>
    </row>
    <row r="54" spans="1:16" s="5" customFormat="1" ht="16.5" customHeight="1">
      <c r="A54" s="38" t="s">
        <v>376</v>
      </c>
      <c r="B54" s="261">
        <f t="shared" si="5"/>
        <v>5</v>
      </c>
      <c r="C54" s="261" t="s">
        <v>246</v>
      </c>
      <c r="D54" s="261" t="s">
        <v>246</v>
      </c>
      <c r="E54" s="261" t="s">
        <v>246</v>
      </c>
      <c r="F54" s="261" t="s">
        <v>246</v>
      </c>
      <c r="G54" s="261" t="s">
        <v>246</v>
      </c>
      <c r="H54" s="261" t="s">
        <v>246</v>
      </c>
      <c r="I54" s="261" t="s">
        <v>246</v>
      </c>
      <c r="J54" s="261">
        <v>2</v>
      </c>
      <c r="K54" s="261" t="s">
        <v>246</v>
      </c>
      <c r="L54" s="261" t="s">
        <v>246</v>
      </c>
      <c r="M54" s="261">
        <v>3</v>
      </c>
      <c r="N54" s="261" t="s">
        <v>246</v>
      </c>
      <c r="O54" s="261" t="s">
        <v>246</v>
      </c>
      <c r="P54" s="261" t="s">
        <v>246</v>
      </c>
    </row>
    <row r="55" spans="1:16" s="5" customFormat="1" ht="16.5" customHeight="1">
      <c r="A55" s="38" t="s">
        <v>511</v>
      </c>
      <c r="B55" s="261">
        <f t="shared" si="5"/>
        <v>12</v>
      </c>
      <c r="C55" s="261" t="s">
        <v>246</v>
      </c>
      <c r="D55" s="261" t="s">
        <v>246</v>
      </c>
      <c r="E55" s="261" t="s">
        <v>246</v>
      </c>
      <c r="F55" s="261" t="s">
        <v>246</v>
      </c>
      <c r="G55" s="261" t="s">
        <v>246</v>
      </c>
      <c r="H55" s="261" t="s">
        <v>246</v>
      </c>
      <c r="I55" s="261" t="s">
        <v>246</v>
      </c>
      <c r="J55" s="261">
        <v>1</v>
      </c>
      <c r="K55" s="261" t="s">
        <v>246</v>
      </c>
      <c r="L55" s="261" t="s">
        <v>246</v>
      </c>
      <c r="M55" s="261">
        <v>11</v>
      </c>
      <c r="N55" s="261" t="s">
        <v>246</v>
      </c>
      <c r="O55" s="261" t="s">
        <v>246</v>
      </c>
      <c r="P55" s="261" t="s">
        <v>246</v>
      </c>
    </row>
    <row r="56" spans="1:16" s="5" customFormat="1" ht="16.5" customHeight="1">
      <c r="A56" s="38" t="s">
        <v>377</v>
      </c>
      <c r="B56" s="261">
        <f t="shared" si="5"/>
        <v>13</v>
      </c>
      <c r="C56" s="261" t="s">
        <v>246</v>
      </c>
      <c r="D56" s="261" t="s">
        <v>246</v>
      </c>
      <c r="E56" s="261" t="s">
        <v>246</v>
      </c>
      <c r="F56" s="261" t="s">
        <v>246</v>
      </c>
      <c r="G56" s="261" t="s">
        <v>246</v>
      </c>
      <c r="H56" s="261" t="s">
        <v>246</v>
      </c>
      <c r="I56" s="261" t="s">
        <v>246</v>
      </c>
      <c r="J56" s="261" t="s">
        <v>246</v>
      </c>
      <c r="K56" s="261" t="s">
        <v>246</v>
      </c>
      <c r="L56" s="261">
        <v>2</v>
      </c>
      <c r="M56" s="261">
        <v>11</v>
      </c>
      <c r="N56" s="261" t="s">
        <v>246</v>
      </c>
      <c r="O56" s="261" t="s">
        <v>246</v>
      </c>
      <c r="P56" s="261" t="s">
        <v>246</v>
      </c>
    </row>
    <row r="57" spans="1:16" s="5" customFormat="1" ht="16.5" customHeight="1">
      <c r="A57" s="38" t="s">
        <v>378</v>
      </c>
      <c r="B57" s="261">
        <f t="shared" si="5"/>
        <v>17</v>
      </c>
      <c r="C57" s="261" t="s">
        <v>246</v>
      </c>
      <c r="D57" s="261" t="s">
        <v>246</v>
      </c>
      <c r="E57" s="261" t="s">
        <v>246</v>
      </c>
      <c r="F57" s="261" t="s">
        <v>246</v>
      </c>
      <c r="G57" s="261" t="s">
        <v>246</v>
      </c>
      <c r="H57" s="261" t="s">
        <v>246</v>
      </c>
      <c r="I57" s="261" t="s">
        <v>246</v>
      </c>
      <c r="J57" s="261">
        <v>1</v>
      </c>
      <c r="K57" s="261" t="s">
        <v>246</v>
      </c>
      <c r="L57" s="261" t="s">
        <v>246</v>
      </c>
      <c r="M57" s="261">
        <v>15</v>
      </c>
      <c r="N57" s="261" t="s">
        <v>246</v>
      </c>
      <c r="O57" s="261">
        <v>1</v>
      </c>
      <c r="P57" s="261" t="s">
        <v>246</v>
      </c>
    </row>
    <row r="58" spans="1:16" s="5" customFormat="1" ht="16.5" customHeight="1">
      <c r="A58" s="38" t="s">
        <v>528</v>
      </c>
      <c r="B58" s="261">
        <f t="shared" si="5"/>
        <v>9</v>
      </c>
      <c r="C58" s="261" t="s">
        <v>246</v>
      </c>
      <c r="D58" s="261" t="s">
        <v>246</v>
      </c>
      <c r="E58" s="261" t="s">
        <v>246</v>
      </c>
      <c r="F58" s="261" t="s">
        <v>246</v>
      </c>
      <c r="G58" s="261" t="s">
        <v>246</v>
      </c>
      <c r="H58" s="261">
        <v>1</v>
      </c>
      <c r="I58" s="261" t="s">
        <v>246</v>
      </c>
      <c r="J58" s="261" t="s">
        <v>246</v>
      </c>
      <c r="K58" s="261" t="s">
        <v>246</v>
      </c>
      <c r="L58" s="261" t="s">
        <v>246</v>
      </c>
      <c r="M58" s="261">
        <v>7</v>
      </c>
      <c r="N58" s="261" t="s">
        <v>246</v>
      </c>
      <c r="O58" s="261">
        <v>1</v>
      </c>
      <c r="P58" s="261" t="s">
        <v>246</v>
      </c>
    </row>
    <row r="59" spans="1:16" s="5" customFormat="1" ht="16.5" customHeight="1">
      <c r="A59" s="38" t="s">
        <v>512</v>
      </c>
      <c r="B59" s="261">
        <f t="shared" si="5"/>
        <v>8</v>
      </c>
      <c r="C59" s="261" t="s">
        <v>246</v>
      </c>
      <c r="D59" s="261" t="s">
        <v>246</v>
      </c>
      <c r="E59" s="261" t="s">
        <v>246</v>
      </c>
      <c r="F59" s="261" t="s">
        <v>246</v>
      </c>
      <c r="G59" s="261" t="s">
        <v>246</v>
      </c>
      <c r="H59" s="261" t="s">
        <v>246</v>
      </c>
      <c r="I59" s="261" t="s">
        <v>246</v>
      </c>
      <c r="J59" s="261" t="s">
        <v>246</v>
      </c>
      <c r="K59" s="261" t="s">
        <v>246</v>
      </c>
      <c r="L59" s="261" t="s">
        <v>246</v>
      </c>
      <c r="M59" s="261">
        <v>7</v>
      </c>
      <c r="N59" s="261" t="s">
        <v>246</v>
      </c>
      <c r="O59" s="261" t="s">
        <v>246</v>
      </c>
      <c r="P59" s="261">
        <v>1</v>
      </c>
    </row>
    <row r="60" spans="1:16" s="5" customFormat="1" ht="16.5" customHeight="1">
      <c r="A60" s="38" t="s">
        <v>379</v>
      </c>
      <c r="B60" s="261">
        <f t="shared" si="5"/>
        <v>16</v>
      </c>
      <c r="C60" s="261" t="s">
        <v>246</v>
      </c>
      <c r="D60" s="261" t="s">
        <v>246</v>
      </c>
      <c r="E60" s="261" t="s">
        <v>246</v>
      </c>
      <c r="F60" s="261" t="s">
        <v>246</v>
      </c>
      <c r="G60" s="261" t="s">
        <v>246</v>
      </c>
      <c r="H60" s="261" t="s">
        <v>246</v>
      </c>
      <c r="I60" s="261" t="s">
        <v>246</v>
      </c>
      <c r="J60" s="261">
        <v>2</v>
      </c>
      <c r="K60" s="261" t="s">
        <v>246</v>
      </c>
      <c r="L60" s="261">
        <v>1</v>
      </c>
      <c r="M60" s="261">
        <v>11</v>
      </c>
      <c r="N60" s="261" t="s">
        <v>246</v>
      </c>
      <c r="O60" s="261" t="s">
        <v>246</v>
      </c>
      <c r="P60" s="261">
        <v>2</v>
      </c>
    </row>
    <row r="61" spans="1:30" s="5" customFormat="1" ht="6" customHeight="1" thickBot="1">
      <c r="A61" s="31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25" t="s">
        <v>442</v>
      </c>
      <c r="R61" s="25" t="s">
        <v>442</v>
      </c>
      <c r="S61" s="25" t="s">
        <v>442</v>
      </c>
      <c r="T61" s="25" t="s">
        <v>442</v>
      </c>
      <c r="U61" s="25" t="s">
        <v>442</v>
      </c>
      <c r="V61" s="25" t="s">
        <v>442</v>
      </c>
      <c r="W61" s="25" t="s">
        <v>442</v>
      </c>
      <c r="X61" s="25" t="s">
        <v>442</v>
      </c>
      <c r="Y61" s="25" t="s">
        <v>442</v>
      </c>
      <c r="Z61" s="25" t="s">
        <v>442</v>
      </c>
      <c r="AA61" s="25" t="s">
        <v>442</v>
      </c>
      <c r="AB61" s="25" t="s">
        <v>442</v>
      </c>
      <c r="AC61" s="25" t="s">
        <v>442</v>
      </c>
      <c r="AD61" s="25" t="s">
        <v>442</v>
      </c>
    </row>
    <row r="62" spans="1:16" s="9" customFormat="1" ht="18" customHeight="1">
      <c r="A62" s="9" t="s">
        <v>388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="5" customFormat="1" ht="14.25">
      <c r="A63" s="9"/>
    </row>
    <row r="64" s="5" customFormat="1" ht="13.5">
      <c r="A64" s="32"/>
    </row>
    <row r="65" s="5" customFormat="1" ht="13.5">
      <c r="A65" s="32"/>
    </row>
    <row r="66" s="5" customFormat="1" ht="13.5">
      <c r="A66" s="32"/>
    </row>
    <row r="67" s="5" customFormat="1" ht="13.5">
      <c r="A67" s="32"/>
    </row>
    <row r="68" s="5" customFormat="1" ht="13.5">
      <c r="A68" s="32"/>
    </row>
    <row r="69" s="5" customFormat="1" ht="13.5">
      <c r="A69" s="32"/>
    </row>
    <row r="70" s="5" customFormat="1" ht="13.5">
      <c r="A70" s="32"/>
    </row>
    <row r="71" s="5" customFormat="1" ht="13.5">
      <c r="A71" s="32"/>
    </row>
    <row r="72" s="5" customFormat="1" ht="13.5">
      <c r="A72" s="32"/>
    </row>
    <row r="73" s="5" customFormat="1" ht="13.5">
      <c r="A73" s="32"/>
    </row>
    <row r="74" s="5" customFormat="1" ht="13.5">
      <c r="A74" s="32"/>
    </row>
    <row r="75" s="5" customFormat="1" ht="13.5">
      <c r="A75" s="32"/>
    </row>
    <row r="76" s="5" customFormat="1" ht="13.5">
      <c r="A76" s="32"/>
    </row>
    <row r="77" s="5" customFormat="1" ht="13.5">
      <c r="A77" s="32"/>
    </row>
    <row r="78" s="5" customFormat="1" ht="13.5">
      <c r="A78" s="32"/>
    </row>
    <row r="79" s="5" customFormat="1" ht="13.5">
      <c r="A79" s="32"/>
    </row>
    <row r="80" s="5" customFormat="1" ht="13.5">
      <c r="A80" s="32"/>
    </row>
    <row r="81" s="5" customFormat="1" ht="13.5">
      <c r="A81" s="32"/>
    </row>
    <row r="82" s="5" customFormat="1" ht="13.5">
      <c r="A82" s="32"/>
    </row>
    <row r="83" s="5" customFormat="1" ht="13.5">
      <c r="A83" s="32"/>
    </row>
    <row r="84" s="5" customFormat="1" ht="13.5">
      <c r="A84" s="32"/>
    </row>
    <row r="85" s="5" customFormat="1" ht="13.5">
      <c r="A85" s="32"/>
    </row>
    <row r="86" s="5" customFormat="1" ht="13.5">
      <c r="A86" s="32"/>
    </row>
    <row r="87" s="5" customFormat="1" ht="13.5">
      <c r="A87" s="32"/>
    </row>
    <row r="88" s="5" customFormat="1" ht="13.5">
      <c r="A88" s="32"/>
    </row>
    <row r="89" s="5" customFormat="1" ht="13.5">
      <c r="A89" s="32"/>
    </row>
    <row r="90" s="5" customFormat="1" ht="13.5">
      <c r="A90" s="32"/>
    </row>
    <row r="91" s="5" customFormat="1" ht="13.5">
      <c r="A91" s="32"/>
    </row>
    <row r="92" s="5" customFormat="1" ht="13.5">
      <c r="A92" s="32"/>
    </row>
    <row r="93" s="5" customFormat="1" ht="13.5">
      <c r="A93" s="32"/>
    </row>
    <row r="94" s="5" customFormat="1" ht="13.5">
      <c r="A94" s="32"/>
    </row>
    <row r="95" s="5" customFormat="1" ht="13.5">
      <c r="A95" s="32"/>
    </row>
    <row r="96" s="5" customFormat="1" ht="13.5">
      <c r="A96" s="32"/>
    </row>
    <row r="97" s="5" customFormat="1" ht="13.5">
      <c r="A97" s="32"/>
    </row>
    <row r="98" s="5" customFormat="1" ht="13.5">
      <c r="A98" s="32"/>
    </row>
    <row r="99" s="5" customFormat="1" ht="13.5">
      <c r="A99" s="32"/>
    </row>
    <row r="100" s="5" customFormat="1" ht="13.5">
      <c r="A100" s="32"/>
    </row>
    <row r="101" s="5" customFormat="1" ht="13.5">
      <c r="A101" s="32"/>
    </row>
    <row r="102" s="5" customFormat="1" ht="13.5">
      <c r="A102" s="32"/>
    </row>
    <row r="103" s="5" customFormat="1" ht="13.5">
      <c r="A103" s="32"/>
    </row>
    <row r="104" s="5" customFormat="1" ht="13.5">
      <c r="A104" s="32"/>
    </row>
    <row r="105" s="5" customFormat="1" ht="13.5">
      <c r="A105" s="32"/>
    </row>
    <row r="106" s="5" customFormat="1" ht="13.5">
      <c r="A106" s="32"/>
    </row>
    <row r="107" s="5" customFormat="1" ht="13.5">
      <c r="A107" s="32"/>
    </row>
    <row r="108" s="5" customFormat="1" ht="13.5">
      <c r="A108" s="32"/>
    </row>
    <row r="109" s="5" customFormat="1" ht="13.5">
      <c r="A109" s="32"/>
    </row>
    <row r="110" s="5" customFormat="1" ht="13.5">
      <c r="A110" s="32"/>
    </row>
    <row r="111" s="5" customFormat="1" ht="13.5">
      <c r="A111" s="32"/>
    </row>
    <row r="112" s="5" customFormat="1" ht="13.5">
      <c r="A112" s="32"/>
    </row>
    <row r="113" s="5" customFormat="1" ht="13.5">
      <c r="A113" s="32"/>
    </row>
    <row r="114" s="5" customFormat="1" ht="13.5">
      <c r="A114" s="32"/>
    </row>
    <row r="115" s="5" customFormat="1" ht="13.5">
      <c r="A115" s="32"/>
    </row>
    <row r="116" s="5" customFormat="1" ht="13.5">
      <c r="A116" s="32"/>
    </row>
    <row r="117" s="5" customFormat="1" ht="13.5">
      <c r="A117" s="32"/>
    </row>
    <row r="118" s="5" customFormat="1" ht="13.5">
      <c r="A118" s="32"/>
    </row>
    <row r="119" s="5" customFormat="1" ht="13.5">
      <c r="A119" s="32"/>
    </row>
    <row r="120" s="5" customFormat="1" ht="13.5">
      <c r="A120" s="32"/>
    </row>
    <row r="121" s="5" customFormat="1" ht="13.5">
      <c r="A121" s="32"/>
    </row>
    <row r="122" s="5" customFormat="1" ht="13.5">
      <c r="A122" s="32"/>
    </row>
    <row r="123" s="5" customFormat="1" ht="13.5">
      <c r="A123" s="32"/>
    </row>
    <row r="124" s="5" customFormat="1" ht="13.5">
      <c r="A124" s="32"/>
    </row>
    <row r="125" s="5" customFormat="1" ht="13.5">
      <c r="A125" s="32"/>
    </row>
    <row r="126" s="5" customFormat="1" ht="13.5">
      <c r="A126" s="32"/>
    </row>
    <row r="127" s="5" customFormat="1" ht="13.5">
      <c r="A127" s="32"/>
    </row>
    <row r="128" s="5" customFormat="1" ht="13.5">
      <c r="A128" s="32"/>
    </row>
    <row r="129" s="5" customFormat="1" ht="13.5">
      <c r="A129" s="32"/>
    </row>
    <row r="130" s="5" customFormat="1" ht="13.5">
      <c r="A130" s="32"/>
    </row>
    <row r="131" s="5" customFormat="1" ht="13.5">
      <c r="A131" s="32"/>
    </row>
    <row r="132" s="5" customFormat="1" ht="13.5">
      <c r="A132" s="32"/>
    </row>
    <row r="133" s="5" customFormat="1" ht="13.5">
      <c r="A133" s="32"/>
    </row>
    <row r="134" s="5" customFormat="1" ht="13.5">
      <c r="A134" s="32"/>
    </row>
    <row r="135" s="5" customFormat="1" ht="13.5">
      <c r="A135" s="32"/>
    </row>
    <row r="136" s="5" customFormat="1" ht="13.5">
      <c r="A136" s="32"/>
    </row>
    <row r="137" s="5" customFormat="1" ht="13.5">
      <c r="A137" s="32"/>
    </row>
    <row r="138" s="5" customFormat="1" ht="13.5">
      <c r="A138" s="32"/>
    </row>
    <row r="139" s="5" customFormat="1" ht="13.5">
      <c r="A139" s="32"/>
    </row>
    <row r="140" s="5" customFormat="1" ht="13.5">
      <c r="A140" s="32"/>
    </row>
    <row r="141" s="5" customFormat="1" ht="13.5">
      <c r="A141" s="32"/>
    </row>
    <row r="142" s="5" customFormat="1" ht="13.5">
      <c r="A142" s="32"/>
    </row>
    <row r="143" s="5" customFormat="1" ht="13.5">
      <c r="A143" s="32"/>
    </row>
    <row r="144" s="5" customFormat="1" ht="13.5">
      <c r="A144" s="32"/>
    </row>
    <row r="145" s="5" customFormat="1" ht="13.5">
      <c r="A145" s="32"/>
    </row>
    <row r="146" s="5" customFormat="1" ht="13.5">
      <c r="A146" s="32"/>
    </row>
    <row r="147" s="5" customFormat="1" ht="13.5">
      <c r="A147" s="32"/>
    </row>
    <row r="148" s="5" customFormat="1" ht="13.5">
      <c r="A148" s="32"/>
    </row>
    <row r="149" s="5" customFormat="1" ht="13.5">
      <c r="A149" s="32"/>
    </row>
  </sheetData>
  <sheetProtection/>
  <mergeCells count="4">
    <mergeCell ref="A1:P1"/>
    <mergeCell ref="B5:P5"/>
    <mergeCell ref="B24:P24"/>
    <mergeCell ref="B43:P4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11.25390625" style="33" customWidth="1"/>
    <col min="2" max="10" width="6.375" style="4" customWidth="1"/>
    <col min="11" max="12" width="6.75390625" style="4" customWidth="1"/>
    <col min="13" max="13" width="7.125" style="4" customWidth="1"/>
    <col min="14" max="16" width="6.375" style="4" customWidth="1"/>
    <col min="17" max="16384" width="9.00390625" style="4" customWidth="1"/>
  </cols>
  <sheetData>
    <row r="1" spans="1:18" ht="20.25" customHeight="1">
      <c r="A1" s="537" t="s">
        <v>421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1"/>
      <c r="R1" s="1"/>
    </row>
    <row r="2" s="5" customFormat="1" ht="12" customHeight="1" thickBot="1">
      <c r="A2" s="32"/>
    </row>
    <row r="3" spans="1:16" s="5" customFormat="1" ht="19.5" customHeight="1">
      <c r="A3" s="34" t="s">
        <v>361</v>
      </c>
      <c r="B3" s="56" t="s">
        <v>10</v>
      </c>
      <c r="C3" s="57" t="s">
        <v>455</v>
      </c>
      <c r="D3" s="57" t="s">
        <v>148</v>
      </c>
      <c r="E3" s="57" t="s">
        <v>235</v>
      </c>
      <c r="F3" s="57" t="s">
        <v>236</v>
      </c>
      <c r="G3" s="57" t="s">
        <v>237</v>
      </c>
      <c r="H3" s="57" t="s">
        <v>238</v>
      </c>
      <c r="I3" s="57" t="s">
        <v>239</v>
      </c>
      <c r="J3" s="57" t="s">
        <v>149</v>
      </c>
      <c r="K3" s="57" t="s">
        <v>150</v>
      </c>
      <c r="L3" s="57" t="s">
        <v>151</v>
      </c>
      <c r="M3" s="57" t="s">
        <v>152</v>
      </c>
      <c r="N3" s="57" t="s">
        <v>153</v>
      </c>
      <c r="O3" s="57" t="s">
        <v>240</v>
      </c>
      <c r="P3" s="58" t="s">
        <v>90</v>
      </c>
    </row>
    <row r="4" spans="1:16" s="5" customFormat="1" ht="6" customHeight="1">
      <c r="A4" s="19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59"/>
    </row>
    <row r="5" spans="1:16" s="5" customFormat="1" ht="19.5" customHeight="1">
      <c r="A5" s="60"/>
      <c r="B5" s="538" t="s">
        <v>422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</row>
    <row r="6" spans="1:16" s="5" customFormat="1" ht="3" customHeight="1">
      <c r="A6" s="60"/>
      <c r="B6" s="29"/>
      <c r="C6" s="29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s="1" customFormat="1" ht="24" customHeight="1">
      <c r="A7" s="19" t="s">
        <v>493</v>
      </c>
      <c r="B7" s="261">
        <v>79</v>
      </c>
      <c r="C7" s="261">
        <v>0</v>
      </c>
      <c r="D7" s="261">
        <v>13</v>
      </c>
      <c r="E7" s="261">
        <v>0</v>
      </c>
      <c r="F7" s="261">
        <v>1</v>
      </c>
      <c r="G7" s="261">
        <v>1</v>
      </c>
      <c r="H7" s="261">
        <v>0</v>
      </c>
      <c r="I7" s="261">
        <v>1</v>
      </c>
      <c r="J7" s="261">
        <v>0</v>
      </c>
      <c r="K7" s="261">
        <v>0</v>
      </c>
      <c r="L7" s="261">
        <v>0</v>
      </c>
      <c r="M7" s="261">
        <v>58</v>
      </c>
      <c r="N7" s="261">
        <v>2</v>
      </c>
      <c r="O7" s="261">
        <v>3</v>
      </c>
      <c r="P7" s="261">
        <v>0</v>
      </c>
    </row>
    <row r="8" spans="1:16" s="1" customFormat="1" ht="24" customHeight="1">
      <c r="A8" s="19">
        <v>2</v>
      </c>
      <c r="B8" s="261">
        <v>57</v>
      </c>
      <c r="C8" s="261">
        <v>0</v>
      </c>
      <c r="D8" s="261">
        <v>8</v>
      </c>
      <c r="E8" s="261">
        <v>0</v>
      </c>
      <c r="F8" s="261">
        <v>2</v>
      </c>
      <c r="G8" s="261">
        <v>0</v>
      </c>
      <c r="H8" s="261">
        <v>0</v>
      </c>
      <c r="I8" s="261">
        <v>0</v>
      </c>
      <c r="J8" s="261">
        <v>0</v>
      </c>
      <c r="K8" s="261">
        <v>0</v>
      </c>
      <c r="L8" s="261">
        <v>0</v>
      </c>
      <c r="M8" s="261">
        <v>47</v>
      </c>
      <c r="N8" s="261">
        <v>0</v>
      </c>
      <c r="O8" s="261">
        <v>0</v>
      </c>
      <c r="P8" s="261">
        <v>0</v>
      </c>
    </row>
    <row r="9" spans="1:16" s="1" customFormat="1" ht="24" customHeight="1">
      <c r="A9" s="112">
        <v>3</v>
      </c>
      <c r="B9" s="372">
        <f>SUM(B11:B22)</f>
        <v>65</v>
      </c>
      <c r="C9" s="372">
        <f aca="true" t="shared" si="0" ref="C9:P9">SUM(C11:C22)</f>
        <v>3</v>
      </c>
      <c r="D9" s="372">
        <f t="shared" si="0"/>
        <v>10</v>
      </c>
      <c r="E9" s="372">
        <f t="shared" si="0"/>
        <v>0</v>
      </c>
      <c r="F9" s="372">
        <f t="shared" si="0"/>
        <v>0</v>
      </c>
      <c r="G9" s="372">
        <f t="shared" si="0"/>
        <v>1</v>
      </c>
      <c r="H9" s="372">
        <f t="shared" si="0"/>
        <v>0</v>
      </c>
      <c r="I9" s="372">
        <f t="shared" si="0"/>
        <v>0</v>
      </c>
      <c r="J9" s="372">
        <f t="shared" si="0"/>
        <v>0</v>
      </c>
      <c r="K9" s="372">
        <f t="shared" si="0"/>
        <v>0</v>
      </c>
      <c r="L9" s="372">
        <f t="shared" si="0"/>
        <v>0</v>
      </c>
      <c r="M9" s="372">
        <f t="shared" si="0"/>
        <v>49</v>
      </c>
      <c r="N9" s="372">
        <f t="shared" si="0"/>
        <v>1</v>
      </c>
      <c r="O9" s="372">
        <f t="shared" si="0"/>
        <v>1</v>
      </c>
      <c r="P9" s="372">
        <f t="shared" si="0"/>
        <v>0</v>
      </c>
    </row>
    <row r="10" spans="1:16" s="5" customFormat="1" ht="24" customHeight="1">
      <c r="A10" s="19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</row>
    <row r="11" spans="1:16" s="5" customFormat="1" ht="24" customHeight="1">
      <c r="A11" s="38" t="s">
        <v>527</v>
      </c>
      <c r="B11" s="261">
        <f>SUM(C11:P11)</f>
        <v>3</v>
      </c>
      <c r="C11" s="261" t="s">
        <v>246</v>
      </c>
      <c r="D11" s="261">
        <v>1</v>
      </c>
      <c r="E11" s="261" t="s">
        <v>246</v>
      </c>
      <c r="F11" s="261" t="s">
        <v>246</v>
      </c>
      <c r="G11" s="261" t="s">
        <v>246</v>
      </c>
      <c r="H11" s="261">
        <v>0</v>
      </c>
      <c r="I11" s="261">
        <v>0</v>
      </c>
      <c r="J11" s="261">
        <v>0</v>
      </c>
      <c r="K11" s="261">
        <v>0</v>
      </c>
      <c r="L11" s="261">
        <v>0</v>
      </c>
      <c r="M11" s="261">
        <v>2</v>
      </c>
      <c r="N11" s="261" t="s">
        <v>246</v>
      </c>
      <c r="O11" s="261" t="s">
        <v>246</v>
      </c>
      <c r="P11" s="261" t="s">
        <v>246</v>
      </c>
    </row>
    <row r="12" spans="1:16" s="5" customFormat="1" ht="24" customHeight="1">
      <c r="A12" s="38" t="s">
        <v>510</v>
      </c>
      <c r="B12" s="261">
        <f aca="true" t="shared" si="1" ref="B12:B22">SUM(C12:P12)</f>
        <v>3</v>
      </c>
      <c r="C12" s="261" t="s">
        <v>246</v>
      </c>
      <c r="D12" s="261" t="s">
        <v>246</v>
      </c>
      <c r="E12" s="261" t="s">
        <v>246</v>
      </c>
      <c r="F12" s="261" t="s">
        <v>246</v>
      </c>
      <c r="G12" s="261" t="s">
        <v>246</v>
      </c>
      <c r="H12" s="261">
        <v>0</v>
      </c>
      <c r="I12" s="261">
        <v>0</v>
      </c>
      <c r="J12" s="261">
        <v>0</v>
      </c>
      <c r="K12" s="261">
        <v>0</v>
      </c>
      <c r="L12" s="261">
        <v>0</v>
      </c>
      <c r="M12" s="261">
        <v>3</v>
      </c>
      <c r="N12" s="261" t="s">
        <v>246</v>
      </c>
      <c r="O12" s="261" t="s">
        <v>246</v>
      </c>
      <c r="P12" s="261" t="s">
        <v>246</v>
      </c>
    </row>
    <row r="13" spans="1:16" s="5" customFormat="1" ht="24" customHeight="1">
      <c r="A13" s="38" t="s">
        <v>373</v>
      </c>
      <c r="B13" s="261">
        <f t="shared" si="1"/>
        <v>4</v>
      </c>
      <c r="C13" s="261" t="s">
        <v>246</v>
      </c>
      <c r="D13" s="261" t="s">
        <v>246</v>
      </c>
      <c r="E13" s="261" t="s">
        <v>246</v>
      </c>
      <c r="F13" s="261" t="s">
        <v>246</v>
      </c>
      <c r="G13" s="261" t="s">
        <v>246</v>
      </c>
      <c r="H13" s="261">
        <v>0</v>
      </c>
      <c r="I13" s="261">
        <v>0</v>
      </c>
      <c r="J13" s="261">
        <v>0</v>
      </c>
      <c r="K13" s="261">
        <v>0</v>
      </c>
      <c r="L13" s="261">
        <v>0</v>
      </c>
      <c r="M13" s="261">
        <v>4</v>
      </c>
      <c r="N13" s="261" t="s">
        <v>246</v>
      </c>
      <c r="O13" s="261" t="s">
        <v>246</v>
      </c>
      <c r="P13" s="261" t="s">
        <v>246</v>
      </c>
    </row>
    <row r="14" spans="1:16" s="5" customFormat="1" ht="24" customHeight="1">
      <c r="A14" s="38" t="s">
        <v>374</v>
      </c>
      <c r="B14" s="261">
        <f t="shared" si="1"/>
        <v>10</v>
      </c>
      <c r="C14" s="261">
        <v>1</v>
      </c>
      <c r="D14" s="261">
        <v>2</v>
      </c>
      <c r="E14" s="261" t="s">
        <v>246</v>
      </c>
      <c r="F14" s="261" t="s">
        <v>246</v>
      </c>
      <c r="G14" s="261">
        <v>1</v>
      </c>
      <c r="H14" s="261">
        <v>0</v>
      </c>
      <c r="I14" s="261">
        <v>0</v>
      </c>
      <c r="J14" s="261">
        <v>0</v>
      </c>
      <c r="K14" s="261">
        <v>0</v>
      </c>
      <c r="L14" s="261">
        <v>0</v>
      </c>
      <c r="M14" s="261">
        <v>6</v>
      </c>
      <c r="N14" s="261" t="s">
        <v>246</v>
      </c>
      <c r="O14" s="261" t="s">
        <v>246</v>
      </c>
      <c r="P14" s="261" t="s">
        <v>246</v>
      </c>
    </row>
    <row r="15" spans="1:16" s="5" customFormat="1" ht="24" customHeight="1">
      <c r="A15" s="38" t="s">
        <v>375</v>
      </c>
      <c r="B15" s="261">
        <f t="shared" si="1"/>
        <v>1</v>
      </c>
      <c r="C15" s="261" t="s">
        <v>246</v>
      </c>
      <c r="D15" s="261">
        <v>1</v>
      </c>
      <c r="E15" s="261" t="s">
        <v>246</v>
      </c>
      <c r="F15" s="261" t="s">
        <v>246</v>
      </c>
      <c r="G15" s="261" t="s">
        <v>246</v>
      </c>
      <c r="H15" s="261">
        <v>0</v>
      </c>
      <c r="I15" s="261">
        <v>0</v>
      </c>
      <c r="J15" s="261">
        <v>0</v>
      </c>
      <c r="K15" s="261">
        <v>0</v>
      </c>
      <c r="L15" s="261">
        <v>0</v>
      </c>
      <c r="M15" s="261" t="s">
        <v>246</v>
      </c>
      <c r="N15" s="261" t="s">
        <v>246</v>
      </c>
      <c r="O15" s="261" t="s">
        <v>246</v>
      </c>
      <c r="P15" s="261" t="s">
        <v>246</v>
      </c>
    </row>
    <row r="16" spans="1:16" s="5" customFormat="1" ht="24" customHeight="1">
      <c r="A16" s="38" t="s">
        <v>376</v>
      </c>
      <c r="B16" s="261">
        <f t="shared" si="1"/>
        <v>0</v>
      </c>
      <c r="C16" s="261" t="s">
        <v>246</v>
      </c>
      <c r="D16" s="261" t="s">
        <v>246</v>
      </c>
      <c r="E16" s="261" t="s">
        <v>246</v>
      </c>
      <c r="F16" s="261" t="s">
        <v>246</v>
      </c>
      <c r="G16" s="261" t="s">
        <v>246</v>
      </c>
      <c r="H16" s="261">
        <v>0</v>
      </c>
      <c r="I16" s="261">
        <v>0</v>
      </c>
      <c r="J16" s="261">
        <v>0</v>
      </c>
      <c r="K16" s="261">
        <v>0</v>
      </c>
      <c r="L16" s="261">
        <v>0</v>
      </c>
      <c r="M16" s="261" t="s">
        <v>246</v>
      </c>
      <c r="N16" s="261" t="s">
        <v>246</v>
      </c>
      <c r="O16" s="261" t="s">
        <v>246</v>
      </c>
      <c r="P16" s="261" t="s">
        <v>246</v>
      </c>
    </row>
    <row r="17" spans="1:16" s="5" customFormat="1" ht="24" customHeight="1">
      <c r="A17" s="38" t="s">
        <v>472</v>
      </c>
      <c r="B17" s="261">
        <f t="shared" si="1"/>
        <v>6</v>
      </c>
      <c r="C17" s="261" t="s">
        <v>246</v>
      </c>
      <c r="D17" s="261">
        <v>1</v>
      </c>
      <c r="E17" s="261" t="s">
        <v>246</v>
      </c>
      <c r="F17" s="261" t="s">
        <v>246</v>
      </c>
      <c r="G17" s="261" t="s">
        <v>246</v>
      </c>
      <c r="H17" s="261">
        <v>0</v>
      </c>
      <c r="I17" s="261">
        <v>0</v>
      </c>
      <c r="J17" s="261">
        <v>0</v>
      </c>
      <c r="K17" s="261">
        <v>0</v>
      </c>
      <c r="L17" s="261">
        <v>0</v>
      </c>
      <c r="M17" s="261">
        <v>5</v>
      </c>
      <c r="N17" s="261" t="s">
        <v>246</v>
      </c>
      <c r="O17" s="261" t="s">
        <v>246</v>
      </c>
      <c r="P17" s="261" t="s">
        <v>246</v>
      </c>
    </row>
    <row r="18" spans="1:16" s="5" customFormat="1" ht="24" customHeight="1">
      <c r="A18" s="38" t="s">
        <v>377</v>
      </c>
      <c r="B18" s="261">
        <f t="shared" si="1"/>
        <v>10</v>
      </c>
      <c r="C18" s="261">
        <v>1</v>
      </c>
      <c r="D18" s="261">
        <v>3</v>
      </c>
      <c r="E18" s="261" t="s">
        <v>246</v>
      </c>
      <c r="F18" s="261" t="s">
        <v>246</v>
      </c>
      <c r="G18" s="261" t="s">
        <v>246</v>
      </c>
      <c r="H18" s="261">
        <v>0</v>
      </c>
      <c r="I18" s="261">
        <v>0</v>
      </c>
      <c r="J18" s="261">
        <v>0</v>
      </c>
      <c r="K18" s="261">
        <v>0</v>
      </c>
      <c r="L18" s="261">
        <v>0</v>
      </c>
      <c r="M18" s="261">
        <v>6</v>
      </c>
      <c r="N18" s="261" t="s">
        <v>246</v>
      </c>
      <c r="O18" s="261" t="s">
        <v>246</v>
      </c>
      <c r="P18" s="261" t="s">
        <v>246</v>
      </c>
    </row>
    <row r="19" spans="1:16" s="5" customFormat="1" ht="24" customHeight="1">
      <c r="A19" s="38" t="s">
        <v>378</v>
      </c>
      <c r="B19" s="261">
        <f t="shared" si="1"/>
        <v>10</v>
      </c>
      <c r="C19" s="261">
        <v>1</v>
      </c>
      <c r="D19" s="261">
        <v>2</v>
      </c>
      <c r="E19" s="261" t="s">
        <v>246</v>
      </c>
      <c r="F19" s="261" t="s">
        <v>246</v>
      </c>
      <c r="G19" s="261" t="s">
        <v>246</v>
      </c>
      <c r="H19" s="261">
        <v>0</v>
      </c>
      <c r="I19" s="261">
        <v>0</v>
      </c>
      <c r="J19" s="261">
        <v>0</v>
      </c>
      <c r="K19" s="261">
        <v>0</v>
      </c>
      <c r="L19" s="261">
        <v>0</v>
      </c>
      <c r="M19" s="261">
        <v>6</v>
      </c>
      <c r="N19" s="261">
        <v>1</v>
      </c>
      <c r="O19" s="261" t="s">
        <v>246</v>
      </c>
      <c r="P19" s="261" t="s">
        <v>246</v>
      </c>
    </row>
    <row r="20" spans="1:16" s="5" customFormat="1" ht="24" customHeight="1">
      <c r="A20" s="38" t="s">
        <v>528</v>
      </c>
      <c r="B20" s="261">
        <f t="shared" si="1"/>
        <v>4</v>
      </c>
      <c r="C20" s="261" t="s">
        <v>246</v>
      </c>
      <c r="D20" s="261" t="s">
        <v>246</v>
      </c>
      <c r="E20" s="261" t="s">
        <v>246</v>
      </c>
      <c r="F20" s="261" t="s">
        <v>246</v>
      </c>
      <c r="G20" s="261" t="s">
        <v>246</v>
      </c>
      <c r="H20" s="261">
        <v>0</v>
      </c>
      <c r="I20" s="261">
        <v>0</v>
      </c>
      <c r="J20" s="261">
        <v>0</v>
      </c>
      <c r="K20" s="261">
        <v>0</v>
      </c>
      <c r="L20" s="261">
        <v>0</v>
      </c>
      <c r="M20" s="261">
        <v>4</v>
      </c>
      <c r="N20" s="261" t="s">
        <v>246</v>
      </c>
      <c r="O20" s="261" t="s">
        <v>246</v>
      </c>
      <c r="P20" s="261" t="s">
        <v>246</v>
      </c>
    </row>
    <row r="21" spans="1:16" s="5" customFormat="1" ht="24" customHeight="1">
      <c r="A21" s="38" t="s">
        <v>473</v>
      </c>
      <c r="B21" s="261">
        <f t="shared" si="1"/>
        <v>8</v>
      </c>
      <c r="C21" s="261" t="s">
        <v>246</v>
      </c>
      <c r="D21" s="261" t="s">
        <v>246</v>
      </c>
      <c r="E21" s="261" t="s">
        <v>246</v>
      </c>
      <c r="F21" s="261" t="s">
        <v>246</v>
      </c>
      <c r="G21" s="261" t="s">
        <v>246</v>
      </c>
      <c r="H21" s="261">
        <v>0</v>
      </c>
      <c r="I21" s="261">
        <v>0</v>
      </c>
      <c r="J21" s="261">
        <v>0</v>
      </c>
      <c r="K21" s="261">
        <v>0</v>
      </c>
      <c r="L21" s="261">
        <v>0</v>
      </c>
      <c r="M21" s="261">
        <v>8</v>
      </c>
      <c r="N21" s="261" t="s">
        <v>246</v>
      </c>
      <c r="O21" s="261" t="s">
        <v>246</v>
      </c>
      <c r="P21" s="261" t="s">
        <v>246</v>
      </c>
    </row>
    <row r="22" spans="1:16" s="5" customFormat="1" ht="24" customHeight="1">
      <c r="A22" s="38" t="s">
        <v>379</v>
      </c>
      <c r="B22" s="261">
        <f t="shared" si="1"/>
        <v>6</v>
      </c>
      <c r="C22" s="261" t="s">
        <v>246</v>
      </c>
      <c r="D22" s="261" t="s">
        <v>246</v>
      </c>
      <c r="E22" s="261" t="s">
        <v>246</v>
      </c>
      <c r="F22" s="261" t="s">
        <v>246</v>
      </c>
      <c r="G22" s="261" t="s">
        <v>246</v>
      </c>
      <c r="H22" s="261">
        <v>0</v>
      </c>
      <c r="I22" s="261">
        <v>0</v>
      </c>
      <c r="J22" s="261">
        <v>0</v>
      </c>
      <c r="K22" s="261">
        <v>0</v>
      </c>
      <c r="L22" s="261">
        <v>0</v>
      </c>
      <c r="M22" s="261">
        <v>5</v>
      </c>
      <c r="N22" s="261" t="s">
        <v>246</v>
      </c>
      <c r="O22" s="261">
        <v>1</v>
      </c>
      <c r="P22" s="261" t="s">
        <v>246</v>
      </c>
    </row>
    <row r="23" spans="1:16" s="5" customFormat="1" ht="19.5" customHeight="1">
      <c r="A23" s="38"/>
      <c r="B23" s="54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</row>
    <row r="24" spans="1:16" s="5" customFormat="1" ht="19.5" customHeight="1">
      <c r="A24" s="38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s="5" customFormat="1" ht="19.5" customHeight="1">
      <c r="A25" s="19"/>
      <c r="B25" s="25" t="s">
        <v>439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s="5" customFormat="1" ht="19.5" customHeight="1">
      <c r="A26" s="60"/>
      <c r="B26" s="539" t="s">
        <v>423</v>
      </c>
      <c r="C26" s="539"/>
      <c r="D26" s="539"/>
      <c r="E26" s="539"/>
      <c r="F26" s="539"/>
      <c r="G26" s="539"/>
      <c r="H26" s="539"/>
      <c r="I26" s="539"/>
      <c r="J26" s="539"/>
      <c r="K26" s="539"/>
      <c r="L26" s="539"/>
      <c r="M26" s="539"/>
      <c r="N26" s="539"/>
      <c r="O26" s="539"/>
      <c r="P26" s="539"/>
    </row>
    <row r="27" spans="1:16" s="5" customFormat="1" ht="3" customHeight="1">
      <c r="A27" s="60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s="5" customFormat="1" ht="23.25" customHeight="1">
      <c r="A28" s="19" t="s">
        <v>493</v>
      </c>
      <c r="B28" s="261">
        <v>142</v>
      </c>
      <c r="C28" s="261">
        <v>42</v>
      </c>
      <c r="D28" s="261">
        <v>12</v>
      </c>
      <c r="E28" s="261">
        <v>4</v>
      </c>
      <c r="F28" s="261">
        <v>8</v>
      </c>
      <c r="G28" s="261">
        <v>8</v>
      </c>
      <c r="H28" s="261">
        <v>2</v>
      </c>
      <c r="I28" s="261">
        <v>6</v>
      </c>
      <c r="J28" s="261">
        <v>8</v>
      </c>
      <c r="K28" s="261">
        <v>0</v>
      </c>
      <c r="L28" s="261">
        <v>0</v>
      </c>
      <c r="M28" s="261">
        <v>47</v>
      </c>
      <c r="N28" s="261">
        <v>4</v>
      </c>
      <c r="O28" s="261">
        <v>1</v>
      </c>
      <c r="P28" s="261">
        <v>0</v>
      </c>
    </row>
    <row r="29" spans="1:16" s="5" customFormat="1" ht="23.25" customHeight="1">
      <c r="A29" s="19">
        <v>2</v>
      </c>
      <c r="B29" s="261">
        <v>65</v>
      </c>
      <c r="C29" s="261">
        <v>25</v>
      </c>
      <c r="D29" s="261">
        <v>2</v>
      </c>
      <c r="E29" s="261">
        <v>1</v>
      </c>
      <c r="F29" s="261">
        <v>3</v>
      </c>
      <c r="G29" s="261">
        <v>1</v>
      </c>
      <c r="H29" s="261">
        <v>2</v>
      </c>
      <c r="I29" s="261">
        <v>1</v>
      </c>
      <c r="J29" s="261">
        <v>3</v>
      </c>
      <c r="K29" s="261">
        <v>0</v>
      </c>
      <c r="L29" s="261">
        <v>0</v>
      </c>
      <c r="M29" s="261">
        <v>25</v>
      </c>
      <c r="N29" s="261">
        <v>2</v>
      </c>
      <c r="O29" s="261">
        <v>0</v>
      </c>
      <c r="P29" s="261">
        <v>0</v>
      </c>
    </row>
    <row r="30" spans="1:16" s="1" customFormat="1" ht="23.25" customHeight="1">
      <c r="A30" s="112">
        <v>3</v>
      </c>
      <c r="B30" s="372">
        <f>SUM(B32:B43)</f>
        <v>92</v>
      </c>
      <c r="C30" s="372">
        <f aca="true" t="shared" si="2" ref="C30:P30">SUM(C32:C43)</f>
        <v>38</v>
      </c>
      <c r="D30" s="372">
        <f t="shared" si="2"/>
        <v>6</v>
      </c>
      <c r="E30" s="372">
        <f t="shared" si="2"/>
        <v>3</v>
      </c>
      <c r="F30" s="372">
        <f t="shared" si="2"/>
        <v>4</v>
      </c>
      <c r="G30" s="372">
        <f t="shared" si="2"/>
        <v>6</v>
      </c>
      <c r="H30" s="372">
        <f t="shared" si="2"/>
        <v>3</v>
      </c>
      <c r="I30" s="372">
        <f t="shared" si="2"/>
        <v>2</v>
      </c>
      <c r="J30" s="372">
        <f t="shared" si="2"/>
        <v>2</v>
      </c>
      <c r="K30" s="372">
        <f t="shared" si="2"/>
        <v>0</v>
      </c>
      <c r="L30" s="372">
        <f t="shared" si="2"/>
        <v>0</v>
      </c>
      <c r="M30" s="372">
        <f t="shared" si="2"/>
        <v>26</v>
      </c>
      <c r="N30" s="372">
        <f t="shared" si="2"/>
        <v>2</v>
      </c>
      <c r="O30" s="372">
        <f t="shared" si="2"/>
        <v>0</v>
      </c>
      <c r="P30" s="372">
        <f t="shared" si="2"/>
        <v>0</v>
      </c>
    </row>
    <row r="31" spans="1:16" s="5" customFormat="1" ht="23.25" customHeight="1">
      <c r="A31" s="19"/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</row>
    <row r="32" spans="1:16" s="5" customFormat="1" ht="23.25" customHeight="1">
      <c r="A32" s="322" t="s">
        <v>527</v>
      </c>
      <c r="B32" s="261">
        <f>SUM(C32:P32)</f>
        <v>6</v>
      </c>
      <c r="C32" s="261">
        <v>1</v>
      </c>
      <c r="D32" s="261">
        <v>1</v>
      </c>
      <c r="E32" s="261">
        <v>0</v>
      </c>
      <c r="F32" s="261">
        <v>1</v>
      </c>
      <c r="G32" s="261">
        <v>1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61">
        <v>2</v>
      </c>
      <c r="N32" s="261">
        <v>0</v>
      </c>
      <c r="O32" s="261">
        <v>0</v>
      </c>
      <c r="P32" s="261">
        <v>0</v>
      </c>
    </row>
    <row r="33" spans="1:16" s="5" customFormat="1" ht="23.25" customHeight="1">
      <c r="A33" s="322" t="s">
        <v>509</v>
      </c>
      <c r="B33" s="261">
        <f aca="true" t="shared" si="3" ref="B33:B43">SUM(C33:P33)</f>
        <v>6</v>
      </c>
      <c r="C33" s="261">
        <v>2</v>
      </c>
      <c r="D33" s="261">
        <v>1</v>
      </c>
      <c r="E33" s="261">
        <v>0</v>
      </c>
      <c r="F33" s="261">
        <v>1</v>
      </c>
      <c r="G33" s="261">
        <v>1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61">
        <v>1</v>
      </c>
      <c r="N33" s="261">
        <v>0</v>
      </c>
      <c r="O33" s="261">
        <v>0</v>
      </c>
      <c r="P33" s="261">
        <v>0</v>
      </c>
    </row>
    <row r="34" spans="1:16" s="5" customFormat="1" ht="23.25" customHeight="1">
      <c r="A34" s="38" t="s">
        <v>373</v>
      </c>
      <c r="B34" s="261">
        <f t="shared" si="3"/>
        <v>3</v>
      </c>
      <c r="C34" s="261">
        <v>1</v>
      </c>
      <c r="D34" s="261">
        <v>1</v>
      </c>
      <c r="E34" s="261">
        <v>0</v>
      </c>
      <c r="F34" s="261">
        <v>0</v>
      </c>
      <c r="G34" s="261">
        <v>1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61">
        <v>0</v>
      </c>
      <c r="N34" s="261">
        <v>0</v>
      </c>
      <c r="O34" s="261">
        <v>0</v>
      </c>
      <c r="P34" s="261">
        <v>0</v>
      </c>
    </row>
    <row r="35" spans="1:16" s="5" customFormat="1" ht="23.25" customHeight="1">
      <c r="A35" s="38" t="s">
        <v>374</v>
      </c>
      <c r="B35" s="261">
        <f t="shared" si="3"/>
        <v>13</v>
      </c>
      <c r="C35" s="261">
        <v>6</v>
      </c>
      <c r="D35" s="261">
        <v>0</v>
      </c>
      <c r="E35" s="261">
        <v>0</v>
      </c>
      <c r="F35" s="261">
        <v>0</v>
      </c>
      <c r="G35" s="261">
        <v>1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61">
        <v>5</v>
      </c>
      <c r="N35" s="261">
        <v>1</v>
      </c>
      <c r="O35" s="261">
        <v>0</v>
      </c>
      <c r="P35" s="261">
        <v>0</v>
      </c>
    </row>
    <row r="36" spans="1:16" s="5" customFormat="1" ht="23.25" customHeight="1">
      <c r="A36" s="38" t="s">
        <v>375</v>
      </c>
      <c r="B36" s="261">
        <f t="shared" si="3"/>
        <v>5</v>
      </c>
      <c r="C36" s="261">
        <v>4</v>
      </c>
      <c r="D36" s="261">
        <v>0</v>
      </c>
      <c r="E36" s="261">
        <v>1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61">
        <v>0</v>
      </c>
      <c r="N36" s="261">
        <v>0</v>
      </c>
      <c r="O36" s="261">
        <v>0</v>
      </c>
      <c r="P36" s="261">
        <v>0</v>
      </c>
    </row>
    <row r="37" spans="1:16" s="5" customFormat="1" ht="23.25" customHeight="1">
      <c r="A37" s="38" t="s">
        <v>376</v>
      </c>
      <c r="B37" s="261">
        <f t="shared" si="3"/>
        <v>2</v>
      </c>
      <c r="C37" s="261">
        <v>1</v>
      </c>
      <c r="D37" s="261">
        <v>0</v>
      </c>
      <c r="E37" s="261">
        <v>0</v>
      </c>
      <c r="F37" s="261">
        <v>0</v>
      </c>
      <c r="G37" s="261">
        <v>0</v>
      </c>
      <c r="H37" s="261">
        <v>0</v>
      </c>
      <c r="I37" s="261">
        <v>0</v>
      </c>
      <c r="J37" s="261">
        <v>0</v>
      </c>
      <c r="K37" s="261">
        <v>0</v>
      </c>
      <c r="L37" s="261">
        <v>0</v>
      </c>
      <c r="M37" s="261">
        <v>1</v>
      </c>
      <c r="N37" s="261">
        <v>0</v>
      </c>
      <c r="O37" s="261">
        <v>0</v>
      </c>
      <c r="P37" s="261">
        <v>0</v>
      </c>
    </row>
    <row r="38" spans="1:16" s="5" customFormat="1" ht="23.25" customHeight="1">
      <c r="A38" s="38" t="s">
        <v>511</v>
      </c>
      <c r="B38" s="261">
        <f t="shared" si="3"/>
        <v>9</v>
      </c>
      <c r="C38" s="261">
        <v>2</v>
      </c>
      <c r="D38" s="261">
        <v>1</v>
      </c>
      <c r="E38" s="261">
        <v>1</v>
      </c>
      <c r="F38" s="261">
        <v>0</v>
      </c>
      <c r="G38" s="261">
        <v>1</v>
      </c>
      <c r="H38" s="261">
        <v>0</v>
      </c>
      <c r="I38" s="261">
        <v>0</v>
      </c>
      <c r="J38" s="261">
        <v>1</v>
      </c>
      <c r="K38" s="261">
        <v>0</v>
      </c>
      <c r="L38" s="261">
        <v>0</v>
      </c>
      <c r="M38" s="261">
        <v>3</v>
      </c>
      <c r="N38" s="261">
        <v>0</v>
      </c>
      <c r="O38" s="261">
        <v>0</v>
      </c>
      <c r="P38" s="261">
        <v>0</v>
      </c>
    </row>
    <row r="39" spans="1:16" s="5" customFormat="1" ht="23.25" customHeight="1">
      <c r="A39" s="38" t="s">
        <v>377</v>
      </c>
      <c r="B39" s="261">
        <f t="shared" si="3"/>
        <v>14</v>
      </c>
      <c r="C39" s="261">
        <v>3</v>
      </c>
      <c r="D39" s="261">
        <v>1</v>
      </c>
      <c r="E39" s="261">
        <v>0</v>
      </c>
      <c r="F39" s="261">
        <v>0</v>
      </c>
      <c r="G39" s="261">
        <v>1</v>
      </c>
      <c r="H39" s="261">
        <v>1</v>
      </c>
      <c r="I39" s="261">
        <v>1</v>
      </c>
      <c r="J39" s="261">
        <v>0</v>
      </c>
      <c r="K39" s="261">
        <v>0</v>
      </c>
      <c r="L39" s="261">
        <v>0</v>
      </c>
      <c r="M39" s="261">
        <v>7</v>
      </c>
      <c r="N39" s="261">
        <v>0</v>
      </c>
      <c r="O39" s="261">
        <v>0</v>
      </c>
      <c r="P39" s="261">
        <v>0</v>
      </c>
    </row>
    <row r="40" spans="1:16" s="5" customFormat="1" ht="23.25" customHeight="1">
      <c r="A40" s="38" t="s">
        <v>378</v>
      </c>
      <c r="B40" s="261">
        <f t="shared" si="3"/>
        <v>9</v>
      </c>
      <c r="C40" s="261">
        <v>5</v>
      </c>
      <c r="D40" s="261">
        <v>1</v>
      </c>
      <c r="E40" s="261">
        <v>0</v>
      </c>
      <c r="F40" s="261">
        <v>0</v>
      </c>
      <c r="G40" s="261">
        <v>0</v>
      </c>
      <c r="H40" s="261">
        <v>1</v>
      </c>
      <c r="I40" s="261">
        <v>1</v>
      </c>
      <c r="J40" s="261">
        <v>0</v>
      </c>
      <c r="K40" s="261">
        <v>0</v>
      </c>
      <c r="L40" s="261">
        <v>0</v>
      </c>
      <c r="M40" s="261">
        <v>1</v>
      </c>
      <c r="N40" s="261">
        <v>0</v>
      </c>
      <c r="O40" s="261">
        <v>0</v>
      </c>
      <c r="P40" s="261">
        <v>0</v>
      </c>
    </row>
    <row r="41" spans="1:16" s="5" customFormat="1" ht="23.25" customHeight="1">
      <c r="A41" s="38" t="s">
        <v>528</v>
      </c>
      <c r="B41" s="261">
        <f t="shared" si="3"/>
        <v>5</v>
      </c>
      <c r="C41" s="261">
        <v>4</v>
      </c>
      <c r="D41" s="261">
        <v>0</v>
      </c>
      <c r="E41" s="261">
        <v>0</v>
      </c>
      <c r="F41" s="261">
        <v>0</v>
      </c>
      <c r="G41" s="261">
        <v>0</v>
      </c>
      <c r="H41" s="261">
        <v>0</v>
      </c>
      <c r="I41" s="261">
        <v>0</v>
      </c>
      <c r="J41" s="261">
        <v>0</v>
      </c>
      <c r="K41" s="261">
        <v>0</v>
      </c>
      <c r="L41" s="261">
        <v>0</v>
      </c>
      <c r="M41" s="261">
        <v>1</v>
      </c>
      <c r="N41" s="261">
        <v>0</v>
      </c>
      <c r="O41" s="261">
        <v>0</v>
      </c>
      <c r="P41" s="261">
        <v>0</v>
      </c>
    </row>
    <row r="42" spans="1:16" s="5" customFormat="1" ht="23.25" customHeight="1">
      <c r="A42" s="38" t="s">
        <v>512</v>
      </c>
      <c r="B42" s="261">
        <f t="shared" si="3"/>
        <v>8</v>
      </c>
      <c r="C42" s="261">
        <v>4</v>
      </c>
      <c r="D42" s="261">
        <v>0</v>
      </c>
      <c r="E42" s="261">
        <v>0</v>
      </c>
      <c r="F42" s="261">
        <v>1</v>
      </c>
      <c r="G42" s="261">
        <v>0</v>
      </c>
      <c r="H42" s="261">
        <v>0</v>
      </c>
      <c r="I42" s="261">
        <v>0</v>
      </c>
      <c r="J42" s="261">
        <v>1</v>
      </c>
      <c r="K42" s="261">
        <v>0</v>
      </c>
      <c r="L42" s="261">
        <v>0</v>
      </c>
      <c r="M42" s="261">
        <v>1</v>
      </c>
      <c r="N42" s="261">
        <v>1</v>
      </c>
      <c r="O42" s="261">
        <v>0</v>
      </c>
      <c r="P42" s="261">
        <v>0</v>
      </c>
    </row>
    <row r="43" spans="1:16" s="5" customFormat="1" ht="23.25" customHeight="1">
      <c r="A43" s="38" t="s">
        <v>379</v>
      </c>
      <c r="B43" s="261">
        <f t="shared" si="3"/>
        <v>12</v>
      </c>
      <c r="C43" s="261">
        <v>5</v>
      </c>
      <c r="D43" s="261">
        <v>0</v>
      </c>
      <c r="E43" s="261">
        <v>1</v>
      </c>
      <c r="F43" s="261">
        <v>1</v>
      </c>
      <c r="G43" s="261">
        <v>0</v>
      </c>
      <c r="H43" s="261">
        <v>1</v>
      </c>
      <c r="I43" s="261">
        <v>0</v>
      </c>
      <c r="J43" s="261">
        <v>0</v>
      </c>
      <c r="K43" s="261">
        <v>0</v>
      </c>
      <c r="L43" s="261">
        <v>0</v>
      </c>
      <c r="M43" s="261">
        <v>4</v>
      </c>
      <c r="N43" s="261">
        <v>0</v>
      </c>
      <c r="O43" s="261">
        <v>0</v>
      </c>
      <c r="P43" s="261">
        <v>0</v>
      </c>
    </row>
    <row r="44" spans="1:16" s="5" customFormat="1" ht="6" customHeight="1" thickBot="1">
      <c r="A44" s="31" t="s">
        <v>474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s="5" customFormat="1" ht="18" customHeight="1">
      <c r="A45" s="5" t="s">
        <v>424</v>
      </c>
      <c r="P45" s="25"/>
    </row>
    <row r="46" spans="1:16" s="5" customFormat="1" ht="13.5">
      <c r="A46" s="32"/>
      <c r="P46" s="25"/>
    </row>
    <row r="47" s="5" customFormat="1" ht="13.5">
      <c r="A47" s="32"/>
    </row>
    <row r="48" s="5" customFormat="1" ht="13.5">
      <c r="A48" s="32"/>
    </row>
    <row r="49" s="5" customFormat="1" ht="13.5">
      <c r="A49" s="32"/>
    </row>
    <row r="50" s="5" customFormat="1" ht="13.5">
      <c r="A50" s="32"/>
    </row>
    <row r="51" s="5" customFormat="1" ht="13.5">
      <c r="A51" s="32"/>
    </row>
    <row r="52" s="5" customFormat="1" ht="13.5">
      <c r="A52" s="32"/>
    </row>
    <row r="53" s="5" customFormat="1" ht="13.5">
      <c r="A53" s="32"/>
    </row>
    <row r="54" s="5" customFormat="1" ht="13.5">
      <c r="A54" s="32"/>
    </row>
    <row r="55" s="5" customFormat="1" ht="13.5">
      <c r="A55" s="32"/>
    </row>
    <row r="56" s="5" customFormat="1" ht="13.5">
      <c r="A56" s="32"/>
    </row>
    <row r="57" s="5" customFormat="1" ht="13.5">
      <c r="A57" s="32"/>
    </row>
    <row r="58" s="5" customFormat="1" ht="13.5">
      <c r="A58" s="32"/>
    </row>
    <row r="59" s="5" customFormat="1" ht="13.5">
      <c r="A59" s="32"/>
    </row>
    <row r="60" s="5" customFormat="1" ht="13.5">
      <c r="A60" s="32"/>
    </row>
    <row r="61" s="5" customFormat="1" ht="13.5">
      <c r="A61" s="32"/>
    </row>
    <row r="62" s="5" customFormat="1" ht="13.5">
      <c r="A62" s="32"/>
    </row>
    <row r="63" s="5" customFormat="1" ht="13.5">
      <c r="A63" s="32"/>
    </row>
    <row r="64" s="5" customFormat="1" ht="13.5">
      <c r="A64" s="32"/>
    </row>
    <row r="65" s="5" customFormat="1" ht="13.5">
      <c r="A65" s="32"/>
    </row>
    <row r="66" s="5" customFormat="1" ht="13.5">
      <c r="A66" s="32"/>
    </row>
    <row r="67" s="5" customFormat="1" ht="13.5">
      <c r="A67" s="32"/>
    </row>
    <row r="68" s="5" customFormat="1" ht="13.5">
      <c r="A68" s="32"/>
    </row>
    <row r="69" s="5" customFormat="1" ht="13.5">
      <c r="A69" s="32"/>
    </row>
    <row r="70" s="5" customFormat="1" ht="13.5">
      <c r="A70" s="32"/>
    </row>
    <row r="71" s="5" customFormat="1" ht="13.5">
      <c r="A71" s="32"/>
    </row>
    <row r="72" s="5" customFormat="1" ht="13.5">
      <c r="A72" s="32"/>
    </row>
    <row r="73" s="5" customFormat="1" ht="13.5">
      <c r="A73" s="32"/>
    </row>
    <row r="74" s="5" customFormat="1" ht="13.5">
      <c r="A74" s="32"/>
    </row>
    <row r="75" s="5" customFormat="1" ht="13.5">
      <c r="A75" s="32"/>
    </row>
    <row r="76" s="5" customFormat="1" ht="13.5">
      <c r="A76" s="32"/>
    </row>
    <row r="77" s="5" customFormat="1" ht="13.5">
      <c r="A77" s="32"/>
    </row>
    <row r="78" s="5" customFormat="1" ht="13.5">
      <c r="A78" s="32"/>
    </row>
    <row r="79" s="5" customFormat="1" ht="13.5">
      <c r="A79" s="32"/>
    </row>
    <row r="80" s="5" customFormat="1" ht="13.5">
      <c r="A80" s="32"/>
    </row>
    <row r="81" s="5" customFormat="1" ht="13.5">
      <c r="A81" s="32"/>
    </row>
    <row r="82" s="5" customFormat="1" ht="13.5">
      <c r="A82" s="32"/>
    </row>
    <row r="83" s="5" customFormat="1" ht="13.5">
      <c r="A83" s="32"/>
    </row>
    <row r="84" s="5" customFormat="1" ht="13.5">
      <c r="A84" s="32"/>
    </row>
    <row r="85" s="5" customFormat="1" ht="13.5">
      <c r="A85" s="32"/>
    </row>
    <row r="86" s="5" customFormat="1" ht="13.5">
      <c r="A86" s="32"/>
    </row>
  </sheetData>
  <sheetProtection/>
  <mergeCells count="3">
    <mergeCell ref="A1:P1"/>
    <mergeCell ref="B5:P5"/>
    <mergeCell ref="B26:P26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11.25390625" style="1" customWidth="1"/>
    <col min="2" max="10" width="6.375" style="1" customWidth="1"/>
    <col min="11" max="12" width="6.75390625" style="1" customWidth="1"/>
    <col min="13" max="13" width="7.125" style="1" customWidth="1"/>
    <col min="14" max="16" width="6.375" style="1" customWidth="1"/>
    <col min="17" max="18" width="6.625" style="1" customWidth="1"/>
    <col min="19" max="16384" width="9.00390625" style="1" customWidth="1"/>
  </cols>
  <sheetData>
    <row r="1" spans="1:16" ht="20.25" customHeight="1">
      <c r="A1" s="537" t="s">
        <v>331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</row>
    <row r="2" s="5" customFormat="1" ht="12" customHeight="1" thickBot="1"/>
    <row r="3" spans="1:17" s="5" customFormat="1" ht="19.5" customHeight="1">
      <c r="A3" s="34" t="s">
        <v>361</v>
      </c>
      <c r="B3" s="56" t="s">
        <v>10</v>
      </c>
      <c r="C3" s="57" t="s">
        <v>455</v>
      </c>
      <c r="D3" s="57" t="s">
        <v>148</v>
      </c>
      <c r="E3" s="57" t="s">
        <v>235</v>
      </c>
      <c r="F3" s="57" t="s">
        <v>236</v>
      </c>
      <c r="G3" s="57" t="s">
        <v>237</v>
      </c>
      <c r="H3" s="57" t="s">
        <v>238</v>
      </c>
      <c r="I3" s="57" t="s">
        <v>239</v>
      </c>
      <c r="J3" s="57" t="s">
        <v>149</v>
      </c>
      <c r="K3" s="57" t="s">
        <v>150</v>
      </c>
      <c r="L3" s="57" t="s">
        <v>151</v>
      </c>
      <c r="M3" s="57" t="s">
        <v>152</v>
      </c>
      <c r="N3" s="57" t="s">
        <v>153</v>
      </c>
      <c r="O3" s="57" t="s">
        <v>240</v>
      </c>
      <c r="P3" s="58" t="s">
        <v>90</v>
      </c>
      <c r="Q3" s="25"/>
    </row>
    <row r="4" spans="1:17" s="5" customFormat="1" ht="6" customHeight="1">
      <c r="A4" s="41"/>
      <c r="B4" s="52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5"/>
    </row>
    <row r="5" spans="1:17" s="5" customFormat="1" ht="30" customHeight="1">
      <c r="A5" s="41"/>
      <c r="B5" s="538" t="s">
        <v>433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25"/>
    </row>
    <row r="6" spans="1:17" s="5" customFormat="1" ht="30" customHeight="1">
      <c r="A6" s="19" t="s">
        <v>493</v>
      </c>
      <c r="B6" s="262">
        <v>92</v>
      </c>
      <c r="C6" s="262">
        <v>8</v>
      </c>
      <c r="D6" s="262">
        <v>7</v>
      </c>
      <c r="E6" s="262">
        <v>3</v>
      </c>
      <c r="F6" s="262">
        <v>10</v>
      </c>
      <c r="G6" s="262">
        <v>10</v>
      </c>
      <c r="H6" s="262">
        <v>9</v>
      </c>
      <c r="I6" s="262">
        <v>6</v>
      </c>
      <c r="J6" s="262">
        <v>3</v>
      </c>
      <c r="K6" s="261">
        <v>0</v>
      </c>
      <c r="L6" s="261">
        <v>0</v>
      </c>
      <c r="M6" s="262">
        <v>23</v>
      </c>
      <c r="N6" s="262">
        <v>11</v>
      </c>
      <c r="O6" s="261">
        <v>0</v>
      </c>
      <c r="P6" s="262">
        <v>2</v>
      </c>
      <c r="Q6" s="25"/>
    </row>
    <row r="7" spans="1:17" s="5" customFormat="1" ht="30" customHeight="1">
      <c r="A7" s="19">
        <v>2</v>
      </c>
      <c r="B7" s="262">
        <v>33</v>
      </c>
      <c r="C7" s="262">
        <v>4</v>
      </c>
      <c r="D7" s="262">
        <v>5</v>
      </c>
      <c r="E7" s="262">
        <v>0</v>
      </c>
      <c r="F7" s="262">
        <v>6</v>
      </c>
      <c r="G7" s="262">
        <v>5</v>
      </c>
      <c r="H7" s="262">
        <v>2</v>
      </c>
      <c r="I7" s="262">
        <v>2</v>
      </c>
      <c r="J7" s="262">
        <v>0</v>
      </c>
      <c r="K7" s="261">
        <v>0</v>
      </c>
      <c r="L7" s="261">
        <v>0</v>
      </c>
      <c r="M7" s="262">
        <v>5</v>
      </c>
      <c r="N7" s="262">
        <v>3</v>
      </c>
      <c r="O7" s="261">
        <v>0</v>
      </c>
      <c r="P7" s="262">
        <v>1</v>
      </c>
      <c r="Q7" s="25"/>
    </row>
    <row r="8" spans="1:17" ht="30" customHeight="1">
      <c r="A8" s="112">
        <v>3</v>
      </c>
      <c r="B8" s="374">
        <f>SUM(B10:B21)</f>
        <v>84</v>
      </c>
      <c r="C8" s="374">
        <f aca="true" t="shared" si="0" ref="C8:P8">SUM(C10:C21)</f>
        <v>12</v>
      </c>
      <c r="D8" s="374">
        <f t="shared" si="0"/>
        <v>10</v>
      </c>
      <c r="E8" s="374">
        <f t="shared" si="0"/>
        <v>1</v>
      </c>
      <c r="F8" s="374">
        <f t="shared" si="0"/>
        <v>9</v>
      </c>
      <c r="G8" s="374">
        <f t="shared" si="0"/>
        <v>9</v>
      </c>
      <c r="H8" s="374">
        <f t="shared" si="0"/>
        <v>4</v>
      </c>
      <c r="I8" s="374">
        <f t="shared" si="0"/>
        <v>3</v>
      </c>
      <c r="J8" s="374">
        <f t="shared" si="0"/>
        <v>1</v>
      </c>
      <c r="K8" s="374">
        <f t="shared" si="0"/>
        <v>0</v>
      </c>
      <c r="L8" s="374">
        <f t="shared" si="0"/>
        <v>0</v>
      </c>
      <c r="M8" s="374">
        <f t="shared" si="0"/>
        <v>18</v>
      </c>
      <c r="N8" s="374">
        <f t="shared" si="0"/>
        <v>7</v>
      </c>
      <c r="O8" s="374">
        <f t="shared" si="0"/>
        <v>0</v>
      </c>
      <c r="P8" s="374">
        <f t="shared" si="0"/>
        <v>10</v>
      </c>
      <c r="Q8" s="2"/>
    </row>
    <row r="9" spans="1:17" s="5" customFormat="1" ht="30" customHeight="1">
      <c r="A9" s="19"/>
      <c r="B9" s="375"/>
      <c r="C9" s="262"/>
      <c r="D9" s="262"/>
      <c r="E9" s="262"/>
      <c r="F9" s="262"/>
      <c r="G9" s="262"/>
      <c r="H9" s="262"/>
      <c r="I9" s="262"/>
      <c r="J9" s="262"/>
      <c r="K9" s="261"/>
      <c r="L9" s="261"/>
      <c r="M9" s="262"/>
      <c r="N9" s="262"/>
      <c r="O9" s="261"/>
      <c r="P9" s="262"/>
      <c r="Q9" s="25"/>
    </row>
    <row r="10" spans="1:17" s="5" customFormat="1" ht="30" customHeight="1">
      <c r="A10" s="38" t="s">
        <v>527</v>
      </c>
      <c r="B10" s="261">
        <f>SUM(C10:P10)</f>
        <v>3</v>
      </c>
      <c r="C10" s="261">
        <v>1</v>
      </c>
      <c r="D10" s="261">
        <v>1</v>
      </c>
      <c r="E10" s="261">
        <v>0</v>
      </c>
      <c r="F10" s="261">
        <v>0</v>
      </c>
      <c r="G10" s="261">
        <v>1</v>
      </c>
      <c r="H10" s="261">
        <v>0</v>
      </c>
      <c r="I10" s="261">
        <v>0</v>
      </c>
      <c r="J10" s="261">
        <v>0</v>
      </c>
      <c r="K10" s="261">
        <v>0</v>
      </c>
      <c r="L10" s="261">
        <v>0</v>
      </c>
      <c r="M10" s="261">
        <v>0</v>
      </c>
      <c r="N10" s="261">
        <v>0</v>
      </c>
      <c r="O10" s="261">
        <v>0</v>
      </c>
      <c r="P10" s="261">
        <v>0</v>
      </c>
      <c r="Q10" s="25"/>
    </row>
    <row r="11" spans="1:17" s="5" customFormat="1" ht="30" customHeight="1">
      <c r="A11" s="38" t="s">
        <v>510</v>
      </c>
      <c r="B11" s="261">
        <f aca="true" t="shared" si="1" ref="B11:B21">SUM(C11:P11)</f>
        <v>5</v>
      </c>
      <c r="C11" s="261">
        <v>1</v>
      </c>
      <c r="D11" s="261">
        <v>0</v>
      </c>
      <c r="E11" s="261">
        <v>0</v>
      </c>
      <c r="F11" s="261">
        <v>0</v>
      </c>
      <c r="G11" s="261">
        <v>2</v>
      </c>
      <c r="H11" s="261">
        <v>0</v>
      </c>
      <c r="I11" s="261">
        <v>0</v>
      </c>
      <c r="J11" s="261">
        <v>0</v>
      </c>
      <c r="K11" s="261">
        <v>0</v>
      </c>
      <c r="L11" s="261">
        <v>0</v>
      </c>
      <c r="M11" s="261">
        <v>2</v>
      </c>
      <c r="N11" s="261">
        <v>0</v>
      </c>
      <c r="O11" s="261">
        <v>0</v>
      </c>
      <c r="P11" s="261">
        <v>0</v>
      </c>
      <c r="Q11" s="25"/>
    </row>
    <row r="12" spans="1:17" s="5" customFormat="1" ht="30" customHeight="1">
      <c r="A12" s="38" t="s">
        <v>373</v>
      </c>
      <c r="B12" s="261">
        <f t="shared" si="1"/>
        <v>1</v>
      </c>
      <c r="C12" s="261">
        <v>0</v>
      </c>
      <c r="D12" s="261">
        <v>0</v>
      </c>
      <c r="E12" s="261">
        <v>0</v>
      </c>
      <c r="F12" s="261">
        <v>1</v>
      </c>
      <c r="G12" s="261">
        <v>0</v>
      </c>
      <c r="H12" s="261">
        <v>0</v>
      </c>
      <c r="I12" s="261">
        <v>0</v>
      </c>
      <c r="J12" s="261">
        <v>0</v>
      </c>
      <c r="K12" s="261">
        <v>0</v>
      </c>
      <c r="L12" s="261">
        <v>0</v>
      </c>
      <c r="M12" s="261">
        <v>0</v>
      </c>
      <c r="N12" s="261">
        <v>0</v>
      </c>
      <c r="O12" s="261">
        <v>0</v>
      </c>
      <c r="P12" s="261">
        <v>0</v>
      </c>
      <c r="Q12" s="25"/>
    </row>
    <row r="13" spans="1:17" s="5" customFormat="1" ht="30" customHeight="1">
      <c r="A13" s="38" t="s">
        <v>374</v>
      </c>
      <c r="B13" s="261">
        <f t="shared" si="1"/>
        <v>14</v>
      </c>
      <c r="C13" s="261">
        <v>4</v>
      </c>
      <c r="D13" s="261">
        <v>1</v>
      </c>
      <c r="E13" s="261">
        <v>0</v>
      </c>
      <c r="F13" s="261">
        <v>2</v>
      </c>
      <c r="G13" s="261">
        <v>2</v>
      </c>
      <c r="H13" s="261">
        <v>1</v>
      </c>
      <c r="I13" s="261">
        <v>0</v>
      </c>
      <c r="J13" s="261">
        <v>0</v>
      </c>
      <c r="K13" s="261">
        <v>0</v>
      </c>
      <c r="L13" s="261">
        <v>0</v>
      </c>
      <c r="M13" s="261">
        <v>3</v>
      </c>
      <c r="N13" s="261">
        <v>0</v>
      </c>
      <c r="O13" s="261">
        <v>0</v>
      </c>
      <c r="P13" s="261">
        <v>1</v>
      </c>
      <c r="Q13" s="25"/>
    </row>
    <row r="14" spans="1:17" s="5" customFormat="1" ht="30" customHeight="1">
      <c r="A14" s="38" t="s">
        <v>375</v>
      </c>
      <c r="B14" s="261">
        <f t="shared" si="1"/>
        <v>4</v>
      </c>
      <c r="C14" s="261">
        <v>1</v>
      </c>
      <c r="D14" s="261">
        <v>0</v>
      </c>
      <c r="E14" s="261">
        <v>0</v>
      </c>
      <c r="F14" s="261">
        <v>0</v>
      </c>
      <c r="G14" s="261">
        <v>1</v>
      </c>
      <c r="H14" s="261">
        <v>0</v>
      </c>
      <c r="I14" s="261">
        <v>0</v>
      </c>
      <c r="J14" s="261">
        <v>0</v>
      </c>
      <c r="K14" s="261">
        <v>0</v>
      </c>
      <c r="L14" s="261">
        <v>0</v>
      </c>
      <c r="M14" s="261">
        <v>0</v>
      </c>
      <c r="N14" s="261">
        <v>1</v>
      </c>
      <c r="O14" s="261">
        <v>0</v>
      </c>
      <c r="P14" s="261">
        <v>1</v>
      </c>
      <c r="Q14" s="25"/>
    </row>
    <row r="15" spans="1:17" s="5" customFormat="1" ht="30" customHeight="1">
      <c r="A15" s="38" t="s">
        <v>376</v>
      </c>
      <c r="B15" s="261">
        <f t="shared" si="1"/>
        <v>3</v>
      </c>
      <c r="C15" s="261">
        <v>0</v>
      </c>
      <c r="D15" s="261">
        <v>0</v>
      </c>
      <c r="E15" s="261">
        <v>0</v>
      </c>
      <c r="F15" s="261">
        <v>1</v>
      </c>
      <c r="G15" s="261">
        <v>0</v>
      </c>
      <c r="H15" s="261">
        <v>0</v>
      </c>
      <c r="I15" s="261">
        <v>0</v>
      </c>
      <c r="J15" s="261">
        <v>0</v>
      </c>
      <c r="K15" s="261">
        <v>0</v>
      </c>
      <c r="L15" s="261">
        <v>0</v>
      </c>
      <c r="M15" s="261">
        <v>0</v>
      </c>
      <c r="N15" s="261">
        <v>0</v>
      </c>
      <c r="O15" s="261">
        <v>0</v>
      </c>
      <c r="P15" s="261">
        <v>2</v>
      </c>
      <c r="Q15" s="25"/>
    </row>
    <row r="16" spans="1:17" s="5" customFormat="1" ht="30" customHeight="1">
      <c r="A16" s="38" t="s">
        <v>472</v>
      </c>
      <c r="B16" s="261">
        <f t="shared" si="1"/>
        <v>11</v>
      </c>
      <c r="C16" s="261">
        <v>1</v>
      </c>
      <c r="D16" s="261">
        <v>2</v>
      </c>
      <c r="E16" s="261">
        <v>0</v>
      </c>
      <c r="F16" s="261">
        <v>1</v>
      </c>
      <c r="G16" s="261">
        <v>0</v>
      </c>
      <c r="H16" s="261">
        <v>2</v>
      </c>
      <c r="I16" s="261">
        <v>1</v>
      </c>
      <c r="J16" s="261">
        <v>0</v>
      </c>
      <c r="K16" s="261">
        <v>0</v>
      </c>
      <c r="L16" s="261">
        <v>0</v>
      </c>
      <c r="M16" s="261">
        <v>2</v>
      </c>
      <c r="N16" s="261">
        <v>0</v>
      </c>
      <c r="O16" s="261">
        <v>0</v>
      </c>
      <c r="P16" s="261">
        <v>2</v>
      </c>
      <c r="Q16" s="25"/>
    </row>
    <row r="17" spans="1:17" s="5" customFormat="1" ht="30" customHeight="1">
      <c r="A17" s="38" t="s">
        <v>377</v>
      </c>
      <c r="B17" s="261">
        <f t="shared" si="1"/>
        <v>15</v>
      </c>
      <c r="C17" s="261">
        <v>2</v>
      </c>
      <c r="D17" s="261">
        <v>1</v>
      </c>
      <c r="E17" s="261">
        <v>1</v>
      </c>
      <c r="F17" s="261">
        <v>2</v>
      </c>
      <c r="G17" s="261">
        <v>1</v>
      </c>
      <c r="H17" s="261">
        <v>0</v>
      </c>
      <c r="I17" s="261">
        <v>2</v>
      </c>
      <c r="J17" s="261">
        <v>1</v>
      </c>
      <c r="K17" s="261">
        <v>0</v>
      </c>
      <c r="L17" s="261">
        <v>0</v>
      </c>
      <c r="M17" s="261">
        <v>3</v>
      </c>
      <c r="N17" s="261">
        <v>0</v>
      </c>
      <c r="O17" s="261">
        <v>0</v>
      </c>
      <c r="P17" s="261">
        <v>2</v>
      </c>
      <c r="Q17" s="25"/>
    </row>
    <row r="18" spans="1:17" s="5" customFormat="1" ht="30" customHeight="1">
      <c r="A18" s="38" t="s">
        <v>378</v>
      </c>
      <c r="B18" s="261">
        <f t="shared" si="1"/>
        <v>7</v>
      </c>
      <c r="C18" s="261">
        <v>1</v>
      </c>
      <c r="D18" s="261">
        <v>2</v>
      </c>
      <c r="E18" s="261">
        <v>0</v>
      </c>
      <c r="F18" s="261">
        <v>0</v>
      </c>
      <c r="G18" s="261">
        <v>2</v>
      </c>
      <c r="H18" s="261">
        <v>0</v>
      </c>
      <c r="I18" s="261">
        <v>0</v>
      </c>
      <c r="J18" s="261">
        <v>0</v>
      </c>
      <c r="K18" s="261">
        <v>0</v>
      </c>
      <c r="L18" s="261">
        <v>0</v>
      </c>
      <c r="M18" s="261">
        <v>0</v>
      </c>
      <c r="N18" s="261">
        <v>1</v>
      </c>
      <c r="O18" s="261">
        <v>0</v>
      </c>
      <c r="P18" s="261">
        <v>1</v>
      </c>
      <c r="Q18" s="25"/>
    </row>
    <row r="19" spans="1:17" s="5" customFormat="1" ht="30" customHeight="1">
      <c r="A19" s="38" t="s">
        <v>528</v>
      </c>
      <c r="B19" s="261">
        <f t="shared" si="1"/>
        <v>8</v>
      </c>
      <c r="C19" s="261">
        <v>1</v>
      </c>
      <c r="D19" s="261">
        <v>2</v>
      </c>
      <c r="E19" s="261">
        <v>0</v>
      </c>
      <c r="F19" s="261">
        <v>1</v>
      </c>
      <c r="G19" s="261">
        <v>0</v>
      </c>
      <c r="H19" s="261">
        <v>0</v>
      </c>
      <c r="I19" s="261">
        <v>0</v>
      </c>
      <c r="J19" s="261">
        <v>0</v>
      </c>
      <c r="K19" s="261">
        <v>0</v>
      </c>
      <c r="L19" s="261">
        <v>0</v>
      </c>
      <c r="M19" s="261">
        <v>3</v>
      </c>
      <c r="N19" s="261">
        <v>0</v>
      </c>
      <c r="O19" s="261">
        <v>0</v>
      </c>
      <c r="P19" s="261">
        <v>1</v>
      </c>
      <c r="Q19" s="25"/>
    </row>
    <row r="20" spans="1:17" s="5" customFormat="1" ht="30" customHeight="1">
      <c r="A20" s="38" t="s">
        <v>473</v>
      </c>
      <c r="B20" s="261">
        <f t="shared" si="1"/>
        <v>4</v>
      </c>
      <c r="C20" s="261">
        <v>0</v>
      </c>
      <c r="D20" s="261">
        <v>0</v>
      </c>
      <c r="E20" s="261">
        <v>0</v>
      </c>
      <c r="F20" s="261">
        <v>0</v>
      </c>
      <c r="G20" s="261">
        <v>0</v>
      </c>
      <c r="H20" s="261">
        <v>0</v>
      </c>
      <c r="I20" s="261">
        <v>0</v>
      </c>
      <c r="J20" s="261">
        <v>0</v>
      </c>
      <c r="K20" s="261">
        <v>0</v>
      </c>
      <c r="L20" s="261">
        <v>0</v>
      </c>
      <c r="M20" s="261">
        <v>2</v>
      </c>
      <c r="N20" s="261">
        <v>2</v>
      </c>
      <c r="O20" s="261">
        <v>0</v>
      </c>
      <c r="P20" s="261">
        <v>0</v>
      </c>
      <c r="Q20" s="25"/>
    </row>
    <row r="21" spans="1:17" s="5" customFormat="1" ht="30" customHeight="1">
      <c r="A21" s="38" t="s">
        <v>379</v>
      </c>
      <c r="B21" s="261">
        <f t="shared" si="1"/>
        <v>9</v>
      </c>
      <c r="C21" s="261">
        <v>0</v>
      </c>
      <c r="D21" s="261">
        <v>1</v>
      </c>
      <c r="E21" s="261">
        <v>0</v>
      </c>
      <c r="F21" s="261">
        <v>1</v>
      </c>
      <c r="G21" s="261">
        <v>0</v>
      </c>
      <c r="H21" s="261">
        <v>1</v>
      </c>
      <c r="I21" s="261">
        <v>0</v>
      </c>
      <c r="J21" s="261">
        <v>0</v>
      </c>
      <c r="K21" s="261">
        <v>0</v>
      </c>
      <c r="L21" s="261">
        <v>0</v>
      </c>
      <c r="M21" s="261">
        <v>3</v>
      </c>
      <c r="N21" s="261">
        <v>3</v>
      </c>
      <c r="O21" s="261">
        <v>0</v>
      </c>
      <c r="P21" s="261">
        <v>0</v>
      </c>
      <c r="Q21" s="25"/>
    </row>
    <row r="22" spans="1:17" s="5" customFormat="1" ht="5.25" customHeight="1" thickBot="1">
      <c r="A22" s="20"/>
      <c r="B22" s="5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25"/>
    </row>
    <row r="23" spans="1:17" s="5" customFormat="1" ht="19.5" customHeight="1">
      <c r="A23" s="5" t="s">
        <v>241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25"/>
    </row>
    <row r="24" spans="1:17" s="7" customFormat="1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5"/>
    </row>
    <row r="25" s="5" customFormat="1" ht="20.25" customHeight="1"/>
    <row r="26" s="5" customFormat="1" ht="13.5"/>
    <row r="27" s="5" customFormat="1" ht="13.5"/>
    <row r="28" s="5" customFormat="1" ht="13.5"/>
    <row r="29" s="5" customFormat="1" ht="13.5"/>
    <row r="30" s="5" customFormat="1" ht="13.5"/>
    <row r="31" s="5" customFormat="1" ht="13.5"/>
    <row r="32" s="5" customFormat="1" ht="13.5"/>
    <row r="33" s="5" customFormat="1" ht="13.5"/>
    <row r="34" s="5" customFormat="1" ht="13.5"/>
  </sheetData>
  <sheetProtection/>
  <mergeCells count="2">
    <mergeCell ref="A1:P1"/>
    <mergeCell ref="B5:P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1.625" style="1" customWidth="1"/>
    <col min="2" max="2" width="12.125" style="166" customWidth="1"/>
    <col min="3" max="6" width="12.125" style="1" customWidth="1"/>
    <col min="7" max="8" width="12.125" style="166" customWidth="1"/>
    <col min="9" max="16384" width="9.00390625" style="1" customWidth="1"/>
  </cols>
  <sheetData>
    <row r="1" spans="1:8" ht="21" customHeight="1">
      <c r="A1" s="415" t="s">
        <v>330</v>
      </c>
      <c r="B1" s="415"/>
      <c r="C1" s="415"/>
      <c r="D1" s="415"/>
      <c r="E1" s="415"/>
      <c r="F1" s="415"/>
      <c r="G1" s="415"/>
      <c r="H1" s="415"/>
    </row>
    <row r="2" spans="1:8" s="5" customFormat="1" ht="14.25" thickBot="1">
      <c r="A2" s="16" t="s">
        <v>457</v>
      </c>
      <c r="B2" s="137"/>
      <c r="C2" s="16"/>
      <c r="D2" s="16"/>
      <c r="E2" s="16"/>
      <c r="F2" s="16" t="s">
        <v>457</v>
      </c>
      <c r="G2" s="137"/>
      <c r="H2" s="137"/>
    </row>
    <row r="3" spans="1:8" s="5" customFormat="1" ht="18.75" customHeight="1">
      <c r="A3" s="466" t="s">
        <v>207</v>
      </c>
      <c r="B3" s="396" t="s">
        <v>386</v>
      </c>
      <c r="C3" s="430"/>
      <c r="D3" s="430"/>
      <c r="E3" s="499" t="s">
        <v>387</v>
      </c>
      <c r="F3" s="401"/>
      <c r="G3" s="401"/>
      <c r="H3" s="409"/>
    </row>
    <row r="4" spans="1:8" s="5" customFormat="1" ht="18.75" customHeight="1">
      <c r="A4" s="466"/>
      <c r="B4" s="540" t="s">
        <v>10</v>
      </c>
      <c r="C4" s="540" t="s">
        <v>244</v>
      </c>
      <c r="D4" s="541" t="s">
        <v>534</v>
      </c>
      <c r="E4" s="542" t="s">
        <v>10</v>
      </c>
      <c r="F4" s="525" t="s">
        <v>242</v>
      </c>
      <c r="G4" s="532"/>
      <c r="H4" s="531" t="s">
        <v>243</v>
      </c>
    </row>
    <row r="5" spans="1:8" s="5" customFormat="1" ht="18.75" customHeight="1">
      <c r="A5" s="411"/>
      <c r="B5" s="540"/>
      <c r="C5" s="540"/>
      <c r="D5" s="540"/>
      <c r="E5" s="485"/>
      <c r="F5" s="147" t="s">
        <v>154</v>
      </c>
      <c r="G5" s="215" t="s">
        <v>214</v>
      </c>
      <c r="H5" s="396"/>
    </row>
    <row r="6" spans="1:8" s="5" customFormat="1" ht="5.25" customHeight="1">
      <c r="A6" s="19"/>
      <c r="B6" s="157"/>
      <c r="C6" s="25"/>
      <c r="D6" s="25"/>
      <c r="E6" s="22"/>
      <c r="F6" s="25"/>
      <c r="G6" s="157"/>
      <c r="H6" s="148"/>
    </row>
    <row r="7" spans="1:8" s="5" customFormat="1" ht="19.5" customHeight="1">
      <c r="A7" s="19" t="s">
        <v>497</v>
      </c>
      <c r="B7" s="127">
        <f>SUM(C7:D7)</f>
        <v>465</v>
      </c>
      <c r="C7" s="127">
        <v>345</v>
      </c>
      <c r="D7" s="127">
        <v>120</v>
      </c>
      <c r="E7" s="127">
        <f>G7+H7</f>
        <v>4161</v>
      </c>
      <c r="F7" s="127">
        <v>110</v>
      </c>
      <c r="G7" s="127">
        <v>3629</v>
      </c>
      <c r="H7" s="127">
        <v>532</v>
      </c>
    </row>
    <row r="8" spans="1:8" s="5" customFormat="1" ht="19.5" customHeight="1">
      <c r="A8" s="19">
        <v>30</v>
      </c>
      <c r="B8" s="127">
        <f>SUM(C8:D8)</f>
        <v>484</v>
      </c>
      <c r="C8" s="127">
        <v>347</v>
      </c>
      <c r="D8" s="127">
        <v>137</v>
      </c>
      <c r="E8" s="127">
        <f>G8+H8</f>
        <v>3936</v>
      </c>
      <c r="F8" s="127">
        <v>116</v>
      </c>
      <c r="G8" s="127">
        <v>3365</v>
      </c>
      <c r="H8" s="127">
        <v>571</v>
      </c>
    </row>
    <row r="9" spans="1:8" s="5" customFormat="1" ht="19.5" customHeight="1">
      <c r="A9" s="19" t="s">
        <v>493</v>
      </c>
      <c r="B9" s="127">
        <f>SUM(C9:D9)</f>
        <v>1128</v>
      </c>
      <c r="C9" s="127">
        <v>749</v>
      </c>
      <c r="D9" s="127">
        <v>379</v>
      </c>
      <c r="E9" s="127">
        <f>G9+H9</f>
        <v>5710</v>
      </c>
      <c r="F9" s="127">
        <v>100</v>
      </c>
      <c r="G9" s="127">
        <v>5403</v>
      </c>
      <c r="H9" s="127">
        <v>307</v>
      </c>
    </row>
    <row r="10" spans="1:8" s="5" customFormat="1" ht="19.5" customHeight="1">
      <c r="A10" s="19">
        <v>2</v>
      </c>
      <c r="B10" s="127">
        <f>SUM(C10:D10)</f>
        <v>733</v>
      </c>
      <c r="C10" s="127">
        <v>403</v>
      </c>
      <c r="D10" s="127">
        <v>330</v>
      </c>
      <c r="E10" s="127">
        <f>G10+H10</f>
        <v>4754</v>
      </c>
      <c r="F10" s="127">
        <v>114</v>
      </c>
      <c r="G10" s="127">
        <v>4450</v>
      </c>
      <c r="H10" s="127">
        <v>304</v>
      </c>
    </row>
    <row r="11" spans="1:8" ht="19.5" customHeight="1">
      <c r="A11" s="112">
        <v>3</v>
      </c>
      <c r="B11" s="335">
        <f>SUM(C11:D11)</f>
        <v>592</v>
      </c>
      <c r="C11" s="335">
        <v>375</v>
      </c>
      <c r="D11" s="335">
        <v>217</v>
      </c>
      <c r="E11" s="335">
        <f>G11+H11</f>
        <v>6338</v>
      </c>
      <c r="F11" s="335">
        <v>85</v>
      </c>
      <c r="G11" s="335">
        <v>5919</v>
      </c>
      <c r="H11" s="335">
        <v>419</v>
      </c>
    </row>
    <row r="12" spans="1:8" s="5" customFormat="1" ht="6" customHeight="1" thickBot="1">
      <c r="A12" s="31"/>
      <c r="B12" s="137"/>
      <c r="C12" s="16"/>
      <c r="D12" s="16"/>
      <c r="E12" s="16"/>
      <c r="F12" s="16"/>
      <c r="G12" s="137"/>
      <c r="H12" s="137"/>
    </row>
    <row r="13" spans="1:8" s="5" customFormat="1" ht="19.5" customHeight="1">
      <c r="A13" s="5" t="s">
        <v>500</v>
      </c>
      <c r="B13" s="142"/>
      <c r="G13" s="142"/>
      <c r="H13" s="157"/>
    </row>
    <row r="14" spans="1:8" s="5" customFormat="1" ht="13.5">
      <c r="A14" s="323" t="s">
        <v>503</v>
      </c>
      <c r="B14" s="142"/>
      <c r="G14" s="142"/>
      <c r="H14" s="142"/>
    </row>
  </sheetData>
  <sheetProtection/>
  <mergeCells count="10">
    <mergeCell ref="A1:H1"/>
    <mergeCell ref="A3:A5"/>
    <mergeCell ref="B3:D3"/>
    <mergeCell ref="E3:H3"/>
    <mergeCell ref="B4:B5"/>
    <mergeCell ref="C4:C5"/>
    <mergeCell ref="D4:D5"/>
    <mergeCell ref="E4:E5"/>
    <mergeCell ref="F4:G4"/>
    <mergeCell ref="H4:H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10.875" style="4" customWidth="1"/>
    <col min="2" max="2" width="7.125" style="33" customWidth="1"/>
    <col min="3" max="11" width="8.75390625" style="4" customWidth="1"/>
    <col min="12" max="16384" width="9.00390625" style="4" customWidth="1"/>
  </cols>
  <sheetData>
    <row r="1" spans="1:11" ht="22.5" customHeight="1">
      <c r="A1" s="415" t="s">
        <v>328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</row>
    <row r="2" spans="1:12" s="5" customFormat="1" ht="12" customHeight="1" thickBot="1">
      <c r="A2" s="16"/>
      <c r="B2" s="24"/>
      <c r="C2" s="16"/>
      <c r="D2" s="137"/>
      <c r="E2" s="137"/>
      <c r="F2" s="137"/>
      <c r="G2" s="137"/>
      <c r="H2" s="137"/>
      <c r="I2" s="137"/>
      <c r="J2" s="137"/>
      <c r="K2" s="16"/>
      <c r="L2" s="25"/>
    </row>
    <row r="3" spans="1:12" s="5" customFormat="1" ht="34.5" customHeight="1">
      <c r="A3" s="118" t="s">
        <v>207</v>
      </c>
      <c r="B3" s="35" t="s">
        <v>380</v>
      </c>
      <c r="C3" s="26" t="s">
        <v>206</v>
      </c>
      <c r="D3" s="218" t="s">
        <v>228</v>
      </c>
      <c r="E3" s="218" t="s">
        <v>229</v>
      </c>
      <c r="F3" s="218" t="s">
        <v>230</v>
      </c>
      <c r="G3" s="218" t="s">
        <v>231</v>
      </c>
      <c r="H3" s="218" t="s">
        <v>232</v>
      </c>
      <c r="I3" s="218" t="s">
        <v>233</v>
      </c>
      <c r="J3" s="219" t="s">
        <v>234</v>
      </c>
      <c r="K3" s="220" t="s">
        <v>329</v>
      </c>
      <c r="L3" s="25"/>
    </row>
    <row r="4" spans="1:12" s="5" customFormat="1" ht="6" customHeight="1">
      <c r="A4" s="27"/>
      <c r="B4" s="19"/>
      <c r="C4" s="22"/>
      <c r="D4" s="157"/>
      <c r="E4" s="157"/>
      <c r="F4" s="157"/>
      <c r="G4" s="157"/>
      <c r="H4" s="157"/>
      <c r="I4" s="157"/>
      <c r="J4" s="157"/>
      <c r="K4" s="25"/>
      <c r="L4" s="25"/>
    </row>
    <row r="5" spans="1:12" s="5" customFormat="1" ht="19.5" customHeight="1">
      <c r="A5" s="399" t="s">
        <v>529</v>
      </c>
      <c r="B5" s="19" t="s">
        <v>381</v>
      </c>
      <c r="C5" s="22">
        <f>SUM(D5:K5)</f>
        <v>24742</v>
      </c>
      <c r="D5" s="157">
        <v>3065</v>
      </c>
      <c r="E5" s="157">
        <v>2284</v>
      </c>
      <c r="F5" s="157">
        <v>3507</v>
      </c>
      <c r="G5" s="157">
        <v>3396</v>
      </c>
      <c r="H5" s="157">
        <v>2479</v>
      </c>
      <c r="I5" s="157">
        <v>3483</v>
      </c>
      <c r="J5" s="157">
        <v>3748</v>
      </c>
      <c r="K5" s="157">
        <v>2780</v>
      </c>
      <c r="L5" s="25"/>
    </row>
    <row r="6" spans="1:12" s="5" customFormat="1" ht="19.5" customHeight="1">
      <c r="A6" s="399"/>
      <c r="B6" s="19" t="s">
        <v>382</v>
      </c>
      <c r="C6" s="22">
        <f>SUM(D6:K6)</f>
        <v>596463</v>
      </c>
      <c r="D6" s="157">
        <v>83169</v>
      </c>
      <c r="E6" s="157">
        <v>42939</v>
      </c>
      <c r="F6" s="157">
        <v>89868</v>
      </c>
      <c r="G6" s="157">
        <v>71763</v>
      </c>
      <c r="H6" s="157">
        <v>61679</v>
      </c>
      <c r="I6" s="157">
        <v>76490</v>
      </c>
      <c r="J6" s="157">
        <v>104093</v>
      </c>
      <c r="K6" s="157">
        <v>66462</v>
      </c>
      <c r="L6" s="25"/>
    </row>
    <row r="7" spans="1:12" s="5" customFormat="1" ht="12" customHeight="1">
      <c r="A7" s="28"/>
      <c r="B7" s="19"/>
      <c r="C7" s="22"/>
      <c r="D7" s="157"/>
      <c r="E7" s="157"/>
      <c r="F7" s="157"/>
      <c r="G7" s="157"/>
      <c r="H7" s="157"/>
      <c r="I7" s="157"/>
      <c r="J7" s="157"/>
      <c r="K7" s="157"/>
      <c r="L7" s="25"/>
    </row>
    <row r="8" spans="1:12" s="5" customFormat="1" ht="19.5" customHeight="1">
      <c r="A8" s="399">
        <v>30</v>
      </c>
      <c r="B8" s="19" t="s">
        <v>381</v>
      </c>
      <c r="C8" s="22">
        <f>SUM(D8:K8)</f>
        <v>24504</v>
      </c>
      <c r="D8" s="157">
        <v>3092</v>
      </c>
      <c r="E8" s="157">
        <v>2327</v>
      </c>
      <c r="F8" s="157">
        <v>3620</v>
      </c>
      <c r="G8" s="157">
        <v>3191</v>
      </c>
      <c r="H8" s="157">
        <v>2391</v>
      </c>
      <c r="I8" s="157">
        <v>3578</v>
      </c>
      <c r="J8" s="157">
        <v>3581</v>
      </c>
      <c r="K8" s="157">
        <v>2724</v>
      </c>
      <c r="L8" s="25"/>
    </row>
    <row r="9" spans="1:12" s="5" customFormat="1" ht="19.5" customHeight="1">
      <c r="A9" s="399"/>
      <c r="B9" s="19" t="s">
        <v>382</v>
      </c>
      <c r="C9" s="22">
        <f>SUM(D9:K9)</f>
        <v>600693</v>
      </c>
      <c r="D9" s="157">
        <v>82100</v>
      </c>
      <c r="E9" s="157">
        <v>42988</v>
      </c>
      <c r="F9" s="157">
        <v>94278</v>
      </c>
      <c r="G9" s="157">
        <v>68938</v>
      </c>
      <c r="H9" s="157">
        <v>61849</v>
      </c>
      <c r="I9" s="157">
        <v>78324</v>
      </c>
      <c r="J9" s="157">
        <v>104511</v>
      </c>
      <c r="K9" s="157">
        <v>67705</v>
      </c>
      <c r="L9" s="25"/>
    </row>
    <row r="10" spans="1:12" s="5" customFormat="1" ht="12" customHeight="1">
      <c r="A10" s="28"/>
      <c r="B10" s="19"/>
      <c r="C10" s="22"/>
      <c r="D10" s="157"/>
      <c r="E10" s="157"/>
      <c r="F10" s="157"/>
      <c r="G10" s="157"/>
      <c r="H10" s="157"/>
      <c r="I10" s="157"/>
      <c r="J10" s="157"/>
      <c r="K10" s="157"/>
      <c r="L10" s="25"/>
    </row>
    <row r="11" spans="1:12" s="5" customFormat="1" ht="19.5" customHeight="1">
      <c r="A11" s="399" t="s">
        <v>493</v>
      </c>
      <c r="B11" s="19" t="s">
        <v>381</v>
      </c>
      <c r="C11" s="22">
        <f>SUM(D11:K11)</f>
        <v>22613</v>
      </c>
      <c r="D11" s="157">
        <v>2743</v>
      </c>
      <c r="E11" s="157">
        <v>2167</v>
      </c>
      <c r="F11" s="157">
        <v>3231</v>
      </c>
      <c r="G11" s="157">
        <v>2834</v>
      </c>
      <c r="H11" s="157">
        <v>2161</v>
      </c>
      <c r="I11" s="157">
        <v>3460</v>
      </c>
      <c r="J11" s="157">
        <v>3362</v>
      </c>
      <c r="K11" s="157">
        <v>2655</v>
      </c>
      <c r="L11" s="25"/>
    </row>
    <row r="12" spans="1:12" s="5" customFormat="1" ht="19.5" customHeight="1">
      <c r="A12" s="399"/>
      <c r="B12" s="19" t="s">
        <v>382</v>
      </c>
      <c r="C12" s="22">
        <f>SUM(D12:K12)</f>
        <v>547524</v>
      </c>
      <c r="D12" s="157">
        <v>71315</v>
      </c>
      <c r="E12" s="157">
        <v>38076</v>
      </c>
      <c r="F12" s="157">
        <v>83757</v>
      </c>
      <c r="G12" s="157">
        <v>62812</v>
      </c>
      <c r="H12" s="157">
        <v>57450</v>
      </c>
      <c r="I12" s="157">
        <v>73902</v>
      </c>
      <c r="J12" s="157">
        <v>97358</v>
      </c>
      <c r="K12" s="157">
        <v>62854</v>
      </c>
      <c r="L12" s="25"/>
    </row>
    <row r="13" spans="1:12" s="5" customFormat="1" ht="12" customHeight="1">
      <c r="A13" s="28"/>
      <c r="B13" s="19"/>
      <c r="C13" s="22"/>
      <c r="D13" s="157"/>
      <c r="E13" s="157"/>
      <c r="F13" s="157"/>
      <c r="G13" s="157"/>
      <c r="H13" s="157"/>
      <c r="I13" s="157"/>
      <c r="J13" s="157"/>
      <c r="K13" s="157"/>
      <c r="L13" s="25"/>
    </row>
    <row r="14" spans="1:12" s="5" customFormat="1" ht="19.5" customHeight="1">
      <c r="A14" s="399">
        <v>2</v>
      </c>
      <c r="B14" s="19" t="s">
        <v>381</v>
      </c>
      <c r="C14" s="22">
        <f>SUM(D14:K14)</f>
        <v>14872</v>
      </c>
      <c r="D14" s="333">
        <v>1848</v>
      </c>
      <c r="E14" s="333">
        <v>1573</v>
      </c>
      <c r="F14" s="333">
        <v>2249</v>
      </c>
      <c r="G14" s="333">
        <v>1735</v>
      </c>
      <c r="H14" s="333">
        <v>1374</v>
      </c>
      <c r="I14" s="333">
        <v>2259</v>
      </c>
      <c r="J14" s="333">
        <v>2271</v>
      </c>
      <c r="K14" s="333">
        <v>1563</v>
      </c>
      <c r="L14" s="25"/>
    </row>
    <row r="15" spans="1:12" s="5" customFormat="1" ht="19.5" customHeight="1">
      <c r="A15" s="399"/>
      <c r="B15" s="19" t="s">
        <v>382</v>
      </c>
      <c r="C15" s="22">
        <f>SUM(D15:K15)</f>
        <v>321189</v>
      </c>
      <c r="D15" s="333">
        <v>45128</v>
      </c>
      <c r="E15" s="333">
        <v>28312</v>
      </c>
      <c r="F15" s="333">
        <v>50301</v>
      </c>
      <c r="G15" s="333">
        <v>36831</v>
      </c>
      <c r="H15" s="333">
        <v>28366</v>
      </c>
      <c r="I15" s="333">
        <v>46114</v>
      </c>
      <c r="J15" s="334">
        <v>56751</v>
      </c>
      <c r="K15" s="333">
        <v>29386</v>
      </c>
      <c r="L15" s="25"/>
    </row>
    <row r="16" spans="1:12" s="5" customFormat="1" ht="12" customHeight="1">
      <c r="A16" s="28"/>
      <c r="B16" s="19"/>
      <c r="C16" s="22"/>
      <c r="D16" s="157"/>
      <c r="E16" s="157"/>
      <c r="F16" s="157"/>
      <c r="G16" s="157"/>
      <c r="H16" s="157"/>
      <c r="I16" s="157"/>
      <c r="J16" s="157"/>
      <c r="K16" s="157"/>
      <c r="L16" s="25"/>
    </row>
    <row r="17" spans="1:12" s="1" customFormat="1" ht="19.5" customHeight="1">
      <c r="A17" s="543">
        <v>3</v>
      </c>
      <c r="B17" s="112" t="s">
        <v>381</v>
      </c>
      <c r="C17" s="378">
        <f>SUM(D17:K17)</f>
        <v>15297</v>
      </c>
      <c r="D17" s="376">
        <v>1772</v>
      </c>
      <c r="E17" s="376">
        <v>1492</v>
      </c>
      <c r="F17" s="376">
        <v>2291</v>
      </c>
      <c r="G17" s="376">
        <v>1953</v>
      </c>
      <c r="H17" s="376">
        <v>1492</v>
      </c>
      <c r="I17" s="376">
        <v>2341</v>
      </c>
      <c r="J17" s="376">
        <v>2435</v>
      </c>
      <c r="K17" s="376">
        <v>1521</v>
      </c>
      <c r="L17" s="2"/>
    </row>
    <row r="18" spans="1:12" s="1" customFormat="1" ht="19.5" customHeight="1">
      <c r="A18" s="543"/>
      <c r="B18" s="112" t="s">
        <v>382</v>
      </c>
      <c r="C18" s="378">
        <f>SUM(D18:K18)</f>
        <v>335912</v>
      </c>
      <c r="D18" s="376">
        <v>45097</v>
      </c>
      <c r="E18" s="376">
        <v>30558</v>
      </c>
      <c r="F18" s="376">
        <v>49233</v>
      </c>
      <c r="G18" s="376">
        <v>42191</v>
      </c>
      <c r="H18" s="376">
        <v>30822</v>
      </c>
      <c r="I18" s="376">
        <v>49958</v>
      </c>
      <c r="J18" s="377">
        <v>59655</v>
      </c>
      <c r="K18" s="376">
        <v>28398</v>
      </c>
      <c r="L18" s="2"/>
    </row>
    <row r="19" spans="1:12" s="5" customFormat="1" ht="6" customHeight="1" thickBot="1">
      <c r="A19" s="30"/>
      <c r="B19" s="31"/>
      <c r="C19" s="23"/>
      <c r="D19" s="137"/>
      <c r="E19" s="137"/>
      <c r="F19" s="137"/>
      <c r="G19" s="137"/>
      <c r="H19" s="137"/>
      <c r="I19" s="137"/>
      <c r="J19" s="137"/>
      <c r="K19" s="16"/>
      <c r="L19" s="25"/>
    </row>
    <row r="20" spans="1:12" s="5" customFormat="1" ht="19.5" customHeight="1">
      <c r="A20" s="5" t="s">
        <v>501</v>
      </c>
      <c r="B20" s="32"/>
      <c r="D20" s="142"/>
      <c r="E20" s="142"/>
      <c r="F20" s="142"/>
      <c r="G20" s="142"/>
      <c r="H20" s="142"/>
      <c r="I20" s="142"/>
      <c r="J20" s="142"/>
      <c r="L20" s="25"/>
    </row>
    <row r="21" spans="1:16" ht="13.5">
      <c r="A21" s="280" t="s">
        <v>84</v>
      </c>
      <c r="B21" s="279"/>
      <c r="C21" s="280"/>
      <c r="D21" s="280"/>
      <c r="E21" s="280"/>
      <c r="F21" s="280"/>
      <c r="G21" s="280"/>
      <c r="H21" s="280"/>
      <c r="I21" s="166"/>
      <c r="J21" s="280"/>
      <c r="K21" s="280"/>
      <c r="L21" s="280"/>
      <c r="M21" s="280"/>
      <c r="N21" s="280"/>
      <c r="O21" s="280"/>
      <c r="P21" s="280"/>
    </row>
    <row r="22" spans="1:16" ht="13.5">
      <c r="A22" s="280"/>
      <c r="B22" s="279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</row>
    <row r="23" spans="1:16" ht="13.5">
      <c r="A23" s="280"/>
      <c r="B23" s="279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</row>
    <row r="24" spans="1:16" ht="13.5">
      <c r="A24" s="280"/>
      <c r="B24" s="279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</row>
    <row r="25" spans="1:16" ht="13.5">
      <c r="A25" s="280"/>
      <c r="B25" s="279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</row>
    <row r="26" spans="1:16" ht="13.5">
      <c r="A26" s="280"/>
      <c r="B26" s="279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</row>
    <row r="27" spans="1:16" ht="13.5">
      <c r="A27" s="280"/>
      <c r="B27" s="279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</row>
    <row r="28" spans="1:16" ht="13.5">
      <c r="A28" s="280"/>
      <c r="B28" s="279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</row>
    <row r="29" spans="1:16" ht="13.5">
      <c r="A29" s="280"/>
      <c r="B29" s="279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</row>
    <row r="30" spans="1:16" ht="13.5">
      <c r="A30" s="280"/>
      <c r="B30" s="279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</row>
    <row r="31" spans="1:16" ht="13.5">
      <c r="A31" s="280"/>
      <c r="B31" s="279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</row>
  </sheetData>
  <sheetProtection/>
  <mergeCells count="6">
    <mergeCell ref="A1:K1"/>
    <mergeCell ref="A5:A6"/>
    <mergeCell ref="A8:A9"/>
    <mergeCell ref="A17:A18"/>
    <mergeCell ref="A11:A12"/>
    <mergeCell ref="A14:A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3.50390625" style="4" customWidth="1"/>
    <col min="2" max="8" width="13.875" style="4" customWidth="1"/>
    <col min="9" max="16384" width="9.00390625" style="4" customWidth="1"/>
  </cols>
  <sheetData>
    <row r="1" spans="1:9" ht="19.5" customHeight="1">
      <c r="A1" s="415" t="s">
        <v>327</v>
      </c>
      <c r="B1" s="415"/>
      <c r="C1" s="415"/>
      <c r="D1" s="415"/>
      <c r="E1" s="415"/>
      <c r="F1" s="415"/>
      <c r="G1" s="415"/>
      <c r="H1" s="415"/>
      <c r="I1" s="1"/>
    </row>
    <row r="2" spans="1:8" s="5" customFormat="1" ht="12" customHeight="1" thickBot="1">
      <c r="A2" s="16" t="s">
        <v>457</v>
      </c>
      <c r="B2" s="137"/>
      <c r="C2" s="16"/>
      <c r="D2" s="16"/>
      <c r="E2" s="16"/>
      <c r="F2" s="16" t="s">
        <v>457</v>
      </c>
      <c r="G2" s="16"/>
      <c r="H2" s="137"/>
    </row>
    <row r="3" spans="1:9" s="5" customFormat="1" ht="46.5" customHeight="1">
      <c r="A3" s="34" t="s">
        <v>361</v>
      </c>
      <c r="B3" s="207" t="s">
        <v>10</v>
      </c>
      <c r="C3" s="168" t="s">
        <v>223</v>
      </c>
      <c r="D3" s="168" t="s">
        <v>226</v>
      </c>
      <c r="E3" s="35" t="s">
        <v>224</v>
      </c>
      <c r="F3" s="35" t="s">
        <v>225</v>
      </c>
      <c r="G3" s="380" t="s">
        <v>535</v>
      </c>
      <c r="H3" s="36" t="s">
        <v>227</v>
      </c>
      <c r="I3" s="25"/>
    </row>
    <row r="4" spans="1:9" s="5" customFormat="1" ht="6" customHeight="1">
      <c r="A4" s="19"/>
      <c r="B4" s="142"/>
      <c r="E4" s="37"/>
      <c r="G4" s="379"/>
      <c r="H4" s="157"/>
      <c r="I4" s="25"/>
    </row>
    <row r="5" spans="1:9" s="5" customFormat="1" ht="20.25" customHeight="1">
      <c r="A5" s="19" t="s">
        <v>497</v>
      </c>
      <c r="B5" s="127">
        <v>749257</v>
      </c>
      <c r="C5" s="127">
        <v>205076</v>
      </c>
      <c r="D5" s="127">
        <v>487050</v>
      </c>
      <c r="E5" s="127">
        <v>53144</v>
      </c>
      <c r="F5" s="127">
        <v>3987</v>
      </c>
      <c r="G5" s="381" t="s">
        <v>476</v>
      </c>
      <c r="H5" s="127">
        <v>56871</v>
      </c>
      <c r="I5" s="25"/>
    </row>
    <row r="6" spans="1:9" s="5" customFormat="1" ht="20.25" customHeight="1">
      <c r="A6" s="19">
        <v>30</v>
      </c>
      <c r="B6" s="127">
        <v>734276</v>
      </c>
      <c r="C6" s="127">
        <v>196216</v>
      </c>
      <c r="D6" s="127">
        <v>481842</v>
      </c>
      <c r="E6" s="127">
        <v>52111</v>
      </c>
      <c r="F6" s="127">
        <v>4107</v>
      </c>
      <c r="G6" s="381" t="s">
        <v>476</v>
      </c>
      <c r="H6" s="127">
        <v>56648</v>
      </c>
      <c r="I6" s="25"/>
    </row>
    <row r="7" spans="1:9" s="5" customFormat="1" ht="20.25" customHeight="1">
      <c r="A7" s="19" t="s">
        <v>493</v>
      </c>
      <c r="B7" s="127">
        <v>663423</v>
      </c>
      <c r="C7" s="127">
        <v>172431</v>
      </c>
      <c r="D7" s="127">
        <v>439154</v>
      </c>
      <c r="E7" s="127">
        <v>48044</v>
      </c>
      <c r="F7" s="127">
        <v>3794</v>
      </c>
      <c r="G7" s="381" t="s">
        <v>476</v>
      </c>
      <c r="H7" s="127">
        <v>53153</v>
      </c>
      <c r="I7" s="25"/>
    </row>
    <row r="8" spans="1:9" s="5" customFormat="1" ht="20.25" customHeight="1">
      <c r="A8" s="19">
        <v>2</v>
      </c>
      <c r="B8" s="127">
        <v>262006</v>
      </c>
      <c r="C8" s="127">
        <v>62594</v>
      </c>
      <c r="D8" s="127">
        <v>176205</v>
      </c>
      <c r="E8" s="127">
        <v>19362</v>
      </c>
      <c r="F8" s="127">
        <v>3845</v>
      </c>
      <c r="G8" s="381" t="s">
        <v>476</v>
      </c>
      <c r="H8" s="127">
        <v>30681</v>
      </c>
      <c r="I8" s="25"/>
    </row>
    <row r="9" spans="1:9" s="1" customFormat="1" ht="20.25" customHeight="1">
      <c r="A9" s="112">
        <v>3</v>
      </c>
      <c r="B9" s="335">
        <f aca="true" t="shared" si="0" ref="B9:H9">SUM(B11:B22)</f>
        <v>281358</v>
      </c>
      <c r="C9" s="335">
        <f t="shared" si="0"/>
        <v>65533</v>
      </c>
      <c r="D9" s="335">
        <f t="shared" si="0"/>
        <v>189968</v>
      </c>
      <c r="E9" s="335">
        <f t="shared" si="0"/>
        <v>24485</v>
      </c>
      <c r="F9" s="335">
        <f t="shared" si="0"/>
        <v>299</v>
      </c>
      <c r="G9" s="382">
        <f t="shared" si="0"/>
        <v>1073</v>
      </c>
      <c r="H9" s="335">
        <f t="shared" si="0"/>
        <v>31497</v>
      </c>
      <c r="I9" s="2"/>
    </row>
    <row r="10" spans="1:9" s="5" customFormat="1" ht="20.25" customHeight="1">
      <c r="A10" s="19"/>
      <c r="B10" s="127"/>
      <c r="C10" s="127"/>
      <c r="D10" s="127"/>
      <c r="E10" s="127"/>
      <c r="F10" s="127"/>
      <c r="G10" s="224"/>
      <c r="H10" s="127"/>
      <c r="I10" s="25"/>
    </row>
    <row r="11" spans="1:9" s="5" customFormat="1" ht="20.25" customHeight="1">
      <c r="A11" s="38" t="s">
        <v>523</v>
      </c>
      <c r="B11" s="127">
        <f aca="true" t="shared" si="1" ref="B11:B22">SUM(C11:G11)</f>
        <v>27387</v>
      </c>
      <c r="C11" s="383">
        <v>5354</v>
      </c>
      <c r="D11" s="384">
        <v>19380</v>
      </c>
      <c r="E11" s="384">
        <v>2359</v>
      </c>
      <c r="F11" s="384">
        <v>294</v>
      </c>
      <c r="G11" s="385" t="s">
        <v>476</v>
      </c>
      <c r="H11" s="386">
        <v>3223</v>
      </c>
      <c r="I11" s="25"/>
    </row>
    <row r="12" spans="1:9" s="5" customFormat="1" ht="20.25" customHeight="1">
      <c r="A12" s="38" t="s">
        <v>506</v>
      </c>
      <c r="B12" s="127">
        <f t="shared" si="1"/>
        <v>21210</v>
      </c>
      <c r="C12" s="383">
        <v>3346</v>
      </c>
      <c r="D12" s="384">
        <v>16092</v>
      </c>
      <c r="E12" s="384">
        <v>1767</v>
      </c>
      <c r="F12" s="384">
        <v>5</v>
      </c>
      <c r="G12" s="385" t="s">
        <v>476</v>
      </c>
      <c r="H12" s="386">
        <v>2576</v>
      </c>
      <c r="I12" s="25"/>
    </row>
    <row r="13" spans="1:9" s="5" customFormat="1" ht="20.25" customHeight="1">
      <c r="A13" s="38" t="s">
        <v>363</v>
      </c>
      <c r="B13" s="127">
        <f t="shared" si="1"/>
        <v>12870</v>
      </c>
      <c r="C13" s="383">
        <v>2674</v>
      </c>
      <c r="D13" s="384">
        <v>9496</v>
      </c>
      <c r="E13" s="384">
        <v>700</v>
      </c>
      <c r="F13" s="384" t="s">
        <v>246</v>
      </c>
      <c r="G13" s="385" t="s">
        <v>476</v>
      </c>
      <c r="H13" s="386">
        <v>1481</v>
      </c>
      <c r="I13" s="25"/>
    </row>
    <row r="14" spans="1:9" s="5" customFormat="1" ht="20.25" customHeight="1">
      <c r="A14" s="38" t="s">
        <v>364</v>
      </c>
      <c r="B14" s="127">
        <f t="shared" si="1"/>
        <v>29978</v>
      </c>
      <c r="C14" s="383">
        <v>8396</v>
      </c>
      <c r="D14" s="384">
        <v>19000</v>
      </c>
      <c r="E14" s="384">
        <v>2582</v>
      </c>
      <c r="F14" s="384" t="s">
        <v>246</v>
      </c>
      <c r="G14" s="385" t="s">
        <v>476</v>
      </c>
      <c r="H14" s="386">
        <v>3519</v>
      </c>
      <c r="I14" s="25"/>
    </row>
    <row r="15" spans="1:9" s="5" customFormat="1" ht="20.25" customHeight="1">
      <c r="A15" s="38" t="s">
        <v>365</v>
      </c>
      <c r="B15" s="127">
        <f t="shared" si="1"/>
        <v>21047</v>
      </c>
      <c r="C15" s="383">
        <v>3041</v>
      </c>
      <c r="D15" s="384">
        <v>16384</v>
      </c>
      <c r="E15" s="384">
        <v>1622</v>
      </c>
      <c r="F15" s="384" t="s">
        <v>246</v>
      </c>
      <c r="G15" s="385" t="s">
        <v>476</v>
      </c>
      <c r="H15" s="386">
        <v>2528</v>
      </c>
      <c r="I15" s="25"/>
    </row>
    <row r="16" spans="1:9" s="5" customFormat="1" ht="20.25" customHeight="1">
      <c r="A16" s="38" t="s">
        <v>366</v>
      </c>
      <c r="B16" s="127">
        <f t="shared" si="1"/>
        <v>6804</v>
      </c>
      <c r="C16" s="383">
        <v>125</v>
      </c>
      <c r="D16" s="384">
        <v>6551</v>
      </c>
      <c r="E16" s="384">
        <v>0</v>
      </c>
      <c r="F16" s="384" t="s">
        <v>246</v>
      </c>
      <c r="G16" s="384">
        <v>128</v>
      </c>
      <c r="H16" s="386">
        <v>688</v>
      </c>
      <c r="I16" s="25"/>
    </row>
    <row r="17" spans="1:9" s="5" customFormat="1" ht="20.25" customHeight="1">
      <c r="A17" s="38" t="s">
        <v>427</v>
      </c>
      <c r="B17" s="127">
        <f t="shared" si="1"/>
        <v>26752</v>
      </c>
      <c r="C17" s="383">
        <v>7411</v>
      </c>
      <c r="D17" s="384">
        <v>16342</v>
      </c>
      <c r="E17" s="384">
        <v>2800</v>
      </c>
      <c r="F17" s="384" t="s">
        <v>246</v>
      </c>
      <c r="G17" s="384">
        <v>199</v>
      </c>
      <c r="H17" s="386">
        <v>3153</v>
      </c>
      <c r="I17" s="25"/>
    </row>
    <row r="18" spans="1:9" s="5" customFormat="1" ht="20.25" customHeight="1">
      <c r="A18" s="38" t="s">
        <v>367</v>
      </c>
      <c r="B18" s="127">
        <f t="shared" si="1"/>
        <v>29284</v>
      </c>
      <c r="C18" s="383">
        <v>8429</v>
      </c>
      <c r="D18" s="384">
        <v>18013</v>
      </c>
      <c r="E18" s="384">
        <v>2626</v>
      </c>
      <c r="F18" s="384" t="s">
        <v>246</v>
      </c>
      <c r="G18" s="384">
        <v>216</v>
      </c>
      <c r="H18" s="386">
        <v>3019</v>
      </c>
      <c r="I18" s="25"/>
    </row>
    <row r="19" spans="1:9" s="5" customFormat="1" ht="20.25" customHeight="1">
      <c r="A19" s="38" t="s">
        <v>368</v>
      </c>
      <c r="B19" s="127">
        <f t="shared" si="1"/>
        <v>27464</v>
      </c>
      <c r="C19" s="383">
        <v>7048</v>
      </c>
      <c r="D19" s="384">
        <v>17447</v>
      </c>
      <c r="E19" s="384">
        <v>2793</v>
      </c>
      <c r="F19" s="384" t="s">
        <v>246</v>
      </c>
      <c r="G19" s="384">
        <v>176</v>
      </c>
      <c r="H19" s="386">
        <v>3290</v>
      </c>
      <c r="I19" s="25"/>
    </row>
    <row r="20" spans="1:9" s="5" customFormat="1" ht="20.25" customHeight="1">
      <c r="A20" s="38" t="s">
        <v>522</v>
      </c>
      <c r="B20" s="127">
        <f t="shared" si="1"/>
        <v>26090</v>
      </c>
      <c r="C20" s="383">
        <v>8994</v>
      </c>
      <c r="D20" s="384">
        <v>14528</v>
      </c>
      <c r="E20" s="384">
        <v>2434</v>
      </c>
      <c r="F20" s="384" t="s">
        <v>246</v>
      </c>
      <c r="G20" s="384">
        <v>134</v>
      </c>
      <c r="H20" s="386">
        <v>2582</v>
      </c>
      <c r="I20" s="25"/>
    </row>
    <row r="21" spans="1:9" s="5" customFormat="1" ht="20.25" customHeight="1">
      <c r="A21" s="38" t="s">
        <v>428</v>
      </c>
      <c r="B21" s="127">
        <f t="shared" si="1"/>
        <v>23883</v>
      </c>
      <c r="C21" s="383">
        <v>4756</v>
      </c>
      <c r="D21" s="384">
        <v>16887</v>
      </c>
      <c r="E21" s="384">
        <v>2133</v>
      </c>
      <c r="F21" s="384" t="s">
        <v>246</v>
      </c>
      <c r="G21" s="384">
        <v>107</v>
      </c>
      <c r="H21" s="384">
        <v>2326</v>
      </c>
      <c r="I21" s="25"/>
    </row>
    <row r="22" spans="1:9" s="5" customFormat="1" ht="20.25" customHeight="1">
      <c r="A22" s="38" t="s">
        <v>429</v>
      </c>
      <c r="B22" s="127">
        <f t="shared" si="1"/>
        <v>28589</v>
      </c>
      <c r="C22" s="383">
        <v>5959</v>
      </c>
      <c r="D22" s="384">
        <v>19848</v>
      </c>
      <c r="E22" s="384">
        <v>2669</v>
      </c>
      <c r="F22" s="384" t="s">
        <v>246</v>
      </c>
      <c r="G22" s="384">
        <v>113</v>
      </c>
      <c r="H22" s="384">
        <v>3112</v>
      </c>
      <c r="I22" s="25"/>
    </row>
    <row r="23" spans="1:9" s="5" customFormat="1" ht="6" customHeight="1" thickBot="1">
      <c r="A23" s="31" t="s">
        <v>458</v>
      </c>
      <c r="B23" s="137"/>
      <c r="C23" s="16"/>
      <c r="D23" s="16"/>
      <c r="E23" s="16"/>
      <c r="F23" s="16"/>
      <c r="G23" s="16"/>
      <c r="H23" s="137"/>
      <c r="I23" s="25"/>
    </row>
    <row r="24" spans="1:9" s="5" customFormat="1" ht="18" customHeight="1">
      <c r="A24" s="5" t="s">
        <v>501</v>
      </c>
      <c r="B24" s="142"/>
      <c r="D24" s="5" t="s">
        <v>420</v>
      </c>
      <c r="H24" s="142"/>
      <c r="I24" s="25"/>
    </row>
    <row r="25" spans="1:10" ht="13.5">
      <c r="A25" s="280"/>
      <c r="B25" s="280"/>
      <c r="C25" s="280"/>
      <c r="D25" s="280"/>
      <c r="E25" s="280"/>
      <c r="F25" s="280"/>
      <c r="G25" s="280"/>
      <c r="H25" s="280"/>
      <c r="I25" s="280"/>
      <c r="J25" s="280"/>
    </row>
    <row r="26" spans="1:10" ht="13.5">
      <c r="A26" s="5"/>
      <c r="B26" s="142"/>
      <c r="C26" s="142"/>
      <c r="D26" s="142"/>
      <c r="E26" s="142"/>
      <c r="F26" s="142"/>
      <c r="G26" s="142"/>
      <c r="H26" s="142"/>
      <c r="I26" s="166"/>
      <c r="J26" s="235"/>
    </row>
    <row r="27" spans="1:10" ht="13.5">
      <c r="A27" s="280"/>
      <c r="B27" s="280"/>
      <c r="C27" s="280"/>
      <c r="D27" s="280"/>
      <c r="E27" s="280"/>
      <c r="F27" s="280"/>
      <c r="G27" s="280"/>
      <c r="H27" s="280"/>
      <c r="I27" s="280"/>
      <c r="J27" s="280"/>
    </row>
    <row r="28" spans="1:10" ht="13.5">
      <c r="A28" s="280"/>
      <c r="B28" s="280"/>
      <c r="C28" s="280"/>
      <c r="D28" s="280"/>
      <c r="E28" s="280"/>
      <c r="F28" s="280"/>
      <c r="G28" s="280"/>
      <c r="H28" s="280"/>
      <c r="I28" s="280"/>
      <c r="J28" s="280"/>
    </row>
    <row r="29" spans="1:10" ht="13.5">
      <c r="A29" s="280"/>
      <c r="B29" s="280"/>
      <c r="C29" s="313"/>
      <c r="D29" s="280"/>
      <c r="E29" s="280"/>
      <c r="F29" s="280"/>
      <c r="G29" s="280"/>
      <c r="H29" s="280"/>
      <c r="I29" s="280"/>
      <c r="J29" s="280"/>
    </row>
  </sheetData>
  <sheetProtection/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0" r:id="rId1"/>
  <colBreaks count="1" manualBreakCount="1">
    <brk id="8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6"/>
  <sheetViews>
    <sheetView showGridLines="0" zoomScalePageLayoutView="0" workbookViewId="0" topLeftCell="A1">
      <selection activeCell="A1" sqref="A1:U1"/>
    </sheetView>
  </sheetViews>
  <sheetFormatPr defaultColWidth="9.00390625" defaultRowHeight="13.5"/>
  <cols>
    <col min="1" max="1" width="11.00390625" style="5" customWidth="1"/>
    <col min="2" max="2" width="6.625" style="4" customWidth="1"/>
    <col min="3" max="3" width="8.75390625" style="4" customWidth="1"/>
    <col min="4" max="24" width="6.625" style="4" customWidth="1"/>
    <col min="25" max="25" width="7.625" style="4" bestFit="1" customWidth="1"/>
    <col min="26" max="42" width="6.625" style="4" customWidth="1"/>
    <col min="43" max="43" width="7.75390625" style="4" customWidth="1"/>
    <col min="44" max="45" width="6.375" style="4" customWidth="1"/>
    <col min="46" max="61" width="7.625" style="4" customWidth="1"/>
    <col min="62" max="16384" width="9.00390625" style="4" customWidth="1"/>
  </cols>
  <sheetData>
    <row r="1" spans="1:47" s="131" customFormat="1" ht="21" customHeight="1">
      <c r="A1" s="554" t="s">
        <v>325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169" t="s">
        <v>459</v>
      </c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R1" s="170"/>
      <c r="AS1" s="170"/>
      <c r="AT1" s="132"/>
      <c r="AU1" s="132"/>
    </row>
    <row r="2" spans="1:45" s="125" customFormat="1" ht="12" customHeight="1" thickBo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</row>
    <row r="3" spans="1:47" s="5" customFormat="1" ht="45" customHeight="1">
      <c r="A3" s="446" t="s">
        <v>207</v>
      </c>
      <c r="B3" s="438" t="s">
        <v>215</v>
      </c>
      <c r="C3" s="438"/>
      <c r="D3" s="438" t="s">
        <v>216</v>
      </c>
      <c r="E3" s="438"/>
      <c r="F3" s="435" t="s">
        <v>460</v>
      </c>
      <c r="G3" s="444"/>
      <c r="H3" s="438" t="s">
        <v>217</v>
      </c>
      <c r="I3" s="438"/>
      <c r="J3" s="438" t="s">
        <v>156</v>
      </c>
      <c r="K3" s="438"/>
      <c r="L3" s="438" t="s">
        <v>157</v>
      </c>
      <c r="M3" s="438"/>
      <c r="N3" s="438" t="s">
        <v>158</v>
      </c>
      <c r="O3" s="438"/>
      <c r="P3" s="552" t="s">
        <v>159</v>
      </c>
      <c r="Q3" s="553"/>
      <c r="R3" s="438" t="s">
        <v>203</v>
      </c>
      <c r="S3" s="438"/>
      <c r="T3" s="435" t="s">
        <v>202</v>
      </c>
      <c r="U3" s="444"/>
      <c r="V3" s="444" t="s">
        <v>160</v>
      </c>
      <c r="W3" s="438"/>
      <c r="X3" s="552" t="s">
        <v>461</v>
      </c>
      <c r="Y3" s="553"/>
      <c r="Z3" s="438" t="s">
        <v>218</v>
      </c>
      <c r="AA3" s="438"/>
      <c r="AB3" s="438" t="s">
        <v>161</v>
      </c>
      <c r="AC3" s="438"/>
      <c r="AD3" s="438" t="s">
        <v>162</v>
      </c>
      <c r="AE3" s="438"/>
      <c r="AF3" s="438" t="s">
        <v>163</v>
      </c>
      <c r="AG3" s="438"/>
      <c r="AH3" s="438" t="s">
        <v>219</v>
      </c>
      <c r="AI3" s="438"/>
      <c r="AJ3" s="438" t="s">
        <v>164</v>
      </c>
      <c r="AK3" s="438"/>
      <c r="AL3" s="448" t="s">
        <v>425</v>
      </c>
      <c r="AM3" s="450"/>
      <c r="AN3" s="438" t="s">
        <v>220</v>
      </c>
      <c r="AO3" s="438"/>
      <c r="AP3" s="544" t="s">
        <v>468</v>
      </c>
      <c r="AQ3" s="545"/>
      <c r="AR3" s="546" t="s">
        <v>221</v>
      </c>
      <c r="AS3" s="548" t="s">
        <v>165</v>
      </c>
      <c r="AT3" s="40"/>
      <c r="AU3" s="40"/>
    </row>
    <row r="4" spans="1:47" s="5" customFormat="1" ht="45" customHeight="1">
      <c r="A4" s="447"/>
      <c r="B4" s="172" t="s">
        <v>201</v>
      </c>
      <c r="C4" s="172" t="s">
        <v>214</v>
      </c>
      <c r="D4" s="172" t="s">
        <v>201</v>
      </c>
      <c r="E4" s="172" t="s">
        <v>214</v>
      </c>
      <c r="F4" s="172" t="s">
        <v>201</v>
      </c>
      <c r="G4" s="172" t="s">
        <v>214</v>
      </c>
      <c r="H4" s="172" t="s">
        <v>201</v>
      </c>
      <c r="I4" s="172" t="s">
        <v>214</v>
      </c>
      <c r="J4" s="172" t="s">
        <v>201</v>
      </c>
      <c r="K4" s="172" t="s">
        <v>214</v>
      </c>
      <c r="L4" s="172" t="s">
        <v>201</v>
      </c>
      <c r="M4" s="172" t="s">
        <v>214</v>
      </c>
      <c r="N4" s="172" t="s">
        <v>201</v>
      </c>
      <c r="O4" s="172" t="s">
        <v>214</v>
      </c>
      <c r="P4" s="172" t="s">
        <v>201</v>
      </c>
      <c r="Q4" s="172" t="s">
        <v>214</v>
      </c>
      <c r="R4" s="172" t="s">
        <v>201</v>
      </c>
      <c r="S4" s="172" t="s">
        <v>214</v>
      </c>
      <c r="T4" s="172" t="s">
        <v>201</v>
      </c>
      <c r="U4" s="172" t="s">
        <v>214</v>
      </c>
      <c r="V4" s="173" t="s">
        <v>201</v>
      </c>
      <c r="W4" s="172" t="s">
        <v>214</v>
      </c>
      <c r="X4" s="172" t="s">
        <v>201</v>
      </c>
      <c r="Y4" s="172" t="s">
        <v>214</v>
      </c>
      <c r="Z4" s="172" t="s">
        <v>201</v>
      </c>
      <c r="AA4" s="172" t="s">
        <v>214</v>
      </c>
      <c r="AB4" s="172" t="s">
        <v>201</v>
      </c>
      <c r="AC4" s="172" t="s">
        <v>214</v>
      </c>
      <c r="AD4" s="172" t="s">
        <v>201</v>
      </c>
      <c r="AE4" s="172" t="s">
        <v>214</v>
      </c>
      <c r="AF4" s="172" t="s">
        <v>201</v>
      </c>
      <c r="AG4" s="172" t="s">
        <v>214</v>
      </c>
      <c r="AH4" s="172" t="s">
        <v>201</v>
      </c>
      <c r="AI4" s="172" t="s">
        <v>214</v>
      </c>
      <c r="AJ4" s="172" t="s">
        <v>201</v>
      </c>
      <c r="AK4" s="172" t="s">
        <v>214</v>
      </c>
      <c r="AL4" s="172" t="s">
        <v>201</v>
      </c>
      <c r="AM4" s="172" t="s">
        <v>426</v>
      </c>
      <c r="AN4" s="172" t="s">
        <v>201</v>
      </c>
      <c r="AO4" s="172" t="s">
        <v>214</v>
      </c>
      <c r="AP4" s="172" t="s">
        <v>201</v>
      </c>
      <c r="AQ4" s="172" t="s">
        <v>214</v>
      </c>
      <c r="AR4" s="547"/>
      <c r="AS4" s="549"/>
      <c r="AT4" s="40"/>
      <c r="AU4" s="40"/>
    </row>
    <row r="5" spans="1:47" ht="7.5" customHeight="1">
      <c r="A5" s="41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57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"/>
      <c r="AU5" s="1"/>
    </row>
    <row r="6" spans="1:45" s="143" customFormat="1" ht="48" customHeight="1">
      <c r="A6" s="19" t="s">
        <v>497</v>
      </c>
      <c r="B6" s="260">
        <v>50861</v>
      </c>
      <c r="C6" s="260">
        <v>904027</v>
      </c>
      <c r="D6" s="260">
        <v>1263</v>
      </c>
      <c r="E6" s="260">
        <v>55588</v>
      </c>
      <c r="F6" s="260">
        <v>610</v>
      </c>
      <c r="G6" s="260">
        <v>13253</v>
      </c>
      <c r="H6" s="260">
        <v>338</v>
      </c>
      <c r="I6" s="260">
        <v>7032</v>
      </c>
      <c r="J6" s="260">
        <v>23</v>
      </c>
      <c r="K6" s="260">
        <v>700</v>
      </c>
      <c r="L6" s="260">
        <v>44</v>
      </c>
      <c r="M6" s="260">
        <v>747</v>
      </c>
      <c r="N6" s="260">
        <v>893</v>
      </c>
      <c r="O6" s="260">
        <v>26475</v>
      </c>
      <c r="P6" s="260">
        <v>28</v>
      </c>
      <c r="Q6" s="260">
        <v>762</v>
      </c>
      <c r="R6" s="260">
        <v>1208</v>
      </c>
      <c r="S6" s="260">
        <v>35473</v>
      </c>
      <c r="T6" s="260">
        <v>1188</v>
      </c>
      <c r="U6" s="260">
        <v>30013</v>
      </c>
      <c r="V6" s="260">
        <v>890</v>
      </c>
      <c r="W6" s="260">
        <v>20763</v>
      </c>
      <c r="X6" s="260">
        <v>35423</v>
      </c>
      <c r="Y6" s="260">
        <v>446840</v>
      </c>
      <c r="Z6" s="260">
        <v>2156</v>
      </c>
      <c r="AA6" s="260">
        <v>49520</v>
      </c>
      <c r="AB6" s="260">
        <v>973</v>
      </c>
      <c r="AC6" s="260">
        <v>25946</v>
      </c>
      <c r="AD6" s="260">
        <v>49</v>
      </c>
      <c r="AE6" s="260">
        <v>964</v>
      </c>
      <c r="AF6" s="260">
        <v>2847</v>
      </c>
      <c r="AG6" s="260">
        <v>71413</v>
      </c>
      <c r="AH6" s="260">
        <v>685</v>
      </c>
      <c r="AI6" s="260">
        <v>20713</v>
      </c>
      <c r="AJ6" s="260">
        <v>771</v>
      </c>
      <c r="AK6" s="260">
        <v>24713</v>
      </c>
      <c r="AL6" s="260">
        <v>92</v>
      </c>
      <c r="AM6" s="260">
        <v>42713</v>
      </c>
      <c r="AN6" s="260">
        <v>1380</v>
      </c>
      <c r="AO6" s="260">
        <v>30399</v>
      </c>
      <c r="AP6" s="260">
        <v>920</v>
      </c>
      <c r="AQ6" s="260">
        <v>16895</v>
      </c>
      <c r="AR6" s="260">
        <v>1646</v>
      </c>
      <c r="AS6" s="260">
        <v>1921</v>
      </c>
    </row>
    <row r="7" spans="1:45" s="143" customFormat="1" ht="48" customHeight="1">
      <c r="A7" s="19">
        <v>30</v>
      </c>
      <c r="B7" s="260">
        <v>46315</v>
      </c>
      <c r="C7" s="260">
        <v>807593</v>
      </c>
      <c r="D7" s="260">
        <v>1355</v>
      </c>
      <c r="E7" s="260">
        <v>54584</v>
      </c>
      <c r="F7" s="260">
        <v>664</v>
      </c>
      <c r="G7" s="260">
        <v>13106</v>
      </c>
      <c r="H7" s="260">
        <v>285</v>
      </c>
      <c r="I7" s="260">
        <v>5856</v>
      </c>
      <c r="J7" s="260">
        <v>17</v>
      </c>
      <c r="K7" s="260">
        <v>628</v>
      </c>
      <c r="L7" s="260">
        <v>38</v>
      </c>
      <c r="M7" s="260">
        <v>554</v>
      </c>
      <c r="N7" s="260">
        <v>904</v>
      </c>
      <c r="O7" s="260">
        <v>25930</v>
      </c>
      <c r="P7" s="260">
        <v>22</v>
      </c>
      <c r="Q7" s="260">
        <v>266</v>
      </c>
      <c r="R7" s="260">
        <v>1161</v>
      </c>
      <c r="S7" s="260">
        <v>32070</v>
      </c>
      <c r="T7" s="260">
        <v>1203</v>
      </c>
      <c r="U7" s="260">
        <v>29238</v>
      </c>
      <c r="V7" s="260">
        <v>897</v>
      </c>
      <c r="W7" s="260">
        <v>20588</v>
      </c>
      <c r="X7" s="260">
        <v>31227</v>
      </c>
      <c r="Y7" s="260">
        <v>418117</v>
      </c>
      <c r="Z7" s="260">
        <v>2148</v>
      </c>
      <c r="AA7" s="260">
        <v>48272</v>
      </c>
      <c r="AB7" s="260">
        <v>851</v>
      </c>
      <c r="AC7" s="260">
        <v>23781</v>
      </c>
      <c r="AD7" s="260">
        <v>44</v>
      </c>
      <c r="AE7" s="260">
        <v>2086</v>
      </c>
      <c r="AF7" s="260">
        <v>2724</v>
      </c>
      <c r="AG7" s="260">
        <v>66753</v>
      </c>
      <c r="AH7" s="260">
        <v>556</v>
      </c>
      <c r="AI7" s="260">
        <v>14696</v>
      </c>
      <c r="AJ7" s="260">
        <v>751</v>
      </c>
      <c r="AK7" s="260">
        <v>24006</v>
      </c>
      <c r="AL7" s="260">
        <v>16</v>
      </c>
      <c r="AM7" s="260">
        <v>499</v>
      </c>
      <c r="AN7" s="260">
        <v>1452</v>
      </c>
      <c r="AO7" s="260">
        <v>26563</v>
      </c>
      <c r="AP7" s="260">
        <v>693</v>
      </c>
      <c r="AQ7" s="260">
        <v>11687</v>
      </c>
      <c r="AR7" s="260">
        <v>1594</v>
      </c>
      <c r="AS7" s="260">
        <v>1986</v>
      </c>
    </row>
    <row r="8" spans="1:45" s="143" customFormat="1" ht="48" customHeight="1">
      <c r="A8" s="19" t="s">
        <v>493</v>
      </c>
      <c r="B8" s="260">
        <v>43571</v>
      </c>
      <c r="C8" s="260">
        <v>778212</v>
      </c>
      <c r="D8" s="260">
        <v>1196</v>
      </c>
      <c r="E8" s="260">
        <v>43041</v>
      </c>
      <c r="F8" s="260">
        <v>616</v>
      </c>
      <c r="G8" s="260">
        <v>12190</v>
      </c>
      <c r="H8" s="260">
        <v>261</v>
      </c>
      <c r="I8" s="260">
        <v>5358</v>
      </c>
      <c r="J8" s="260">
        <v>14</v>
      </c>
      <c r="K8" s="260">
        <v>636</v>
      </c>
      <c r="L8" s="260">
        <v>80</v>
      </c>
      <c r="M8" s="260">
        <v>1312</v>
      </c>
      <c r="N8" s="260">
        <v>838</v>
      </c>
      <c r="O8" s="260">
        <v>23030</v>
      </c>
      <c r="P8" s="260">
        <v>20</v>
      </c>
      <c r="Q8" s="260">
        <v>232</v>
      </c>
      <c r="R8" s="260">
        <v>1030</v>
      </c>
      <c r="S8" s="260">
        <v>27032</v>
      </c>
      <c r="T8" s="260">
        <v>1046</v>
      </c>
      <c r="U8" s="260">
        <v>25073</v>
      </c>
      <c r="V8" s="260">
        <v>880</v>
      </c>
      <c r="W8" s="260">
        <v>17798</v>
      </c>
      <c r="X8" s="260">
        <v>28871</v>
      </c>
      <c r="Y8" s="260">
        <v>372632</v>
      </c>
      <c r="Z8" s="260">
        <v>2182</v>
      </c>
      <c r="AA8" s="260">
        <v>50514</v>
      </c>
      <c r="AB8" s="260">
        <v>873</v>
      </c>
      <c r="AC8" s="260">
        <v>23799</v>
      </c>
      <c r="AD8" s="260">
        <v>25</v>
      </c>
      <c r="AE8" s="260">
        <v>1036</v>
      </c>
      <c r="AF8" s="260">
        <v>2697</v>
      </c>
      <c r="AG8" s="260">
        <v>57675</v>
      </c>
      <c r="AH8" s="260">
        <v>646</v>
      </c>
      <c r="AI8" s="260">
        <v>16078</v>
      </c>
      <c r="AJ8" s="260">
        <v>686</v>
      </c>
      <c r="AK8" s="260">
        <v>19987</v>
      </c>
      <c r="AL8" s="260">
        <v>140</v>
      </c>
      <c r="AM8" s="260">
        <v>53143</v>
      </c>
      <c r="AN8" s="260">
        <v>1470</v>
      </c>
      <c r="AO8" s="260">
        <v>27646</v>
      </c>
      <c r="AP8" s="260">
        <v>721</v>
      </c>
      <c r="AQ8" s="260">
        <v>12519</v>
      </c>
      <c r="AR8" s="260">
        <v>1368</v>
      </c>
      <c r="AS8" s="260">
        <v>1992</v>
      </c>
    </row>
    <row r="9" spans="1:45" s="143" customFormat="1" ht="48" customHeight="1">
      <c r="A9" s="19">
        <v>2</v>
      </c>
      <c r="B9" s="260">
        <v>23641</v>
      </c>
      <c r="C9" s="260">
        <v>319970</v>
      </c>
      <c r="D9" s="260">
        <v>436</v>
      </c>
      <c r="E9" s="260">
        <v>7967</v>
      </c>
      <c r="F9" s="260">
        <v>271</v>
      </c>
      <c r="G9" s="260">
        <v>4324</v>
      </c>
      <c r="H9" s="260">
        <v>108</v>
      </c>
      <c r="I9" s="260">
        <v>1676</v>
      </c>
      <c r="J9" s="260">
        <v>4</v>
      </c>
      <c r="K9" s="260">
        <v>103</v>
      </c>
      <c r="L9" s="260">
        <v>22</v>
      </c>
      <c r="M9" s="260">
        <v>248</v>
      </c>
      <c r="N9" s="260">
        <v>295</v>
      </c>
      <c r="O9" s="260">
        <v>3895</v>
      </c>
      <c r="P9" s="260">
        <v>4</v>
      </c>
      <c r="Q9" s="260">
        <v>68</v>
      </c>
      <c r="R9" s="260">
        <v>424</v>
      </c>
      <c r="S9" s="260">
        <v>7226</v>
      </c>
      <c r="T9" s="260">
        <v>578</v>
      </c>
      <c r="U9" s="260">
        <v>10921</v>
      </c>
      <c r="V9" s="260">
        <v>375</v>
      </c>
      <c r="W9" s="260">
        <v>4700</v>
      </c>
      <c r="X9" s="260">
        <v>16324</v>
      </c>
      <c r="Y9" s="260">
        <v>177942</v>
      </c>
      <c r="Z9" s="260">
        <v>1536</v>
      </c>
      <c r="AA9" s="260">
        <v>22583</v>
      </c>
      <c r="AB9" s="260">
        <v>438</v>
      </c>
      <c r="AC9" s="260">
        <v>6337</v>
      </c>
      <c r="AD9" s="260">
        <v>16</v>
      </c>
      <c r="AE9" s="260">
        <v>339</v>
      </c>
      <c r="AF9" s="260">
        <v>1332</v>
      </c>
      <c r="AG9" s="260">
        <v>20134</v>
      </c>
      <c r="AH9" s="260">
        <v>151</v>
      </c>
      <c r="AI9" s="260">
        <v>3252</v>
      </c>
      <c r="AJ9" s="260">
        <v>507</v>
      </c>
      <c r="AK9" s="260">
        <v>13312</v>
      </c>
      <c r="AL9" s="260">
        <v>34</v>
      </c>
      <c r="AM9" s="260">
        <v>25667</v>
      </c>
      <c r="AN9" s="260">
        <v>786</v>
      </c>
      <c r="AO9" s="260">
        <v>9276</v>
      </c>
      <c r="AP9" s="260">
        <v>373</v>
      </c>
      <c r="AQ9" s="260">
        <v>5789</v>
      </c>
      <c r="AR9" s="260">
        <v>5068</v>
      </c>
      <c r="AS9" s="260">
        <v>1517</v>
      </c>
    </row>
    <row r="10" spans="1:45" s="119" customFormat="1" ht="48" customHeight="1">
      <c r="A10" s="112">
        <v>3</v>
      </c>
      <c r="B10" s="387">
        <f>SUM(B12:B23)</f>
        <v>25645</v>
      </c>
      <c r="C10" s="387">
        <f>SUM(C12:C23)</f>
        <v>353402</v>
      </c>
      <c r="D10" s="387">
        <f aca="true" t="shared" si="0" ref="D10:AS10">SUM(D12:D23)</f>
        <v>539</v>
      </c>
      <c r="E10" s="387">
        <f t="shared" si="0"/>
        <v>10647</v>
      </c>
      <c r="F10" s="387">
        <f t="shared" si="0"/>
        <v>322</v>
      </c>
      <c r="G10" s="387">
        <f t="shared" si="0"/>
        <v>4850</v>
      </c>
      <c r="H10" s="387">
        <f t="shared" si="0"/>
        <v>148</v>
      </c>
      <c r="I10" s="387">
        <f t="shared" si="0"/>
        <v>2475</v>
      </c>
      <c r="J10" s="387">
        <f t="shared" si="0"/>
        <v>8</v>
      </c>
      <c r="K10" s="387">
        <f t="shared" si="0"/>
        <v>131</v>
      </c>
      <c r="L10" s="387">
        <f t="shared" si="0"/>
        <v>46</v>
      </c>
      <c r="M10" s="387">
        <f t="shared" si="0"/>
        <v>625</v>
      </c>
      <c r="N10" s="387">
        <f t="shared" si="0"/>
        <v>389</v>
      </c>
      <c r="O10" s="387">
        <f t="shared" si="0"/>
        <v>6290</v>
      </c>
      <c r="P10" s="387">
        <f t="shared" si="0"/>
        <v>5</v>
      </c>
      <c r="Q10" s="387">
        <f t="shared" si="0"/>
        <v>61</v>
      </c>
      <c r="R10" s="387">
        <f t="shared" si="0"/>
        <v>593</v>
      </c>
      <c r="S10" s="387">
        <f t="shared" si="0"/>
        <v>9997</v>
      </c>
      <c r="T10" s="387">
        <f t="shared" si="0"/>
        <v>684</v>
      </c>
      <c r="U10" s="387">
        <f t="shared" si="0"/>
        <v>13466</v>
      </c>
      <c r="V10" s="387">
        <f t="shared" si="0"/>
        <v>363</v>
      </c>
      <c r="W10" s="387">
        <f t="shared" si="0"/>
        <v>5261</v>
      </c>
      <c r="X10" s="387">
        <f t="shared" si="0"/>
        <v>17203</v>
      </c>
      <c r="Y10" s="387">
        <f t="shared" si="0"/>
        <v>185202</v>
      </c>
      <c r="Z10" s="387">
        <f t="shared" si="0"/>
        <v>1637</v>
      </c>
      <c r="AA10" s="387">
        <f t="shared" si="0"/>
        <v>24996</v>
      </c>
      <c r="AB10" s="387">
        <f t="shared" si="0"/>
        <v>525</v>
      </c>
      <c r="AC10" s="387">
        <f t="shared" si="0"/>
        <v>8404</v>
      </c>
      <c r="AD10" s="387">
        <f t="shared" si="0"/>
        <v>21</v>
      </c>
      <c r="AE10" s="387">
        <f t="shared" si="0"/>
        <v>501</v>
      </c>
      <c r="AF10" s="387">
        <f t="shared" si="0"/>
        <v>1568</v>
      </c>
      <c r="AG10" s="387">
        <f t="shared" si="0"/>
        <v>23458</v>
      </c>
      <c r="AH10" s="387">
        <f t="shared" si="0"/>
        <v>115</v>
      </c>
      <c r="AI10" s="387">
        <f t="shared" si="0"/>
        <v>2589</v>
      </c>
      <c r="AJ10" s="387">
        <f t="shared" si="0"/>
        <v>447</v>
      </c>
      <c r="AK10" s="387">
        <f t="shared" si="0"/>
        <v>14441</v>
      </c>
      <c r="AL10" s="387">
        <f t="shared" si="0"/>
        <v>39</v>
      </c>
      <c r="AM10" s="387">
        <f t="shared" si="0"/>
        <v>27791</v>
      </c>
      <c r="AN10" s="387">
        <f t="shared" si="0"/>
        <v>993</v>
      </c>
      <c r="AO10" s="387">
        <f t="shared" si="0"/>
        <v>12217</v>
      </c>
      <c r="AP10" s="387">
        <f t="shared" si="0"/>
        <v>388</v>
      </c>
      <c r="AQ10" s="387">
        <f t="shared" si="0"/>
        <v>5548</v>
      </c>
      <c r="AR10" s="387">
        <f t="shared" si="0"/>
        <v>688</v>
      </c>
      <c r="AS10" s="387">
        <f t="shared" si="0"/>
        <v>1152</v>
      </c>
    </row>
    <row r="11" spans="1:70" s="119" customFormat="1" ht="21" customHeight="1">
      <c r="A11" s="120"/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/>
      <c r="AM11" s="388"/>
      <c r="AN11" s="388"/>
      <c r="AO11" s="388"/>
      <c r="AP11" s="388"/>
      <c r="AQ11" s="388"/>
      <c r="AR11" s="388"/>
      <c r="AS11" s="388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</row>
    <row r="12" spans="1:45" s="123" customFormat="1" ht="48" customHeight="1">
      <c r="A12" s="122" t="s">
        <v>523</v>
      </c>
      <c r="B12" s="260">
        <f>SUM(D12,F12,H12,J12,L12,N12,P12,R12,T12,V12,X12,Z12,AB12,AD12,AF12,AH12,AJ12,AL12,AN12)</f>
        <v>3107</v>
      </c>
      <c r="C12" s="260">
        <f>SUM(E12,G12,I12,K12,M12,O12,Q12,S12,U12,W12,Y12,AA12,AC12,AE12,AG12,AI12,AK12,AM12,AO12)</f>
        <v>40194</v>
      </c>
      <c r="D12" s="260">
        <v>44</v>
      </c>
      <c r="E12" s="260">
        <v>748</v>
      </c>
      <c r="F12" s="260">
        <v>35</v>
      </c>
      <c r="G12" s="260">
        <v>652</v>
      </c>
      <c r="H12" s="260">
        <v>36</v>
      </c>
      <c r="I12" s="260">
        <v>487</v>
      </c>
      <c r="J12" s="260">
        <v>0</v>
      </c>
      <c r="K12" s="260">
        <v>0</v>
      </c>
      <c r="L12" s="260">
        <v>9</v>
      </c>
      <c r="M12" s="260">
        <v>71</v>
      </c>
      <c r="N12" s="260">
        <v>63</v>
      </c>
      <c r="O12" s="260">
        <v>952</v>
      </c>
      <c r="P12" s="389">
        <v>1</v>
      </c>
      <c r="Q12" s="389">
        <v>13</v>
      </c>
      <c r="R12" s="260">
        <v>56</v>
      </c>
      <c r="S12" s="260">
        <v>1103</v>
      </c>
      <c r="T12" s="260">
        <v>74</v>
      </c>
      <c r="U12" s="260">
        <v>1702</v>
      </c>
      <c r="V12" s="260">
        <v>57</v>
      </c>
      <c r="W12" s="260">
        <v>993</v>
      </c>
      <c r="X12" s="260">
        <v>2066</v>
      </c>
      <c r="Y12" s="260">
        <v>23205</v>
      </c>
      <c r="Z12" s="260">
        <v>196</v>
      </c>
      <c r="AA12" s="260">
        <v>3057</v>
      </c>
      <c r="AB12" s="260">
        <v>110</v>
      </c>
      <c r="AC12" s="260">
        <v>2119</v>
      </c>
      <c r="AD12" s="260">
        <v>3</v>
      </c>
      <c r="AE12" s="260">
        <v>85</v>
      </c>
      <c r="AF12" s="260">
        <v>225</v>
      </c>
      <c r="AG12" s="260">
        <v>3040</v>
      </c>
      <c r="AH12" s="260">
        <v>23</v>
      </c>
      <c r="AI12" s="260">
        <v>324</v>
      </c>
      <c r="AJ12" s="260">
        <v>32</v>
      </c>
      <c r="AK12" s="260">
        <v>415</v>
      </c>
      <c r="AL12" s="260">
        <v>1</v>
      </c>
      <c r="AM12" s="260">
        <v>15</v>
      </c>
      <c r="AN12" s="260">
        <v>76</v>
      </c>
      <c r="AO12" s="260">
        <v>1213</v>
      </c>
      <c r="AP12" s="260">
        <v>0</v>
      </c>
      <c r="AQ12" s="260">
        <v>0</v>
      </c>
      <c r="AR12" s="260">
        <v>71</v>
      </c>
      <c r="AS12" s="260">
        <v>130</v>
      </c>
    </row>
    <row r="13" spans="1:45" s="123" customFormat="1" ht="48" customHeight="1">
      <c r="A13" s="122" t="s">
        <v>506</v>
      </c>
      <c r="B13" s="260">
        <f aca="true" t="shared" si="1" ref="B13:C23">SUM(D13,F13,H13,J13,L13,N13,P13,R13,T13,V13,X13,Z13,AB13,AD13,AF13,AH13,AJ13,AL13,AN13)</f>
        <v>1691</v>
      </c>
      <c r="C13" s="260">
        <f t="shared" si="1"/>
        <v>19285</v>
      </c>
      <c r="D13" s="260">
        <v>17</v>
      </c>
      <c r="E13" s="260">
        <v>211</v>
      </c>
      <c r="F13" s="260">
        <v>30</v>
      </c>
      <c r="G13" s="260">
        <v>360</v>
      </c>
      <c r="H13" s="260">
        <v>9</v>
      </c>
      <c r="I13" s="260">
        <v>167</v>
      </c>
      <c r="J13" s="260">
        <v>0</v>
      </c>
      <c r="K13" s="260">
        <v>0</v>
      </c>
      <c r="L13" s="260">
        <v>3</v>
      </c>
      <c r="M13" s="260">
        <v>40</v>
      </c>
      <c r="N13" s="260">
        <v>21</v>
      </c>
      <c r="O13" s="260">
        <v>335</v>
      </c>
      <c r="P13" s="260">
        <v>0</v>
      </c>
      <c r="Q13" s="260">
        <v>0</v>
      </c>
      <c r="R13" s="260">
        <v>28</v>
      </c>
      <c r="S13" s="260">
        <v>332</v>
      </c>
      <c r="T13" s="260">
        <v>35</v>
      </c>
      <c r="U13" s="260">
        <v>689</v>
      </c>
      <c r="V13" s="260">
        <v>40</v>
      </c>
      <c r="W13" s="260">
        <v>589</v>
      </c>
      <c r="X13" s="260">
        <v>1128</v>
      </c>
      <c r="Y13" s="260">
        <v>11396</v>
      </c>
      <c r="Z13" s="260">
        <v>93</v>
      </c>
      <c r="AA13" s="260">
        <v>1447</v>
      </c>
      <c r="AB13" s="260">
        <v>38</v>
      </c>
      <c r="AC13" s="260">
        <v>535</v>
      </c>
      <c r="AD13" s="389">
        <v>1</v>
      </c>
      <c r="AE13" s="389">
        <v>20</v>
      </c>
      <c r="AF13" s="260">
        <v>116</v>
      </c>
      <c r="AG13" s="260">
        <v>1826</v>
      </c>
      <c r="AH13" s="260">
        <v>7</v>
      </c>
      <c r="AI13" s="260">
        <v>80</v>
      </c>
      <c r="AJ13" s="260">
        <v>17</v>
      </c>
      <c r="AK13" s="260">
        <v>197</v>
      </c>
      <c r="AL13" s="260">
        <v>3</v>
      </c>
      <c r="AM13" s="260">
        <v>13</v>
      </c>
      <c r="AN13" s="260">
        <v>105</v>
      </c>
      <c r="AO13" s="260">
        <v>1048</v>
      </c>
      <c r="AP13" s="260">
        <v>37</v>
      </c>
      <c r="AQ13" s="260">
        <v>551</v>
      </c>
      <c r="AR13" s="260">
        <v>53</v>
      </c>
      <c r="AS13" s="260">
        <v>89</v>
      </c>
    </row>
    <row r="14" spans="1:45" s="123" customFormat="1" ht="48" customHeight="1">
      <c r="A14" s="122" t="s">
        <v>363</v>
      </c>
      <c r="B14" s="260">
        <f>SUM(D14,F14,H14,J14,L14,N14,P14,R14,T14,V14,X14,Z14,AB14,AD14,AF14,AH14,AJ14,AL14,AN14)</f>
        <v>826</v>
      </c>
      <c r="C14" s="260">
        <f t="shared" si="1"/>
        <v>9558</v>
      </c>
      <c r="D14" s="260">
        <v>20</v>
      </c>
      <c r="E14" s="260">
        <v>327</v>
      </c>
      <c r="F14" s="260">
        <v>6</v>
      </c>
      <c r="G14" s="260">
        <v>61</v>
      </c>
      <c r="H14" s="260">
        <v>3</v>
      </c>
      <c r="I14" s="260">
        <v>41</v>
      </c>
      <c r="J14" s="260">
        <v>0</v>
      </c>
      <c r="K14" s="260">
        <v>0</v>
      </c>
      <c r="L14" s="260">
        <v>0</v>
      </c>
      <c r="M14" s="260">
        <v>0</v>
      </c>
      <c r="N14" s="260">
        <v>19</v>
      </c>
      <c r="O14" s="260">
        <v>278</v>
      </c>
      <c r="P14" s="260">
        <v>0</v>
      </c>
      <c r="Q14" s="260">
        <v>0</v>
      </c>
      <c r="R14" s="260">
        <v>18</v>
      </c>
      <c r="S14" s="260">
        <v>247</v>
      </c>
      <c r="T14" s="260">
        <v>16</v>
      </c>
      <c r="U14" s="260">
        <v>310</v>
      </c>
      <c r="V14" s="260">
        <v>8</v>
      </c>
      <c r="W14" s="260">
        <v>79</v>
      </c>
      <c r="X14" s="260">
        <v>499</v>
      </c>
      <c r="Y14" s="260">
        <v>5122</v>
      </c>
      <c r="Z14" s="260">
        <v>75</v>
      </c>
      <c r="AA14" s="260">
        <v>1061</v>
      </c>
      <c r="AB14" s="260">
        <v>6</v>
      </c>
      <c r="AC14" s="260">
        <v>142</v>
      </c>
      <c r="AD14" s="260">
        <v>0</v>
      </c>
      <c r="AE14" s="260">
        <v>0</v>
      </c>
      <c r="AF14" s="260">
        <v>49</v>
      </c>
      <c r="AG14" s="260">
        <v>725</v>
      </c>
      <c r="AH14" s="260">
        <v>2</v>
      </c>
      <c r="AI14" s="260">
        <v>19</v>
      </c>
      <c r="AJ14" s="260">
        <v>18</v>
      </c>
      <c r="AK14" s="260">
        <v>411</v>
      </c>
      <c r="AL14" s="260">
        <v>0</v>
      </c>
      <c r="AM14" s="260">
        <v>0</v>
      </c>
      <c r="AN14" s="260">
        <v>87</v>
      </c>
      <c r="AO14" s="260">
        <v>735</v>
      </c>
      <c r="AP14" s="260">
        <v>22</v>
      </c>
      <c r="AQ14" s="260">
        <v>284</v>
      </c>
      <c r="AR14" s="260">
        <v>46</v>
      </c>
      <c r="AS14" s="260">
        <v>82</v>
      </c>
    </row>
    <row r="15" spans="1:45" s="123" customFormat="1" ht="48" customHeight="1">
      <c r="A15" s="122" t="s">
        <v>364</v>
      </c>
      <c r="B15" s="260">
        <f t="shared" si="1"/>
        <v>2894</v>
      </c>
      <c r="C15" s="260">
        <f t="shared" si="1"/>
        <v>37180</v>
      </c>
      <c r="D15" s="260">
        <v>65</v>
      </c>
      <c r="E15" s="260">
        <v>1317</v>
      </c>
      <c r="F15" s="260">
        <v>30</v>
      </c>
      <c r="G15" s="260">
        <v>461</v>
      </c>
      <c r="H15" s="260">
        <v>11</v>
      </c>
      <c r="I15" s="260">
        <v>123</v>
      </c>
      <c r="J15" s="260">
        <v>0</v>
      </c>
      <c r="K15" s="260">
        <v>0</v>
      </c>
      <c r="L15" s="260">
        <v>5</v>
      </c>
      <c r="M15" s="260">
        <v>61</v>
      </c>
      <c r="N15" s="260">
        <v>46</v>
      </c>
      <c r="O15" s="260">
        <v>785</v>
      </c>
      <c r="P15" s="260">
        <v>1</v>
      </c>
      <c r="Q15" s="260">
        <v>12</v>
      </c>
      <c r="R15" s="260">
        <v>51</v>
      </c>
      <c r="S15" s="260">
        <v>863</v>
      </c>
      <c r="T15" s="260">
        <v>70</v>
      </c>
      <c r="U15" s="260">
        <v>1397</v>
      </c>
      <c r="V15" s="260">
        <v>44</v>
      </c>
      <c r="W15" s="260">
        <v>649</v>
      </c>
      <c r="X15" s="260">
        <v>2020</v>
      </c>
      <c r="Y15" s="260">
        <v>21966</v>
      </c>
      <c r="Z15" s="260">
        <v>148</v>
      </c>
      <c r="AA15" s="260">
        <v>2396</v>
      </c>
      <c r="AB15" s="260">
        <v>40</v>
      </c>
      <c r="AC15" s="260">
        <v>614</v>
      </c>
      <c r="AD15" s="389">
        <v>3</v>
      </c>
      <c r="AE15" s="389">
        <v>83</v>
      </c>
      <c r="AF15" s="260">
        <v>161</v>
      </c>
      <c r="AG15" s="260">
        <v>2767</v>
      </c>
      <c r="AH15" s="260">
        <v>16</v>
      </c>
      <c r="AI15" s="260">
        <v>483</v>
      </c>
      <c r="AJ15" s="260">
        <v>56</v>
      </c>
      <c r="AK15" s="260">
        <v>1598</v>
      </c>
      <c r="AL15" s="260">
        <v>0</v>
      </c>
      <c r="AM15" s="260">
        <v>0</v>
      </c>
      <c r="AN15" s="260">
        <v>127</v>
      </c>
      <c r="AO15" s="260">
        <v>1605</v>
      </c>
      <c r="AP15" s="260">
        <v>50</v>
      </c>
      <c r="AQ15" s="260">
        <v>828</v>
      </c>
      <c r="AR15" s="260">
        <v>61</v>
      </c>
      <c r="AS15" s="260">
        <v>106</v>
      </c>
    </row>
    <row r="16" spans="1:45" s="123" customFormat="1" ht="48" customHeight="1">
      <c r="A16" s="122" t="s">
        <v>365</v>
      </c>
      <c r="B16" s="260">
        <f t="shared" si="1"/>
        <v>1295</v>
      </c>
      <c r="C16" s="260">
        <f t="shared" si="1"/>
        <v>16763</v>
      </c>
      <c r="D16" s="260">
        <v>22</v>
      </c>
      <c r="E16" s="260">
        <v>645</v>
      </c>
      <c r="F16" s="260">
        <v>5</v>
      </c>
      <c r="G16" s="260">
        <v>70</v>
      </c>
      <c r="H16" s="260">
        <v>2</v>
      </c>
      <c r="I16" s="260">
        <v>18</v>
      </c>
      <c r="J16" s="260">
        <v>0</v>
      </c>
      <c r="K16" s="260">
        <v>0</v>
      </c>
      <c r="L16" s="260">
        <v>6</v>
      </c>
      <c r="M16" s="260">
        <v>183</v>
      </c>
      <c r="N16" s="260">
        <v>7</v>
      </c>
      <c r="O16" s="260">
        <v>143</v>
      </c>
      <c r="P16" s="389">
        <v>2</v>
      </c>
      <c r="Q16" s="389">
        <v>30</v>
      </c>
      <c r="R16" s="260">
        <v>13</v>
      </c>
      <c r="S16" s="260">
        <v>149</v>
      </c>
      <c r="T16" s="260">
        <v>24</v>
      </c>
      <c r="U16" s="260">
        <v>537</v>
      </c>
      <c r="V16" s="260">
        <v>18</v>
      </c>
      <c r="W16" s="260">
        <v>264</v>
      </c>
      <c r="X16" s="260">
        <v>888</v>
      </c>
      <c r="Y16" s="260">
        <v>9484</v>
      </c>
      <c r="Z16" s="260">
        <v>98</v>
      </c>
      <c r="AA16" s="260">
        <v>1420</v>
      </c>
      <c r="AB16" s="260">
        <v>26</v>
      </c>
      <c r="AC16" s="260">
        <v>264</v>
      </c>
      <c r="AD16" s="389">
        <v>2</v>
      </c>
      <c r="AE16" s="389">
        <v>48</v>
      </c>
      <c r="AF16" s="260">
        <v>52</v>
      </c>
      <c r="AG16" s="260">
        <v>688</v>
      </c>
      <c r="AH16" s="260">
        <v>3</v>
      </c>
      <c r="AI16" s="260">
        <v>34</v>
      </c>
      <c r="AJ16" s="260">
        <v>49</v>
      </c>
      <c r="AK16" s="260">
        <v>1805</v>
      </c>
      <c r="AL16" s="260">
        <v>1</v>
      </c>
      <c r="AM16" s="260">
        <v>20</v>
      </c>
      <c r="AN16" s="260">
        <v>77</v>
      </c>
      <c r="AO16" s="260">
        <v>961</v>
      </c>
      <c r="AP16" s="260">
        <v>24</v>
      </c>
      <c r="AQ16" s="260">
        <v>335</v>
      </c>
      <c r="AR16" s="260">
        <v>44</v>
      </c>
      <c r="AS16" s="260">
        <v>70</v>
      </c>
    </row>
    <row r="17" spans="1:70" s="123" customFormat="1" ht="48" customHeight="1">
      <c r="A17" s="122" t="s">
        <v>366</v>
      </c>
      <c r="B17" s="260">
        <f t="shared" si="1"/>
        <v>125</v>
      </c>
      <c r="C17" s="260">
        <f t="shared" si="1"/>
        <v>2109</v>
      </c>
      <c r="D17" s="260">
        <v>4</v>
      </c>
      <c r="E17" s="260">
        <v>66</v>
      </c>
      <c r="F17" s="260">
        <v>2</v>
      </c>
      <c r="G17" s="260">
        <v>16</v>
      </c>
      <c r="H17" s="260">
        <v>1</v>
      </c>
      <c r="I17" s="260">
        <v>20</v>
      </c>
      <c r="J17" s="260">
        <v>0</v>
      </c>
      <c r="K17" s="260">
        <v>0</v>
      </c>
      <c r="L17" s="260">
        <v>0</v>
      </c>
      <c r="M17" s="260">
        <v>0</v>
      </c>
      <c r="N17" s="260">
        <v>1</v>
      </c>
      <c r="O17" s="260">
        <v>17</v>
      </c>
      <c r="P17" s="389">
        <v>0</v>
      </c>
      <c r="Q17" s="389">
        <v>0</v>
      </c>
      <c r="R17" s="260">
        <v>2</v>
      </c>
      <c r="S17" s="260">
        <v>17</v>
      </c>
      <c r="T17" s="260">
        <v>0</v>
      </c>
      <c r="U17" s="260">
        <v>0</v>
      </c>
      <c r="V17" s="260">
        <v>0</v>
      </c>
      <c r="W17" s="260">
        <v>0</v>
      </c>
      <c r="X17" s="260">
        <v>1</v>
      </c>
      <c r="Y17" s="260">
        <v>4</v>
      </c>
      <c r="Z17" s="260">
        <v>45</v>
      </c>
      <c r="AA17" s="260">
        <v>485</v>
      </c>
      <c r="AB17" s="260">
        <v>4</v>
      </c>
      <c r="AC17" s="260">
        <v>42</v>
      </c>
      <c r="AD17" s="389">
        <v>0</v>
      </c>
      <c r="AE17" s="389">
        <v>0</v>
      </c>
      <c r="AF17" s="260">
        <v>17</v>
      </c>
      <c r="AG17" s="260">
        <v>199</v>
      </c>
      <c r="AH17" s="260">
        <v>0</v>
      </c>
      <c r="AI17" s="260">
        <v>0</v>
      </c>
      <c r="AJ17" s="260">
        <v>22</v>
      </c>
      <c r="AK17" s="260">
        <v>1024</v>
      </c>
      <c r="AL17" s="260">
        <v>0</v>
      </c>
      <c r="AM17" s="260">
        <v>0</v>
      </c>
      <c r="AN17" s="260">
        <v>26</v>
      </c>
      <c r="AO17" s="260">
        <v>219</v>
      </c>
      <c r="AP17" s="260">
        <v>0</v>
      </c>
      <c r="AQ17" s="260">
        <v>0</v>
      </c>
      <c r="AR17" s="260">
        <v>34</v>
      </c>
      <c r="AS17" s="260">
        <v>53</v>
      </c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</row>
    <row r="18" spans="1:70" s="123" customFormat="1" ht="48" customHeight="1">
      <c r="A18" s="122" t="s">
        <v>427</v>
      </c>
      <c r="B18" s="260">
        <f t="shared" si="1"/>
        <v>2957</v>
      </c>
      <c r="C18" s="260">
        <f t="shared" si="1"/>
        <v>57727</v>
      </c>
      <c r="D18" s="260">
        <v>68</v>
      </c>
      <c r="E18" s="260">
        <v>1402</v>
      </c>
      <c r="F18" s="260">
        <v>39</v>
      </c>
      <c r="G18" s="260">
        <v>550</v>
      </c>
      <c r="H18" s="260">
        <v>11</v>
      </c>
      <c r="I18" s="260">
        <v>198</v>
      </c>
      <c r="J18" s="260">
        <v>1</v>
      </c>
      <c r="K18" s="260">
        <v>2</v>
      </c>
      <c r="L18" s="260">
        <v>6</v>
      </c>
      <c r="M18" s="260">
        <v>76</v>
      </c>
      <c r="N18" s="260">
        <v>51</v>
      </c>
      <c r="O18" s="260">
        <v>786</v>
      </c>
      <c r="P18" s="260">
        <v>1</v>
      </c>
      <c r="Q18" s="260">
        <v>6</v>
      </c>
      <c r="R18" s="260">
        <v>55</v>
      </c>
      <c r="S18" s="260">
        <v>820</v>
      </c>
      <c r="T18" s="260">
        <v>63</v>
      </c>
      <c r="U18" s="260">
        <v>1262</v>
      </c>
      <c r="V18" s="260">
        <v>37</v>
      </c>
      <c r="W18" s="260">
        <v>503</v>
      </c>
      <c r="X18" s="260">
        <v>2076</v>
      </c>
      <c r="Y18" s="260">
        <v>22911</v>
      </c>
      <c r="Z18" s="260">
        <v>142</v>
      </c>
      <c r="AA18" s="260">
        <v>2244</v>
      </c>
      <c r="AB18" s="260">
        <v>48</v>
      </c>
      <c r="AC18" s="260">
        <v>673</v>
      </c>
      <c r="AD18" s="389">
        <v>4</v>
      </c>
      <c r="AE18" s="389">
        <v>51</v>
      </c>
      <c r="AF18" s="260">
        <v>183</v>
      </c>
      <c r="AG18" s="260">
        <v>2661</v>
      </c>
      <c r="AH18" s="260">
        <v>10</v>
      </c>
      <c r="AI18" s="260">
        <v>216</v>
      </c>
      <c r="AJ18" s="260">
        <v>58</v>
      </c>
      <c r="AK18" s="260">
        <v>1471</v>
      </c>
      <c r="AL18" s="260">
        <v>18</v>
      </c>
      <c r="AM18" s="260">
        <v>20749</v>
      </c>
      <c r="AN18" s="260">
        <v>86</v>
      </c>
      <c r="AO18" s="260">
        <v>1146</v>
      </c>
      <c r="AP18" s="260">
        <v>43</v>
      </c>
      <c r="AQ18" s="260">
        <v>609</v>
      </c>
      <c r="AR18" s="260">
        <v>59</v>
      </c>
      <c r="AS18" s="260">
        <v>105</v>
      </c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</row>
    <row r="19" spans="1:70" s="123" customFormat="1" ht="48" customHeight="1">
      <c r="A19" s="122" t="s">
        <v>367</v>
      </c>
      <c r="B19" s="260">
        <f t="shared" si="1"/>
        <v>2992</v>
      </c>
      <c r="C19" s="260">
        <f t="shared" si="1"/>
        <v>39457</v>
      </c>
      <c r="D19" s="260">
        <v>102</v>
      </c>
      <c r="E19" s="260">
        <v>2364</v>
      </c>
      <c r="F19" s="260">
        <v>24</v>
      </c>
      <c r="G19" s="260">
        <v>398</v>
      </c>
      <c r="H19" s="260">
        <v>7</v>
      </c>
      <c r="I19" s="260">
        <v>178</v>
      </c>
      <c r="J19" s="260">
        <v>3</v>
      </c>
      <c r="K19" s="260">
        <v>66</v>
      </c>
      <c r="L19" s="260">
        <v>6</v>
      </c>
      <c r="M19" s="260">
        <v>76</v>
      </c>
      <c r="N19" s="260">
        <v>55</v>
      </c>
      <c r="O19" s="260">
        <v>874</v>
      </c>
      <c r="P19" s="389">
        <v>0</v>
      </c>
      <c r="Q19" s="389">
        <v>0</v>
      </c>
      <c r="R19" s="260">
        <v>62</v>
      </c>
      <c r="S19" s="260">
        <v>881</v>
      </c>
      <c r="T19" s="260">
        <v>80</v>
      </c>
      <c r="U19" s="260">
        <v>1567</v>
      </c>
      <c r="V19" s="260">
        <v>30</v>
      </c>
      <c r="W19" s="260">
        <v>392</v>
      </c>
      <c r="X19" s="260">
        <v>2096</v>
      </c>
      <c r="Y19" s="260">
        <v>23437</v>
      </c>
      <c r="Z19" s="260">
        <v>150</v>
      </c>
      <c r="AA19" s="260">
        <v>2236</v>
      </c>
      <c r="AB19" s="260">
        <v>43</v>
      </c>
      <c r="AC19" s="260">
        <v>807</v>
      </c>
      <c r="AD19" s="260">
        <v>6</v>
      </c>
      <c r="AE19" s="260">
        <v>164</v>
      </c>
      <c r="AF19" s="260">
        <v>160</v>
      </c>
      <c r="AG19" s="260">
        <v>2461</v>
      </c>
      <c r="AH19" s="260">
        <v>18</v>
      </c>
      <c r="AI19" s="260">
        <v>616</v>
      </c>
      <c r="AJ19" s="260">
        <v>45</v>
      </c>
      <c r="AK19" s="260">
        <v>1510</v>
      </c>
      <c r="AL19" s="260">
        <v>0</v>
      </c>
      <c r="AM19" s="260">
        <v>0</v>
      </c>
      <c r="AN19" s="260">
        <v>105</v>
      </c>
      <c r="AO19" s="260">
        <v>1430</v>
      </c>
      <c r="AP19" s="260">
        <v>51</v>
      </c>
      <c r="AQ19" s="260">
        <v>719</v>
      </c>
      <c r="AR19" s="260">
        <v>71</v>
      </c>
      <c r="AS19" s="260">
        <v>123</v>
      </c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</row>
    <row r="20" spans="1:70" s="123" customFormat="1" ht="48" customHeight="1">
      <c r="A20" s="122" t="s">
        <v>368</v>
      </c>
      <c r="B20" s="260">
        <f t="shared" si="1"/>
        <v>2814</v>
      </c>
      <c r="C20" s="260">
        <f t="shared" si="1"/>
        <v>37328</v>
      </c>
      <c r="D20" s="260">
        <v>84</v>
      </c>
      <c r="E20" s="260">
        <v>1880</v>
      </c>
      <c r="F20" s="260">
        <v>25</v>
      </c>
      <c r="G20" s="260">
        <v>450</v>
      </c>
      <c r="H20" s="260">
        <v>10</v>
      </c>
      <c r="I20" s="260">
        <v>137</v>
      </c>
      <c r="J20" s="260">
        <v>1</v>
      </c>
      <c r="K20" s="260">
        <v>21</v>
      </c>
      <c r="L20" s="389">
        <v>4</v>
      </c>
      <c r="M20" s="389">
        <v>55</v>
      </c>
      <c r="N20" s="260">
        <v>39</v>
      </c>
      <c r="O20" s="260">
        <v>734</v>
      </c>
      <c r="P20" s="389">
        <v>0</v>
      </c>
      <c r="Q20" s="389">
        <v>0</v>
      </c>
      <c r="R20" s="260">
        <v>84</v>
      </c>
      <c r="S20" s="260">
        <v>1682</v>
      </c>
      <c r="T20" s="260">
        <v>72</v>
      </c>
      <c r="U20" s="260">
        <v>1371</v>
      </c>
      <c r="V20" s="260">
        <v>29</v>
      </c>
      <c r="W20" s="260">
        <v>341</v>
      </c>
      <c r="X20" s="260">
        <v>1945</v>
      </c>
      <c r="Y20" s="260">
        <v>21928</v>
      </c>
      <c r="Z20" s="260">
        <v>154</v>
      </c>
      <c r="AA20" s="260">
        <v>2169</v>
      </c>
      <c r="AB20" s="260">
        <v>41</v>
      </c>
      <c r="AC20" s="260">
        <v>696</v>
      </c>
      <c r="AD20" s="260">
        <v>0</v>
      </c>
      <c r="AE20" s="260">
        <v>0</v>
      </c>
      <c r="AF20" s="260">
        <v>160</v>
      </c>
      <c r="AG20" s="260">
        <v>2831</v>
      </c>
      <c r="AH20" s="260">
        <v>14</v>
      </c>
      <c r="AI20" s="260">
        <v>315</v>
      </c>
      <c r="AJ20" s="260">
        <v>61</v>
      </c>
      <c r="AK20" s="260">
        <v>1602</v>
      </c>
      <c r="AL20" s="260">
        <v>1</v>
      </c>
      <c r="AM20" s="260">
        <v>10</v>
      </c>
      <c r="AN20" s="260">
        <v>90</v>
      </c>
      <c r="AO20" s="260">
        <v>1106</v>
      </c>
      <c r="AP20" s="260">
        <v>45</v>
      </c>
      <c r="AQ20" s="260">
        <v>545</v>
      </c>
      <c r="AR20" s="260">
        <v>78</v>
      </c>
      <c r="AS20" s="260">
        <v>123</v>
      </c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</row>
    <row r="21" spans="1:70" s="123" customFormat="1" ht="48" customHeight="1">
      <c r="A21" s="122" t="s">
        <v>522</v>
      </c>
      <c r="B21" s="260">
        <f t="shared" si="1"/>
        <v>2221</v>
      </c>
      <c r="C21" s="260">
        <f t="shared" si="1"/>
        <v>27759</v>
      </c>
      <c r="D21" s="260">
        <v>32</v>
      </c>
      <c r="E21" s="260">
        <v>445</v>
      </c>
      <c r="F21" s="260">
        <v>38</v>
      </c>
      <c r="G21" s="260">
        <v>638</v>
      </c>
      <c r="H21" s="260">
        <v>12</v>
      </c>
      <c r="I21" s="260">
        <v>242</v>
      </c>
      <c r="J21" s="260">
        <v>1</v>
      </c>
      <c r="K21" s="260">
        <v>15</v>
      </c>
      <c r="L21" s="260">
        <v>2</v>
      </c>
      <c r="M21" s="260">
        <v>23</v>
      </c>
      <c r="N21" s="260">
        <v>25</v>
      </c>
      <c r="O21" s="260">
        <v>494</v>
      </c>
      <c r="P21" s="389">
        <v>0</v>
      </c>
      <c r="Q21" s="389">
        <v>0</v>
      </c>
      <c r="R21" s="260">
        <v>44</v>
      </c>
      <c r="S21" s="260">
        <v>796</v>
      </c>
      <c r="T21" s="260">
        <v>58</v>
      </c>
      <c r="U21" s="260">
        <v>1078</v>
      </c>
      <c r="V21" s="260">
        <v>20</v>
      </c>
      <c r="W21" s="260">
        <v>220</v>
      </c>
      <c r="X21" s="260">
        <v>1571</v>
      </c>
      <c r="Y21" s="260">
        <v>16625</v>
      </c>
      <c r="Z21" s="260">
        <v>143</v>
      </c>
      <c r="AA21" s="260">
        <v>2337</v>
      </c>
      <c r="AB21" s="260">
        <v>30</v>
      </c>
      <c r="AC21" s="260">
        <v>355</v>
      </c>
      <c r="AD21" s="260">
        <v>0</v>
      </c>
      <c r="AE21" s="260">
        <v>0</v>
      </c>
      <c r="AF21" s="260">
        <v>131</v>
      </c>
      <c r="AG21" s="260">
        <v>2091</v>
      </c>
      <c r="AH21" s="260">
        <v>5</v>
      </c>
      <c r="AI21" s="260">
        <v>124</v>
      </c>
      <c r="AJ21" s="260">
        <v>48</v>
      </c>
      <c r="AK21" s="260">
        <v>1444</v>
      </c>
      <c r="AL21" s="260">
        <v>0</v>
      </c>
      <c r="AM21" s="260">
        <v>0</v>
      </c>
      <c r="AN21" s="260">
        <v>61</v>
      </c>
      <c r="AO21" s="260">
        <v>832</v>
      </c>
      <c r="AP21" s="260">
        <v>36</v>
      </c>
      <c r="AQ21" s="260">
        <v>435</v>
      </c>
      <c r="AR21" s="260">
        <v>65</v>
      </c>
      <c r="AS21" s="260">
        <v>111</v>
      </c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</row>
    <row r="22" spans="1:70" s="123" customFormat="1" ht="48" customHeight="1">
      <c r="A22" s="122" t="s">
        <v>428</v>
      </c>
      <c r="B22" s="260">
        <f t="shared" si="1"/>
        <v>1882</v>
      </c>
      <c r="C22" s="260">
        <f t="shared" si="1"/>
        <v>30137</v>
      </c>
      <c r="D22" s="260">
        <v>37</v>
      </c>
      <c r="E22" s="260">
        <v>470</v>
      </c>
      <c r="F22" s="260">
        <v>34</v>
      </c>
      <c r="G22" s="260">
        <v>416</v>
      </c>
      <c r="H22" s="260">
        <v>16</v>
      </c>
      <c r="I22" s="260">
        <v>291</v>
      </c>
      <c r="J22" s="260">
        <v>0</v>
      </c>
      <c r="K22" s="260">
        <v>0</v>
      </c>
      <c r="L22" s="260">
        <v>1</v>
      </c>
      <c r="M22" s="260">
        <v>6</v>
      </c>
      <c r="N22" s="260">
        <v>17</v>
      </c>
      <c r="O22" s="260">
        <v>210</v>
      </c>
      <c r="P22" s="389">
        <v>0</v>
      </c>
      <c r="Q22" s="389">
        <v>0</v>
      </c>
      <c r="R22" s="260">
        <v>64</v>
      </c>
      <c r="S22" s="260">
        <v>899</v>
      </c>
      <c r="T22" s="260">
        <v>59</v>
      </c>
      <c r="U22" s="260">
        <v>855</v>
      </c>
      <c r="V22" s="260">
        <v>19</v>
      </c>
      <c r="W22" s="260">
        <v>202</v>
      </c>
      <c r="X22" s="260">
        <v>1217</v>
      </c>
      <c r="Y22" s="260">
        <v>11966</v>
      </c>
      <c r="Z22" s="260">
        <v>166</v>
      </c>
      <c r="AA22" s="260">
        <v>2529</v>
      </c>
      <c r="AB22" s="260">
        <v>36</v>
      </c>
      <c r="AC22" s="260">
        <v>431</v>
      </c>
      <c r="AD22" s="260">
        <v>2</v>
      </c>
      <c r="AE22" s="260">
        <v>50</v>
      </c>
      <c r="AF22" s="260">
        <v>114</v>
      </c>
      <c r="AG22" s="260">
        <v>1601</v>
      </c>
      <c r="AH22" s="260">
        <v>8</v>
      </c>
      <c r="AI22" s="260">
        <v>144</v>
      </c>
      <c r="AJ22" s="260">
        <v>23</v>
      </c>
      <c r="AK22" s="260">
        <v>2544</v>
      </c>
      <c r="AL22" s="260">
        <v>14</v>
      </c>
      <c r="AM22" s="260">
        <v>6974</v>
      </c>
      <c r="AN22" s="260">
        <v>55</v>
      </c>
      <c r="AO22" s="260">
        <v>549</v>
      </c>
      <c r="AP22" s="260">
        <v>27</v>
      </c>
      <c r="AQ22" s="260">
        <v>372</v>
      </c>
      <c r="AR22" s="260">
        <v>63</v>
      </c>
      <c r="AS22" s="260">
        <v>96</v>
      </c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</row>
    <row r="23" spans="1:70" s="123" customFormat="1" ht="48" customHeight="1">
      <c r="A23" s="122" t="s">
        <v>429</v>
      </c>
      <c r="B23" s="260">
        <f t="shared" si="1"/>
        <v>2841</v>
      </c>
      <c r="C23" s="260">
        <f t="shared" si="1"/>
        <v>35905</v>
      </c>
      <c r="D23" s="260">
        <v>44</v>
      </c>
      <c r="E23" s="260">
        <v>772</v>
      </c>
      <c r="F23" s="260">
        <v>54</v>
      </c>
      <c r="G23" s="260">
        <v>778</v>
      </c>
      <c r="H23" s="260">
        <v>30</v>
      </c>
      <c r="I23" s="260">
        <v>573</v>
      </c>
      <c r="J23" s="260">
        <v>2</v>
      </c>
      <c r="K23" s="260">
        <v>27</v>
      </c>
      <c r="L23" s="260">
        <v>4</v>
      </c>
      <c r="M23" s="260">
        <v>34</v>
      </c>
      <c r="N23" s="260">
        <v>45</v>
      </c>
      <c r="O23" s="260">
        <v>682</v>
      </c>
      <c r="P23" s="260">
        <v>0</v>
      </c>
      <c r="Q23" s="260">
        <v>0</v>
      </c>
      <c r="R23" s="260">
        <v>116</v>
      </c>
      <c r="S23" s="260">
        <v>2208</v>
      </c>
      <c r="T23" s="260">
        <v>133</v>
      </c>
      <c r="U23" s="260">
        <v>2698</v>
      </c>
      <c r="V23" s="260">
        <v>61</v>
      </c>
      <c r="W23" s="260">
        <v>1029</v>
      </c>
      <c r="X23" s="260">
        <v>1696</v>
      </c>
      <c r="Y23" s="260">
        <v>17158</v>
      </c>
      <c r="Z23" s="260">
        <v>227</v>
      </c>
      <c r="AA23" s="260">
        <v>3615</v>
      </c>
      <c r="AB23" s="260">
        <v>103</v>
      </c>
      <c r="AC23" s="260">
        <v>1726</v>
      </c>
      <c r="AD23" s="389">
        <v>0</v>
      </c>
      <c r="AE23" s="389">
        <v>0</v>
      </c>
      <c r="AF23" s="260">
        <v>200</v>
      </c>
      <c r="AG23" s="260">
        <v>2568</v>
      </c>
      <c r="AH23" s="260">
        <v>9</v>
      </c>
      <c r="AI23" s="260">
        <v>234</v>
      </c>
      <c r="AJ23" s="260">
        <v>18</v>
      </c>
      <c r="AK23" s="260">
        <v>420</v>
      </c>
      <c r="AL23" s="260">
        <v>1</v>
      </c>
      <c r="AM23" s="260">
        <v>10</v>
      </c>
      <c r="AN23" s="260">
        <v>98</v>
      </c>
      <c r="AO23" s="260">
        <v>1373</v>
      </c>
      <c r="AP23" s="260">
        <v>53</v>
      </c>
      <c r="AQ23" s="260">
        <v>870</v>
      </c>
      <c r="AR23" s="260">
        <v>43</v>
      </c>
      <c r="AS23" s="260">
        <v>64</v>
      </c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</row>
    <row r="24" spans="1:47" ht="7.5" customHeight="1" thickBot="1">
      <c r="A24" s="20"/>
      <c r="B24" s="137"/>
      <c r="C24" s="137"/>
      <c r="D24" s="137"/>
      <c r="E24" s="137"/>
      <c r="F24" s="137"/>
      <c r="G24" s="137"/>
      <c r="H24" s="137"/>
      <c r="I24" s="137"/>
      <c r="J24" s="137"/>
      <c r="K24" s="137" t="s">
        <v>462</v>
      </c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"/>
      <c r="AU24" s="1"/>
    </row>
    <row r="25" spans="1:45" s="21" customFormat="1" ht="19.5" customHeight="1">
      <c r="A25" s="5" t="s">
        <v>504</v>
      </c>
      <c r="B25" s="142"/>
      <c r="C25" s="142"/>
      <c r="D25" s="142" t="s">
        <v>410</v>
      </c>
      <c r="E25" s="142"/>
      <c r="F25" s="142"/>
      <c r="G25" s="142"/>
      <c r="H25" s="142"/>
      <c r="I25" s="142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7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</row>
    <row r="26" spans="1:45" s="21" customFormat="1" ht="19.5" customHeight="1">
      <c r="A26" s="550" t="s">
        <v>326</v>
      </c>
      <c r="B26" s="550"/>
      <c r="C26" s="550"/>
      <c r="D26" s="550"/>
      <c r="E26" s="550"/>
      <c r="F26" s="550"/>
      <c r="G26" s="550"/>
      <c r="H26" s="550"/>
      <c r="I26" s="550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7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</row>
    <row r="27" spans="10:45" s="21" customFormat="1" ht="19.5" customHeight="1"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7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</row>
    <row r="28" spans="2:47" ht="19.5" customHeight="1"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74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"/>
      <c r="AU28" s="1"/>
    </row>
    <row r="29" spans="1:45" s="125" customFormat="1" ht="25.5">
      <c r="A29" s="551"/>
      <c r="B29" s="551"/>
      <c r="C29" s="551"/>
      <c r="D29" s="551"/>
      <c r="E29" s="551"/>
      <c r="F29" s="551"/>
      <c r="G29" s="551"/>
      <c r="H29" s="551"/>
      <c r="I29" s="551"/>
      <c r="J29" s="551"/>
      <c r="K29" s="551"/>
      <c r="L29" s="551"/>
      <c r="M29" s="551"/>
      <c r="N29" s="551"/>
      <c r="O29" s="551"/>
      <c r="P29" s="551"/>
      <c r="Q29" s="551"/>
      <c r="R29" s="551"/>
      <c r="S29" s="551"/>
      <c r="T29" s="551"/>
      <c r="U29" s="551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</row>
    <row r="30" spans="2:46" ht="13.5"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312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</row>
    <row r="31" spans="2:46" ht="13.5"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31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80"/>
    </row>
    <row r="32" spans="2:46" ht="13.5"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31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80"/>
    </row>
    <row r="33" spans="2:46" ht="13.5"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31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80"/>
      <c r="AT33" s="280"/>
    </row>
    <row r="34" spans="2:46" ht="13.5"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31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80"/>
    </row>
    <row r="35" spans="2:46" ht="13.5"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31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</row>
    <row r="36" spans="2:46" ht="13.5"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312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</row>
    <row r="37" spans="2:46" ht="13.5"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312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</row>
    <row r="38" spans="2:46" ht="13.5"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312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</row>
    <row r="39" spans="2:46" ht="13.5"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312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</row>
    <row r="40" spans="2:46" ht="13.5"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312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</row>
    <row r="41" spans="2:46" ht="13.5"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312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</row>
    <row r="42" spans="2:46" ht="13.5"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312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</row>
    <row r="43" spans="2:46" ht="13.5"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312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</row>
    <row r="44" spans="2:46" ht="13.5"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312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280"/>
    </row>
    <row r="45" spans="2:46" ht="13.5"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312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</row>
    <row r="46" spans="2:46" ht="13.5"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312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</row>
    <row r="47" spans="2:46" ht="13.5"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312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</row>
    <row r="48" spans="2:46" ht="13.5"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312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</row>
    <row r="49" spans="2:46" ht="13.5"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312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</row>
    <row r="50" spans="2:46" ht="13.5"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312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</row>
    <row r="51" spans="2:46" ht="13.5"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312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</row>
    <row r="52" spans="2:46" ht="13.5"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312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</row>
    <row r="53" spans="2:46" ht="13.5"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312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280"/>
      <c r="AQ53" s="280"/>
      <c r="AR53" s="280"/>
      <c r="AS53" s="280"/>
      <c r="AT53" s="280"/>
    </row>
    <row r="54" spans="2:46" ht="13.5"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312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</row>
    <row r="55" spans="2:46" ht="13.5"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/>
      <c r="AT55" s="280"/>
    </row>
    <row r="56" spans="2:46" ht="13.5"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/>
      <c r="AT56" s="280"/>
    </row>
  </sheetData>
  <sheetProtection/>
  <mergeCells count="27">
    <mergeCell ref="A1:U1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AN3:AO3"/>
    <mergeCell ref="R3:S3"/>
    <mergeCell ref="T3:U3"/>
    <mergeCell ref="V3:W3"/>
    <mergeCell ref="X3:Y3"/>
    <mergeCell ref="Z3:AA3"/>
    <mergeCell ref="AB3:AC3"/>
    <mergeCell ref="AP3:AQ3"/>
    <mergeCell ref="AR3:AR4"/>
    <mergeCell ref="AS3:AS4"/>
    <mergeCell ref="A26:I26"/>
    <mergeCell ref="A29:U29"/>
    <mergeCell ref="AD3:AE3"/>
    <mergeCell ref="AF3:AG3"/>
    <mergeCell ref="AH3:AI3"/>
    <mergeCell ref="AJ3:AK3"/>
    <mergeCell ref="AL3:AM3"/>
  </mergeCells>
  <printOptions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4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U603"/>
  <sheetViews>
    <sheetView showGridLines="0" zoomScalePageLayoutView="0" workbookViewId="0" topLeftCell="A1">
      <selection activeCell="A1" sqref="A1:O1"/>
    </sheetView>
  </sheetViews>
  <sheetFormatPr defaultColWidth="9.00390625" defaultRowHeight="13.5"/>
  <cols>
    <col min="1" max="1" width="5.25390625" style="1" customWidth="1"/>
    <col min="2" max="2" width="11.625" style="1" customWidth="1"/>
    <col min="3" max="3" width="9.00390625" style="166" customWidth="1"/>
    <col min="4" max="15" width="8.25390625" style="166" customWidth="1"/>
    <col min="16" max="25" width="8.25390625" style="1" customWidth="1"/>
    <col min="26" max="16384" width="9.00390625" style="1" customWidth="1"/>
  </cols>
  <sheetData>
    <row r="1" spans="1:15" s="229" customFormat="1" ht="24">
      <c r="A1" s="555" t="s">
        <v>324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</row>
    <row r="2" spans="3:15" s="5" customFormat="1" ht="9" customHeight="1"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s="7" customFormat="1" ht="18" customHeight="1" thickBot="1">
      <c r="A3" s="6"/>
      <c r="B3" s="6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556" t="s">
        <v>204</v>
      </c>
      <c r="O3" s="556"/>
    </row>
    <row r="4" spans="1:47" s="9" customFormat="1" ht="24" customHeight="1">
      <c r="A4" s="557" t="s">
        <v>155</v>
      </c>
      <c r="B4" s="559" t="s">
        <v>207</v>
      </c>
      <c r="C4" s="561" t="s">
        <v>206</v>
      </c>
      <c r="D4" s="514" t="s">
        <v>211</v>
      </c>
      <c r="E4" s="514"/>
      <c r="F4" s="514"/>
      <c r="G4" s="514"/>
      <c r="H4" s="514" t="s">
        <v>120</v>
      </c>
      <c r="I4" s="514"/>
      <c r="J4" s="514"/>
      <c r="K4" s="514"/>
      <c r="L4" s="511" t="s">
        <v>119</v>
      </c>
      <c r="M4" s="512"/>
      <c r="N4" s="512"/>
      <c r="O4" s="512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spans="1:47" s="9" customFormat="1" ht="24" customHeight="1">
      <c r="A5" s="558"/>
      <c r="B5" s="560"/>
      <c r="C5" s="562"/>
      <c r="D5" s="185" t="s">
        <v>10</v>
      </c>
      <c r="E5" s="185" t="s">
        <v>208</v>
      </c>
      <c r="F5" s="185" t="s">
        <v>209</v>
      </c>
      <c r="G5" s="185" t="s">
        <v>210</v>
      </c>
      <c r="H5" s="185" t="s">
        <v>10</v>
      </c>
      <c r="I5" s="185" t="s">
        <v>208</v>
      </c>
      <c r="J5" s="185" t="s">
        <v>209</v>
      </c>
      <c r="K5" s="185" t="s">
        <v>210</v>
      </c>
      <c r="L5" s="185" t="s">
        <v>10</v>
      </c>
      <c r="M5" s="185" t="s">
        <v>208</v>
      </c>
      <c r="N5" s="185" t="s">
        <v>209</v>
      </c>
      <c r="O5" s="186" t="s">
        <v>210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</row>
    <row r="6" spans="1:47" s="9" customFormat="1" ht="6" customHeight="1">
      <c r="A6" s="10"/>
      <c r="B6" s="11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s="9" customFormat="1" ht="21" customHeight="1">
      <c r="A7" s="563" t="s">
        <v>198</v>
      </c>
      <c r="B7" s="19" t="s">
        <v>497</v>
      </c>
      <c r="C7" s="156">
        <v>108542</v>
      </c>
      <c r="D7" s="156">
        <v>5830</v>
      </c>
      <c r="E7" s="156">
        <v>3090</v>
      </c>
      <c r="F7" s="156">
        <v>482</v>
      </c>
      <c r="G7" s="156">
        <v>2258</v>
      </c>
      <c r="H7" s="156">
        <v>90406</v>
      </c>
      <c r="I7" s="156">
        <v>31001</v>
      </c>
      <c r="J7" s="156">
        <v>10662</v>
      </c>
      <c r="K7" s="156">
        <v>48743</v>
      </c>
      <c r="L7" s="156">
        <v>12306</v>
      </c>
      <c r="M7" s="156">
        <v>5002</v>
      </c>
      <c r="N7" s="156">
        <v>3831</v>
      </c>
      <c r="O7" s="156">
        <v>3473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s="9" customFormat="1" ht="21" customHeight="1">
      <c r="A8" s="563"/>
      <c r="B8" s="19">
        <v>30</v>
      </c>
      <c r="C8" s="156">
        <v>112651</v>
      </c>
      <c r="D8" s="156">
        <v>4721</v>
      </c>
      <c r="E8" s="156">
        <v>2780</v>
      </c>
      <c r="F8" s="156">
        <v>434</v>
      </c>
      <c r="G8" s="156">
        <v>1507</v>
      </c>
      <c r="H8" s="156">
        <v>93693</v>
      </c>
      <c r="I8" s="156">
        <v>34735</v>
      </c>
      <c r="J8" s="156">
        <v>11920</v>
      </c>
      <c r="K8" s="156">
        <v>47038</v>
      </c>
      <c r="L8" s="156">
        <v>14237</v>
      </c>
      <c r="M8" s="156">
        <v>6530</v>
      </c>
      <c r="N8" s="156">
        <v>4249</v>
      </c>
      <c r="O8" s="156">
        <v>3458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7" s="9" customFormat="1" ht="21" customHeight="1">
      <c r="A9" s="563"/>
      <c r="B9" s="19" t="s">
        <v>493</v>
      </c>
      <c r="C9" s="156">
        <v>103053</v>
      </c>
      <c r="D9" s="156">
        <v>5052</v>
      </c>
      <c r="E9" s="156">
        <v>2630</v>
      </c>
      <c r="F9" s="156">
        <v>893</v>
      </c>
      <c r="G9" s="156">
        <v>1529</v>
      </c>
      <c r="H9" s="156">
        <v>84908</v>
      </c>
      <c r="I9" s="156">
        <v>30047</v>
      </c>
      <c r="J9" s="156">
        <v>11280</v>
      </c>
      <c r="K9" s="156">
        <v>43581</v>
      </c>
      <c r="L9" s="156">
        <v>13093</v>
      </c>
      <c r="M9" s="156">
        <v>4836</v>
      </c>
      <c r="N9" s="156">
        <v>4605</v>
      </c>
      <c r="O9" s="156">
        <v>3652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47" s="9" customFormat="1" ht="21" customHeight="1">
      <c r="A10" s="563"/>
      <c r="B10" s="19">
        <v>2</v>
      </c>
      <c r="C10" s="156">
        <v>58638</v>
      </c>
      <c r="D10" s="156">
        <v>1759</v>
      </c>
      <c r="E10" s="156">
        <v>935</v>
      </c>
      <c r="F10" s="156">
        <v>301</v>
      </c>
      <c r="G10" s="156">
        <v>523</v>
      </c>
      <c r="H10" s="156">
        <v>48771</v>
      </c>
      <c r="I10" s="156">
        <v>17305</v>
      </c>
      <c r="J10" s="156">
        <v>5856</v>
      </c>
      <c r="K10" s="156">
        <v>25610</v>
      </c>
      <c r="L10" s="156">
        <v>8108</v>
      </c>
      <c r="M10" s="156">
        <v>1757</v>
      </c>
      <c r="N10" s="156">
        <v>3091</v>
      </c>
      <c r="O10" s="156">
        <v>3260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</row>
    <row r="11" spans="1:47" s="9" customFormat="1" ht="21" customHeight="1">
      <c r="A11" s="563"/>
      <c r="B11" s="112">
        <v>3</v>
      </c>
      <c r="C11" s="145">
        <f aca="true" t="shared" si="0" ref="C11:O11">C17+C23+C29+C35+C41</f>
        <v>62553</v>
      </c>
      <c r="D11" s="145">
        <f t="shared" si="0"/>
        <v>2730</v>
      </c>
      <c r="E11" s="145">
        <f t="shared" si="0"/>
        <v>1683</v>
      </c>
      <c r="F11" s="145">
        <f t="shared" si="0"/>
        <v>200</v>
      </c>
      <c r="G11" s="145">
        <f t="shared" si="0"/>
        <v>847</v>
      </c>
      <c r="H11" s="145">
        <f t="shared" si="0"/>
        <v>46720</v>
      </c>
      <c r="I11" s="145">
        <f t="shared" si="0"/>
        <v>16553</v>
      </c>
      <c r="J11" s="145">
        <f t="shared" si="0"/>
        <v>5064</v>
      </c>
      <c r="K11" s="145">
        <f t="shared" si="0"/>
        <v>25103</v>
      </c>
      <c r="L11" s="145">
        <f t="shared" si="0"/>
        <v>13103</v>
      </c>
      <c r="M11" s="145">
        <f t="shared" si="0"/>
        <v>3622</v>
      </c>
      <c r="N11" s="145">
        <f t="shared" si="0"/>
        <v>5332</v>
      </c>
      <c r="O11" s="145">
        <f t="shared" si="0"/>
        <v>4149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1:47" s="9" customFormat="1" ht="21" customHeight="1">
      <c r="A12" s="214"/>
      <c r="B12" s="11"/>
      <c r="C12" s="189"/>
      <c r="D12" s="189"/>
      <c r="E12" s="189"/>
      <c r="F12" s="189"/>
      <c r="G12" s="189"/>
      <c r="H12" s="189"/>
      <c r="I12" s="189"/>
      <c r="J12" s="189"/>
      <c r="K12" s="189"/>
      <c r="L12" s="188"/>
      <c r="M12" s="188"/>
      <c r="N12" s="188"/>
      <c r="O12" s="18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</row>
    <row r="13" spans="1:47" s="9" customFormat="1" ht="15" customHeight="1">
      <c r="A13" s="564" t="s">
        <v>213</v>
      </c>
      <c r="B13" s="19" t="s">
        <v>497</v>
      </c>
      <c r="C13" s="156">
        <v>31651</v>
      </c>
      <c r="D13" s="156">
        <v>2176</v>
      </c>
      <c r="E13" s="156">
        <v>661</v>
      </c>
      <c r="F13" s="156">
        <v>449</v>
      </c>
      <c r="G13" s="156">
        <v>1066</v>
      </c>
      <c r="H13" s="156">
        <v>27184</v>
      </c>
      <c r="I13" s="156">
        <v>2995</v>
      </c>
      <c r="J13" s="156">
        <v>5150</v>
      </c>
      <c r="K13" s="156">
        <v>19039</v>
      </c>
      <c r="L13" s="156">
        <v>2291</v>
      </c>
      <c r="M13" s="156">
        <v>111</v>
      </c>
      <c r="N13" s="156">
        <v>1948</v>
      </c>
      <c r="O13" s="191">
        <v>232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</row>
    <row r="14" spans="1:47" s="9" customFormat="1" ht="21" customHeight="1">
      <c r="A14" s="564"/>
      <c r="B14" s="19">
        <v>30</v>
      </c>
      <c r="C14" s="156">
        <v>31317</v>
      </c>
      <c r="D14" s="156">
        <v>1547</v>
      </c>
      <c r="E14" s="156">
        <v>497</v>
      </c>
      <c r="F14" s="156">
        <v>357</v>
      </c>
      <c r="G14" s="156">
        <v>693</v>
      </c>
      <c r="H14" s="156">
        <v>27513</v>
      </c>
      <c r="I14" s="156">
        <v>2854</v>
      </c>
      <c r="J14" s="156">
        <v>5227</v>
      </c>
      <c r="K14" s="156">
        <v>19432</v>
      </c>
      <c r="L14" s="156">
        <v>2257</v>
      </c>
      <c r="M14" s="156">
        <v>212</v>
      </c>
      <c r="N14" s="156">
        <v>1786</v>
      </c>
      <c r="O14" s="191">
        <v>259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1:47" s="9" customFormat="1" ht="21" customHeight="1">
      <c r="A15" s="564"/>
      <c r="B15" s="19" t="s">
        <v>493</v>
      </c>
      <c r="C15" s="156">
        <v>28917</v>
      </c>
      <c r="D15" s="156">
        <v>1790</v>
      </c>
      <c r="E15" s="156">
        <v>356</v>
      </c>
      <c r="F15" s="156">
        <v>823</v>
      </c>
      <c r="G15" s="156">
        <v>611</v>
      </c>
      <c r="H15" s="156">
        <f>SUM(I15:K15)</f>
        <v>24363</v>
      </c>
      <c r="I15" s="156">
        <v>2866</v>
      </c>
      <c r="J15" s="156">
        <v>4323</v>
      </c>
      <c r="K15" s="156">
        <v>17174</v>
      </c>
      <c r="L15" s="156">
        <f>SUM(M15:O15)</f>
        <v>2764</v>
      </c>
      <c r="M15" s="156">
        <v>363</v>
      </c>
      <c r="N15" s="156">
        <v>2200</v>
      </c>
      <c r="O15" s="191">
        <v>201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spans="1:47" s="9" customFormat="1" ht="21" customHeight="1">
      <c r="A16" s="564"/>
      <c r="B16" s="19">
        <v>2</v>
      </c>
      <c r="C16" s="156">
        <v>19303</v>
      </c>
      <c r="D16" s="156">
        <v>616</v>
      </c>
      <c r="E16" s="156">
        <v>136</v>
      </c>
      <c r="F16" s="156">
        <v>264</v>
      </c>
      <c r="G16" s="156">
        <v>216</v>
      </c>
      <c r="H16" s="156">
        <v>15960</v>
      </c>
      <c r="I16" s="156">
        <v>1643</v>
      </c>
      <c r="J16" s="156">
        <v>3180</v>
      </c>
      <c r="K16" s="156">
        <v>11137</v>
      </c>
      <c r="L16" s="156">
        <v>2727</v>
      </c>
      <c r="M16" s="156">
        <v>179</v>
      </c>
      <c r="N16" s="156">
        <v>1298</v>
      </c>
      <c r="O16" s="191">
        <v>1250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1:47" s="9" customFormat="1" ht="21" customHeight="1">
      <c r="A17" s="564"/>
      <c r="B17" s="112">
        <v>3</v>
      </c>
      <c r="C17" s="145">
        <f>SUM(D17,H17,L17)</f>
        <v>24266</v>
      </c>
      <c r="D17" s="145">
        <f>SUM(E17:G17)</f>
        <v>692</v>
      </c>
      <c r="E17" s="145">
        <v>278</v>
      </c>
      <c r="F17" s="145">
        <v>151</v>
      </c>
      <c r="G17" s="145">
        <v>263</v>
      </c>
      <c r="H17" s="145">
        <f>SUM(I17:K17)</f>
        <v>15280</v>
      </c>
      <c r="I17" s="145">
        <v>2011</v>
      </c>
      <c r="J17" s="145">
        <v>2406</v>
      </c>
      <c r="K17" s="145">
        <v>10863</v>
      </c>
      <c r="L17" s="145">
        <f>SUM(M17:O17)</f>
        <v>8294</v>
      </c>
      <c r="M17" s="145">
        <v>1347</v>
      </c>
      <c r="N17" s="145">
        <v>4130</v>
      </c>
      <c r="O17" s="371">
        <v>2817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1:47" s="9" customFormat="1" ht="21" customHeight="1">
      <c r="A18" s="258"/>
      <c r="B18" s="11"/>
      <c r="C18" s="156" t="s">
        <v>439</v>
      </c>
      <c r="D18" s="156" t="s">
        <v>439</v>
      </c>
      <c r="E18" s="156"/>
      <c r="F18" s="156"/>
      <c r="G18" s="156"/>
      <c r="H18" s="156" t="s">
        <v>492</v>
      </c>
      <c r="I18" s="156"/>
      <c r="J18" s="156"/>
      <c r="K18" s="156"/>
      <c r="L18" s="184" t="s">
        <v>439</v>
      </c>
      <c r="M18" s="184"/>
      <c r="N18" s="184"/>
      <c r="O18" s="184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:47" s="9" customFormat="1" ht="15" customHeight="1">
      <c r="A19" s="564" t="s">
        <v>394</v>
      </c>
      <c r="B19" s="19" t="s">
        <v>497</v>
      </c>
      <c r="C19" s="156">
        <v>24923</v>
      </c>
      <c r="D19" s="156">
        <v>504</v>
      </c>
      <c r="E19" s="156">
        <v>383</v>
      </c>
      <c r="F19" s="191">
        <v>4</v>
      </c>
      <c r="G19" s="190">
        <v>117</v>
      </c>
      <c r="H19" s="156">
        <v>21408</v>
      </c>
      <c r="I19" s="156">
        <v>9856</v>
      </c>
      <c r="J19" s="156">
        <v>2010</v>
      </c>
      <c r="K19" s="156">
        <v>9542</v>
      </c>
      <c r="L19" s="156">
        <v>3011</v>
      </c>
      <c r="M19" s="156">
        <v>2046</v>
      </c>
      <c r="N19" s="156">
        <v>778</v>
      </c>
      <c r="O19" s="156">
        <v>187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1:47" s="9" customFormat="1" ht="21" customHeight="1">
      <c r="A20" s="564"/>
      <c r="B20" s="19">
        <v>30</v>
      </c>
      <c r="C20" s="156">
        <v>23539</v>
      </c>
      <c r="D20" s="156">
        <v>487</v>
      </c>
      <c r="E20" s="156">
        <v>319</v>
      </c>
      <c r="F20" s="191">
        <v>15</v>
      </c>
      <c r="G20" s="156">
        <v>153</v>
      </c>
      <c r="H20" s="156">
        <v>19139</v>
      </c>
      <c r="I20" s="156">
        <v>8004</v>
      </c>
      <c r="J20" s="156">
        <v>2198</v>
      </c>
      <c r="K20" s="156">
        <v>8937</v>
      </c>
      <c r="L20" s="156">
        <v>3913</v>
      </c>
      <c r="M20" s="156">
        <v>2414</v>
      </c>
      <c r="N20" s="156">
        <v>893</v>
      </c>
      <c r="O20" s="191">
        <v>606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1:47" s="9" customFormat="1" ht="21" customHeight="1">
      <c r="A21" s="564"/>
      <c r="B21" s="19" t="s">
        <v>493</v>
      </c>
      <c r="C21" s="156">
        <v>20983</v>
      </c>
      <c r="D21" s="156">
        <v>663</v>
      </c>
      <c r="E21" s="156">
        <v>385</v>
      </c>
      <c r="F21" s="191">
        <v>17</v>
      </c>
      <c r="G21" s="156">
        <v>261</v>
      </c>
      <c r="H21" s="156">
        <v>16673</v>
      </c>
      <c r="I21" s="156">
        <v>6206</v>
      </c>
      <c r="J21" s="156">
        <v>2104</v>
      </c>
      <c r="K21" s="156">
        <v>8363</v>
      </c>
      <c r="L21" s="156">
        <v>3647</v>
      </c>
      <c r="M21" s="156">
        <v>1774</v>
      </c>
      <c r="N21" s="156">
        <v>1050</v>
      </c>
      <c r="O21" s="191">
        <v>823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1:47" s="9" customFormat="1" ht="21" customHeight="1">
      <c r="A22" s="564"/>
      <c r="B22" s="19">
        <v>2</v>
      </c>
      <c r="C22" s="156">
        <v>12410</v>
      </c>
      <c r="D22" s="156">
        <v>201</v>
      </c>
      <c r="E22" s="156">
        <v>110</v>
      </c>
      <c r="F22" s="191">
        <v>5</v>
      </c>
      <c r="G22" s="156">
        <v>86</v>
      </c>
      <c r="H22" s="156">
        <v>9752</v>
      </c>
      <c r="I22" s="156">
        <v>3468</v>
      </c>
      <c r="J22" s="156">
        <v>1104</v>
      </c>
      <c r="K22" s="156">
        <v>5180</v>
      </c>
      <c r="L22" s="156">
        <v>2457</v>
      </c>
      <c r="M22" s="156">
        <v>714</v>
      </c>
      <c r="N22" s="156">
        <v>1037</v>
      </c>
      <c r="O22" s="191">
        <v>706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1:47" s="9" customFormat="1" ht="21" customHeight="1">
      <c r="A23" s="564"/>
      <c r="B23" s="112">
        <v>3</v>
      </c>
      <c r="C23" s="145">
        <f>SUM(D23,H23,L23)</f>
        <v>10726</v>
      </c>
      <c r="D23" s="145">
        <f>SUM(E23:G23)</f>
        <v>352</v>
      </c>
      <c r="E23" s="145">
        <v>273</v>
      </c>
      <c r="F23" s="371">
        <v>7</v>
      </c>
      <c r="G23" s="145">
        <v>72</v>
      </c>
      <c r="H23" s="145">
        <f>SUM(I23:K23)</f>
        <v>8644</v>
      </c>
      <c r="I23" s="145">
        <v>3218</v>
      </c>
      <c r="J23" s="145">
        <v>993</v>
      </c>
      <c r="K23" s="145">
        <v>4433</v>
      </c>
      <c r="L23" s="145">
        <f>SUM(M23:O23)</f>
        <v>1730</v>
      </c>
      <c r="M23" s="145">
        <v>867</v>
      </c>
      <c r="N23" s="145">
        <v>448</v>
      </c>
      <c r="O23" s="371">
        <v>415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1:47" s="9" customFormat="1" ht="21" customHeight="1">
      <c r="A24" s="12"/>
      <c r="B24" s="11"/>
      <c r="C24" s="156" t="s">
        <v>439</v>
      </c>
      <c r="D24" s="156" t="s">
        <v>439</v>
      </c>
      <c r="E24" s="156"/>
      <c r="F24" s="156"/>
      <c r="G24" s="156"/>
      <c r="H24" s="156" t="s">
        <v>439</v>
      </c>
      <c r="I24" s="156"/>
      <c r="J24" s="156"/>
      <c r="K24" s="156"/>
      <c r="L24" s="184" t="s">
        <v>439</v>
      </c>
      <c r="M24" s="184"/>
      <c r="N24" s="184"/>
      <c r="O24" s="184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1:47" s="9" customFormat="1" ht="15" customHeight="1">
      <c r="A25" s="565" t="s">
        <v>395</v>
      </c>
      <c r="B25" s="19" t="s">
        <v>497</v>
      </c>
      <c r="C25" s="156">
        <v>17763</v>
      </c>
      <c r="D25" s="156">
        <v>1077</v>
      </c>
      <c r="E25" s="156">
        <v>742</v>
      </c>
      <c r="F25" s="191">
        <v>5</v>
      </c>
      <c r="G25" s="191">
        <v>330</v>
      </c>
      <c r="H25" s="156">
        <v>13690</v>
      </c>
      <c r="I25" s="156">
        <v>4185</v>
      </c>
      <c r="J25" s="156">
        <v>1304</v>
      </c>
      <c r="K25" s="156">
        <v>8201</v>
      </c>
      <c r="L25" s="156">
        <v>2996</v>
      </c>
      <c r="M25" s="156">
        <v>867</v>
      </c>
      <c r="N25" s="156">
        <v>909</v>
      </c>
      <c r="O25" s="156">
        <v>1220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spans="1:47" s="9" customFormat="1" ht="21" customHeight="1">
      <c r="A26" s="565"/>
      <c r="B26" s="19">
        <v>30</v>
      </c>
      <c r="C26" s="156">
        <v>18927</v>
      </c>
      <c r="D26" s="156">
        <v>1099</v>
      </c>
      <c r="E26" s="156">
        <v>782</v>
      </c>
      <c r="F26" s="191">
        <v>28</v>
      </c>
      <c r="G26" s="191">
        <v>289</v>
      </c>
      <c r="H26" s="156">
        <v>14971</v>
      </c>
      <c r="I26" s="156">
        <v>4878</v>
      </c>
      <c r="J26" s="156">
        <v>1854</v>
      </c>
      <c r="K26" s="156">
        <v>8239</v>
      </c>
      <c r="L26" s="156">
        <v>2857</v>
      </c>
      <c r="M26" s="156">
        <v>872</v>
      </c>
      <c r="N26" s="156">
        <v>1386</v>
      </c>
      <c r="O26" s="191">
        <v>599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1:47" s="9" customFormat="1" ht="21" customHeight="1">
      <c r="A27" s="565"/>
      <c r="B27" s="19" t="s">
        <v>493</v>
      </c>
      <c r="C27" s="156">
        <v>17071</v>
      </c>
      <c r="D27" s="156">
        <v>1100</v>
      </c>
      <c r="E27" s="156">
        <v>734</v>
      </c>
      <c r="F27" s="191">
        <v>26</v>
      </c>
      <c r="G27" s="191">
        <v>340</v>
      </c>
      <c r="H27" s="156">
        <v>13558</v>
      </c>
      <c r="I27" s="156">
        <v>3770</v>
      </c>
      <c r="J27" s="156">
        <v>2579</v>
      </c>
      <c r="K27" s="156">
        <v>7209</v>
      </c>
      <c r="L27" s="156">
        <v>2413</v>
      </c>
      <c r="M27" s="156">
        <v>694</v>
      </c>
      <c r="N27" s="156">
        <v>1161</v>
      </c>
      <c r="O27" s="191">
        <v>558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7" s="9" customFormat="1" ht="21" customHeight="1">
      <c r="A28" s="565"/>
      <c r="B28" s="19">
        <v>2</v>
      </c>
      <c r="C28" s="156">
        <v>6621</v>
      </c>
      <c r="D28" s="156">
        <v>428</v>
      </c>
      <c r="E28" s="156">
        <v>300</v>
      </c>
      <c r="F28" s="191">
        <v>16</v>
      </c>
      <c r="G28" s="191">
        <v>112</v>
      </c>
      <c r="H28" s="156">
        <v>5309</v>
      </c>
      <c r="I28" s="156">
        <v>2145</v>
      </c>
      <c r="J28" s="156">
        <v>325</v>
      </c>
      <c r="K28" s="156">
        <v>2839</v>
      </c>
      <c r="L28" s="156">
        <v>884</v>
      </c>
      <c r="M28" s="156">
        <v>214</v>
      </c>
      <c r="N28" s="156">
        <v>585</v>
      </c>
      <c r="O28" s="191">
        <v>85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spans="1:47" s="9" customFormat="1" ht="21" customHeight="1">
      <c r="A29" s="565"/>
      <c r="B29" s="112">
        <v>3</v>
      </c>
      <c r="C29" s="145">
        <f>SUM(D29,H29,L29)</f>
        <v>7012</v>
      </c>
      <c r="D29" s="145">
        <f>SUM(E29:G29)</f>
        <v>749</v>
      </c>
      <c r="E29" s="145">
        <v>509</v>
      </c>
      <c r="F29" s="371">
        <v>14</v>
      </c>
      <c r="G29" s="371">
        <v>226</v>
      </c>
      <c r="H29" s="145">
        <f>SUM(I29:K29)</f>
        <v>5299</v>
      </c>
      <c r="I29" s="145">
        <v>2130</v>
      </c>
      <c r="J29" s="145">
        <v>370</v>
      </c>
      <c r="K29" s="145">
        <v>2799</v>
      </c>
      <c r="L29" s="145">
        <f>SUM(M29:O29)</f>
        <v>964</v>
      </c>
      <c r="M29" s="145">
        <v>247</v>
      </c>
      <c r="N29" s="145">
        <v>700</v>
      </c>
      <c r="O29" s="371">
        <v>17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 s="9" customFormat="1" ht="21" customHeight="1">
      <c r="A30" s="12"/>
      <c r="B30" s="11"/>
      <c r="C30" s="156" t="s">
        <v>439</v>
      </c>
      <c r="D30" s="156" t="s">
        <v>439</v>
      </c>
      <c r="E30" s="156"/>
      <c r="F30" s="156"/>
      <c r="G30" s="156"/>
      <c r="H30" s="156" t="s">
        <v>439</v>
      </c>
      <c r="I30" s="156"/>
      <c r="J30" s="156"/>
      <c r="K30" s="156"/>
      <c r="L30" s="184" t="s">
        <v>439</v>
      </c>
      <c r="M30" s="184"/>
      <c r="N30" s="184"/>
      <c r="O30" s="184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 s="9" customFormat="1" ht="15" customHeight="1">
      <c r="A31" s="564" t="s">
        <v>212</v>
      </c>
      <c r="B31" s="19" t="s">
        <v>497</v>
      </c>
      <c r="C31" s="156">
        <v>17171</v>
      </c>
      <c r="D31" s="156">
        <v>1132</v>
      </c>
      <c r="E31" s="156">
        <v>686</v>
      </c>
      <c r="F31" s="191">
        <v>7</v>
      </c>
      <c r="G31" s="156">
        <v>439</v>
      </c>
      <c r="H31" s="156">
        <v>13082</v>
      </c>
      <c r="I31" s="156">
        <v>6158</v>
      </c>
      <c r="J31" s="156">
        <v>1202</v>
      </c>
      <c r="K31" s="156">
        <v>5722</v>
      </c>
      <c r="L31" s="156">
        <v>2957</v>
      </c>
      <c r="M31" s="156">
        <v>1865</v>
      </c>
      <c r="N31" s="156">
        <v>115</v>
      </c>
      <c r="O31" s="156">
        <v>977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s="9" customFormat="1" ht="21" customHeight="1">
      <c r="A32" s="564"/>
      <c r="B32" s="19">
        <v>30</v>
      </c>
      <c r="C32" s="156">
        <v>19574</v>
      </c>
      <c r="D32" s="156">
        <v>687</v>
      </c>
      <c r="E32" s="156">
        <v>562</v>
      </c>
      <c r="F32" s="156">
        <v>9</v>
      </c>
      <c r="G32" s="156">
        <v>116</v>
      </c>
      <c r="H32" s="156">
        <v>14506</v>
      </c>
      <c r="I32" s="156">
        <v>7206</v>
      </c>
      <c r="J32" s="156">
        <v>1802</v>
      </c>
      <c r="K32" s="156">
        <v>5498</v>
      </c>
      <c r="L32" s="156">
        <v>4381</v>
      </c>
      <c r="M32" s="156">
        <v>2992</v>
      </c>
      <c r="N32" s="156">
        <v>149</v>
      </c>
      <c r="O32" s="191">
        <v>1240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:47" s="9" customFormat="1" ht="21" customHeight="1">
      <c r="A33" s="564"/>
      <c r="B33" s="19" t="s">
        <v>493</v>
      </c>
      <c r="C33" s="156">
        <v>18711</v>
      </c>
      <c r="D33" s="156">
        <v>740</v>
      </c>
      <c r="E33" s="156">
        <v>613</v>
      </c>
      <c r="F33" s="156">
        <v>9</v>
      </c>
      <c r="G33" s="156">
        <v>118</v>
      </c>
      <c r="H33" s="156">
        <v>14966</v>
      </c>
      <c r="I33" s="156">
        <v>8093</v>
      </c>
      <c r="J33" s="156">
        <v>1363</v>
      </c>
      <c r="K33" s="156">
        <v>5510</v>
      </c>
      <c r="L33" s="156">
        <v>3005</v>
      </c>
      <c r="M33" s="156">
        <v>1671</v>
      </c>
      <c r="N33" s="156">
        <v>139</v>
      </c>
      <c r="O33" s="191">
        <v>1195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:47" s="9" customFormat="1" ht="21" customHeight="1">
      <c r="A34" s="564"/>
      <c r="B34" s="19">
        <v>2</v>
      </c>
      <c r="C34" s="156">
        <v>7928</v>
      </c>
      <c r="D34" s="156">
        <v>208</v>
      </c>
      <c r="E34" s="156">
        <v>150</v>
      </c>
      <c r="F34" s="156">
        <v>4</v>
      </c>
      <c r="G34" s="156">
        <v>54</v>
      </c>
      <c r="H34" s="156">
        <v>6399</v>
      </c>
      <c r="I34" s="156">
        <v>2929</v>
      </c>
      <c r="J34" s="156">
        <v>641</v>
      </c>
      <c r="K34" s="156">
        <v>2829</v>
      </c>
      <c r="L34" s="156">
        <v>1321</v>
      </c>
      <c r="M34" s="156">
        <v>571</v>
      </c>
      <c r="N34" s="156">
        <v>159</v>
      </c>
      <c r="O34" s="191">
        <v>591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</row>
    <row r="35" spans="1:47" s="9" customFormat="1" ht="21" customHeight="1">
      <c r="A35" s="564"/>
      <c r="B35" s="112">
        <v>3</v>
      </c>
      <c r="C35" s="145">
        <f>SUM(D35,H35,L35)</f>
        <v>8856</v>
      </c>
      <c r="D35" s="145">
        <f>SUM(E35:G35)</f>
        <v>494</v>
      </c>
      <c r="E35" s="145">
        <v>339</v>
      </c>
      <c r="F35" s="371">
        <v>20</v>
      </c>
      <c r="G35" s="145">
        <v>135</v>
      </c>
      <c r="H35" s="145">
        <f>SUM(I35:K35)</f>
        <v>6825</v>
      </c>
      <c r="I35" s="145">
        <v>3005</v>
      </c>
      <c r="J35" s="145">
        <v>786</v>
      </c>
      <c r="K35" s="145">
        <v>3034</v>
      </c>
      <c r="L35" s="145">
        <f>SUM(M35:O35)</f>
        <v>1537</v>
      </c>
      <c r="M35" s="145">
        <v>1061</v>
      </c>
      <c r="N35" s="145">
        <v>47</v>
      </c>
      <c r="O35" s="371">
        <v>429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</row>
    <row r="36" spans="1:47" s="9" customFormat="1" ht="21" customHeight="1">
      <c r="A36" s="12"/>
      <c r="B36" s="11"/>
      <c r="C36" s="156" t="s">
        <v>439</v>
      </c>
      <c r="D36" s="156" t="s">
        <v>439</v>
      </c>
      <c r="E36" s="156"/>
      <c r="F36" s="156"/>
      <c r="G36" s="156"/>
      <c r="H36" s="156" t="s">
        <v>439</v>
      </c>
      <c r="I36" s="156"/>
      <c r="J36" s="156"/>
      <c r="K36" s="156"/>
      <c r="L36" s="184" t="s">
        <v>439</v>
      </c>
      <c r="M36" s="184"/>
      <c r="N36" s="184"/>
      <c r="O36" s="184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</row>
    <row r="37" spans="1:47" s="9" customFormat="1" ht="15" customHeight="1">
      <c r="A37" s="566" t="s">
        <v>205</v>
      </c>
      <c r="B37" s="19" t="s">
        <v>497</v>
      </c>
      <c r="C37" s="156">
        <v>17034</v>
      </c>
      <c r="D37" s="156">
        <v>941</v>
      </c>
      <c r="E37" s="156">
        <v>618</v>
      </c>
      <c r="F37" s="191">
        <v>17</v>
      </c>
      <c r="G37" s="191">
        <v>306</v>
      </c>
      <c r="H37" s="156">
        <v>15042</v>
      </c>
      <c r="I37" s="156">
        <v>7807</v>
      </c>
      <c r="J37" s="156">
        <v>996</v>
      </c>
      <c r="K37" s="156">
        <v>6239</v>
      </c>
      <c r="L37" s="156">
        <v>1051</v>
      </c>
      <c r="M37" s="156">
        <v>113</v>
      </c>
      <c r="N37" s="156">
        <v>81</v>
      </c>
      <c r="O37" s="156">
        <v>857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</row>
    <row r="38" spans="1:47" s="9" customFormat="1" ht="21" customHeight="1">
      <c r="A38" s="566"/>
      <c r="B38" s="19">
        <v>30</v>
      </c>
      <c r="C38" s="156">
        <v>19294</v>
      </c>
      <c r="D38" s="156">
        <v>901</v>
      </c>
      <c r="E38" s="156">
        <v>620</v>
      </c>
      <c r="F38" s="191">
        <v>25</v>
      </c>
      <c r="G38" s="191">
        <v>256</v>
      </c>
      <c r="H38" s="156">
        <v>17564</v>
      </c>
      <c r="I38" s="156">
        <v>11793</v>
      </c>
      <c r="J38" s="156">
        <v>839</v>
      </c>
      <c r="K38" s="156">
        <v>4932</v>
      </c>
      <c r="L38" s="156">
        <v>829</v>
      </c>
      <c r="M38" s="156">
        <v>40</v>
      </c>
      <c r="N38" s="156">
        <v>35</v>
      </c>
      <c r="O38" s="191">
        <v>754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</row>
    <row r="39" spans="1:47" s="9" customFormat="1" ht="21" customHeight="1">
      <c r="A39" s="566"/>
      <c r="B39" s="19" t="s">
        <v>493</v>
      </c>
      <c r="C39" s="156">
        <v>17371</v>
      </c>
      <c r="D39" s="156">
        <v>759</v>
      </c>
      <c r="E39" s="156">
        <v>542</v>
      </c>
      <c r="F39" s="191">
        <v>18</v>
      </c>
      <c r="G39" s="191">
        <v>199</v>
      </c>
      <c r="H39" s="156">
        <v>15348</v>
      </c>
      <c r="I39" s="156">
        <v>9112</v>
      </c>
      <c r="J39" s="156">
        <v>911</v>
      </c>
      <c r="K39" s="156">
        <v>5325</v>
      </c>
      <c r="L39" s="156">
        <v>1264</v>
      </c>
      <c r="M39" s="156">
        <v>334</v>
      </c>
      <c r="N39" s="156">
        <v>55</v>
      </c>
      <c r="O39" s="191">
        <v>875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</row>
    <row r="40" spans="1:47" s="9" customFormat="1" ht="21" customHeight="1">
      <c r="A40" s="566"/>
      <c r="B40" s="19">
        <v>2</v>
      </c>
      <c r="C40" s="156">
        <v>12376</v>
      </c>
      <c r="D40" s="156">
        <v>306</v>
      </c>
      <c r="E40" s="156">
        <v>239</v>
      </c>
      <c r="F40" s="191">
        <v>12</v>
      </c>
      <c r="G40" s="191">
        <v>55</v>
      </c>
      <c r="H40" s="156">
        <v>11351</v>
      </c>
      <c r="I40" s="156">
        <v>7120</v>
      </c>
      <c r="J40" s="156">
        <v>606</v>
      </c>
      <c r="K40" s="156">
        <v>3625</v>
      </c>
      <c r="L40" s="156">
        <v>719</v>
      </c>
      <c r="M40" s="156">
        <v>79</v>
      </c>
      <c r="N40" s="156">
        <v>12</v>
      </c>
      <c r="O40" s="191">
        <v>628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1:47" s="9" customFormat="1" ht="21" customHeight="1">
      <c r="A41" s="566"/>
      <c r="B41" s="112">
        <v>3</v>
      </c>
      <c r="C41" s="145">
        <f>SUM(D41,H41,L41)</f>
        <v>11693</v>
      </c>
      <c r="D41" s="145">
        <f>SUM(E41:G41)</f>
        <v>443</v>
      </c>
      <c r="E41" s="145">
        <v>284</v>
      </c>
      <c r="F41" s="371">
        <v>8</v>
      </c>
      <c r="G41" s="371">
        <v>151</v>
      </c>
      <c r="H41" s="145">
        <f>SUM(I41:K41)</f>
        <v>10672</v>
      </c>
      <c r="I41" s="145">
        <v>6189</v>
      </c>
      <c r="J41" s="145">
        <v>509</v>
      </c>
      <c r="K41" s="145">
        <v>3974</v>
      </c>
      <c r="L41" s="145">
        <f>SUM(M41:O41)</f>
        <v>578</v>
      </c>
      <c r="M41" s="145">
        <v>100</v>
      </c>
      <c r="N41" s="145">
        <v>7</v>
      </c>
      <c r="O41" s="371">
        <v>471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</row>
    <row r="42" spans="1:47" s="9" customFormat="1" ht="21" customHeight="1" thickBot="1">
      <c r="A42" s="13"/>
      <c r="B42" s="14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</row>
    <row r="43" spans="1:47" s="9" customFormat="1" ht="6" customHeight="1">
      <c r="A43" s="7"/>
      <c r="B43" s="7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</row>
    <row r="44" spans="1:47" s="7" customFormat="1" ht="18.75" customHeight="1">
      <c r="A44" s="9" t="s">
        <v>454</v>
      </c>
      <c r="B44" s="9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</row>
    <row r="45" spans="3:47" s="9" customFormat="1" ht="14.25"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</row>
    <row r="46" spans="3:47" s="9" customFormat="1" ht="14.25">
      <c r="C46" s="156"/>
      <c r="D46" s="156"/>
      <c r="E46" s="156"/>
      <c r="F46" s="156"/>
      <c r="G46" s="156"/>
      <c r="H46" s="184"/>
      <c r="I46" s="156"/>
      <c r="J46" s="156"/>
      <c r="K46" s="156"/>
      <c r="L46" s="156"/>
      <c r="M46" s="156"/>
      <c r="N46" s="156"/>
      <c r="O46" s="156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</row>
    <row r="47" spans="3:47" s="9" customFormat="1" ht="14.25"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</row>
    <row r="48" spans="3:47" s="9" customFormat="1" ht="14.25"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</row>
    <row r="49" spans="3:47" s="9" customFormat="1" ht="14.25"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</row>
    <row r="50" spans="3:47" s="9" customFormat="1" ht="14.25"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</row>
    <row r="51" spans="3:47" s="9" customFormat="1" ht="14.25"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</row>
    <row r="52" spans="3:47" s="9" customFormat="1" ht="14.25"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</row>
    <row r="53" spans="3:47" s="9" customFormat="1" ht="14.25"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</row>
    <row r="54" spans="3:47" s="9" customFormat="1" ht="14.25"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</row>
    <row r="55" spans="3:47" s="9" customFormat="1" ht="14.25"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</row>
    <row r="56" spans="3:47" s="9" customFormat="1" ht="14.25"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</row>
    <row r="57" spans="3:47" s="9" customFormat="1" ht="14.25"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</row>
    <row r="58" spans="3:47" s="9" customFormat="1" ht="14.25"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</row>
    <row r="59" spans="3:47" s="9" customFormat="1" ht="14.25"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</row>
    <row r="60" spans="3:47" s="9" customFormat="1" ht="14.25"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</row>
    <row r="61" spans="3:47" s="9" customFormat="1" ht="14.25"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</row>
    <row r="62" spans="3:47" s="9" customFormat="1" ht="14.25"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</row>
    <row r="63" spans="3:47" s="9" customFormat="1" ht="14.25"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</row>
    <row r="64" spans="3:47" s="9" customFormat="1" ht="14.25"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</row>
    <row r="65" spans="3:47" s="9" customFormat="1" ht="14.25"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</row>
    <row r="66" spans="3:47" s="9" customFormat="1" ht="14.25"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</row>
    <row r="67" spans="3:47" s="9" customFormat="1" ht="14.25"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</row>
    <row r="68" spans="3:47" s="9" customFormat="1" ht="14.25"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</row>
    <row r="69" spans="3:15" s="9" customFormat="1" ht="14.25"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</row>
    <row r="70" spans="3:15" s="9" customFormat="1" ht="14.25"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</row>
    <row r="71" spans="3:15" s="9" customFormat="1" ht="14.25"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</row>
    <row r="72" spans="3:15" s="9" customFormat="1" ht="14.25"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</row>
    <row r="73" spans="3:15" s="9" customFormat="1" ht="14.25"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</row>
    <row r="74" spans="3:15" s="9" customFormat="1" ht="14.25"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</row>
    <row r="75" spans="3:15" s="9" customFormat="1" ht="14.25"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</row>
    <row r="76" spans="3:15" s="9" customFormat="1" ht="14.25"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</row>
    <row r="77" spans="3:15" s="9" customFormat="1" ht="14.25"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</row>
    <row r="78" spans="3:15" s="9" customFormat="1" ht="14.25"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</row>
    <row r="79" spans="3:15" s="9" customFormat="1" ht="14.25"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</row>
    <row r="80" spans="3:15" s="9" customFormat="1" ht="14.25"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</row>
    <row r="81" spans="3:15" s="9" customFormat="1" ht="14.25"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</row>
    <row r="82" spans="3:15" s="9" customFormat="1" ht="14.25"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</row>
    <row r="83" spans="3:15" s="9" customFormat="1" ht="14.25"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</row>
    <row r="84" spans="3:15" s="9" customFormat="1" ht="14.25"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</row>
    <row r="85" spans="3:15" s="9" customFormat="1" ht="14.25"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</row>
    <row r="86" spans="3:15" s="9" customFormat="1" ht="14.25"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</row>
    <row r="87" spans="3:15" s="9" customFormat="1" ht="14.25"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</row>
    <row r="88" spans="3:15" s="9" customFormat="1" ht="14.25"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</row>
    <row r="89" spans="3:15" s="9" customFormat="1" ht="14.25"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</row>
    <row r="90" spans="3:15" s="9" customFormat="1" ht="14.25"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</row>
    <row r="91" spans="3:15" s="9" customFormat="1" ht="14.25"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</row>
    <row r="92" spans="3:15" s="9" customFormat="1" ht="14.25"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</row>
    <row r="93" spans="3:15" s="9" customFormat="1" ht="14.25"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</row>
    <row r="94" spans="3:15" s="9" customFormat="1" ht="14.25"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</row>
    <row r="95" spans="3:15" s="9" customFormat="1" ht="14.25"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</row>
    <row r="96" spans="3:15" s="9" customFormat="1" ht="14.25"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</row>
    <row r="97" spans="3:15" s="9" customFormat="1" ht="14.25"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</row>
    <row r="98" spans="3:15" s="9" customFormat="1" ht="14.25"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</row>
    <row r="99" spans="3:15" s="9" customFormat="1" ht="14.25"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</row>
    <row r="100" spans="3:15" s="9" customFormat="1" ht="14.25"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</row>
    <row r="101" spans="3:15" s="9" customFormat="1" ht="14.25"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</row>
    <row r="102" spans="3:15" s="9" customFormat="1" ht="14.25"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</row>
    <row r="103" spans="3:15" s="9" customFormat="1" ht="14.25"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</row>
    <row r="104" spans="3:15" s="9" customFormat="1" ht="14.25"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</row>
    <row r="105" spans="3:15" s="9" customFormat="1" ht="14.25"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</row>
    <row r="106" spans="3:15" s="9" customFormat="1" ht="14.25"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</row>
    <row r="107" spans="1:15" s="9" customFormat="1" ht="14.25">
      <c r="A107" s="5"/>
      <c r="B107" s="5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</row>
    <row r="108" spans="3:15" s="5" customFormat="1" ht="13.5"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</row>
    <row r="109" spans="3:15" s="5" customFormat="1" ht="13.5"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</row>
    <row r="110" spans="3:15" s="5" customFormat="1" ht="13.5"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</row>
    <row r="111" spans="3:15" s="5" customFormat="1" ht="13.5"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</row>
    <row r="112" spans="3:15" s="5" customFormat="1" ht="13.5"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</row>
    <row r="113" spans="3:15" s="5" customFormat="1" ht="13.5"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</row>
    <row r="114" spans="3:15" s="5" customFormat="1" ht="13.5"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</row>
    <row r="115" spans="3:15" s="5" customFormat="1" ht="13.5"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</row>
    <row r="116" spans="3:15" s="5" customFormat="1" ht="13.5"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</row>
    <row r="117" spans="3:15" s="5" customFormat="1" ht="13.5"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</row>
    <row r="118" spans="3:15" s="5" customFormat="1" ht="13.5"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</row>
    <row r="119" spans="3:15" s="5" customFormat="1" ht="13.5"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</row>
    <row r="120" spans="3:15" s="5" customFormat="1" ht="13.5"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</row>
    <row r="121" spans="3:15" s="5" customFormat="1" ht="13.5"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</row>
    <row r="122" spans="3:15" s="5" customFormat="1" ht="13.5"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</row>
    <row r="123" spans="3:15" s="5" customFormat="1" ht="13.5"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</row>
    <row r="124" spans="3:15" s="5" customFormat="1" ht="13.5"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</row>
    <row r="125" spans="3:15" s="5" customFormat="1" ht="13.5"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</row>
    <row r="126" spans="3:15" s="5" customFormat="1" ht="13.5"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</row>
    <row r="127" spans="3:15" s="5" customFormat="1" ht="13.5"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</row>
    <row r="128" spans="3:15" s="5" customFormat="1" ht="13.5"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</row>
    <row r="129" spans="3:15" s="5" customFormat="1" ht="13.5"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</row>
    <row r="130" spans="3:15" s="5" customFormat="1" ht="13.5"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</row>
    <row r="131" spans="3:15" s="5" customFormat="1" ht="13.5"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</row>
    <row r="132" spans="3:15" s="5" customFormat="1" ht="13.5"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</row>
    <row r="133" spans="3:15" s="5" customFormat="1" ht="13.5"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</row>
    <row r="134" spans="3:15" s="5" customFormat="1" ht="13.5"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</row>
    <row r="135" spans="3:15" s="5" customFormat="1" ht="13.5"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</row>
    <row r="136" spans="3:15" s="5" customFormat="1" ht="13.5"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</row>
    <row r="137" spans="3:15" s="5" customFormat="1" ht="13.5"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</row>
    <row r="138" spans="3:15" s="5" customFormat="1" ht="13.5"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</row>
    <row r="139" spans="3:15" s="5" customFormat="1" ht="13.5"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</row>
    <row r="140" spans="3:15" s="5" customFormat="1" ht="13.5"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</row>
    <row r="141" spans="3:15" s="5" customFormat="1" ht="13.5"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</row>
    <row r="142" spans="3:15" s="5" customFormat="1" ht="13.5"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</row>
    <row r="143" spans="3:15" s="5" customFormat="1" ht="13.5"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</row>
    <row r="144" spans="3:15" s="5" customFormat="1" ht="13.5"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</row>
    <row r="145" spans="3:15" s="5" customFormat="1" ht="13.5"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</row>
    <row r="146" spans="3:15" s="5" customFormat="1" ht="13.5"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</row>
    <row r="147" spans="3:15" s="5" customFormat="1" ht="13.5"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</row>
    <row r="148" spans="3:15" s="5" customFormat="1" ht="13.5"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</row>
    <row r="149" spans="3:15" s="5" customFormat="1" ht="13.5"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</row>
    <row r="150" spans="3:15" s="5" customFormat="1" ht="13.5"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</row>
    <row r="151" spans="3:15" s="5" customFormat="1" ht="13.5"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</row>
    <row r="152" spans="3:15" s="5" customFormat="1" ht="13.5"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</row>
    <row r="153" spans="3:15" s="5" customFormat="1" ht="13.5"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</row>
    <row r="154" spans="3:15" s="5" customFormat="1" ht="13.5"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</row>
    <row r="155" spans="3:15" s="5" customFormat="1" ht="13.5"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</row>
    <row r="156" spans="3:15" s="5" customFormat="1" ht="13.5"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</row>
    <row r="157" spans="3:15" s="5" customFormat="1" ht="13.5"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</row>
    <row r="158" spans="3:15" s="5" customFormat="1" ht="13.5"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</row>
    <row r="159" spans="3:15" s="5" customFormat="1" ht="13.5"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</row>
    <row r="160" spans="3:15" s="5" customFormat="1" ht="13.5"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</row>
    <row r="161" spans="3:15" s="5" customFormat="1" ht="13.5"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</row>
    <row r="162" spans="3:15" s="5" customFormat="1" ht="13.5"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</row>
    <row r="163" spans="3:15" s="5" customFormat="1" ht="13.5"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</row>
    <row r="164" spans="3:15" s="5" customFormat="1" ht="13.5"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</row>
    <row r="165" spans="3:15" s="5" customFormat="1" ht="13.5"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</row>
    <row r="166" spans="3:15" s="5" customFormat="1" ht="13.5"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</row>
    <row r="167" spans="3:15" s="5" customFormat="1" ht="13.5"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</row>
    <row r="168" spans="3:15" s="5" customFormat="1" ht="13.5"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</row>
    <row r="169" spans="3:15" s="5" customFormat="1" ht="13.5"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</row>
    <row r="170" spans="3:15" s="5" customFormat="1" ht="13.5"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</row>
    <row r="171" spans="3:15" s="5" customFormat="1" ht="13.5"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</row>
    <row r="172" spans="3:15" s="5" customFormat="1" ht="13.5"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</row>
    <row r="173" spans="3:15" s="5" customFormat="1" ht="13.5"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</row>
    <row r="174" spans="3:15" s="5" customFormat="1" ht="13.5"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</row>
    <row r="175" spans="3:15" s="5" customFormat="1" ht="13.5"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</row>
    <row r="176" spans="3:15" s="5" customFormat="1" ht="13.5"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</row>
    <row r="177" spans="3:15" s="5" customFormat="1" ht="13.5"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</row>
    <row r="178" spans="3:15" s="5" customFormat="1" ht="13.5"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</row>
    <row r="179" spans="3:15" s="5" customFormat="1" ht="13.5"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</row>
    <row r="180" spans="3:15" s="5" customFormat="1" ht="13.5"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</row>
    <row r="181" spans="3:15" s="5" customFormat="1" ht="13.5"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</row>
    <row r="182" spans="3:15" s="5" customFormat="1" ht="13.5"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</row>
    <row r="183" spans="3:15" s="5" customFormat="1" ht="13.5"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</row>
    <row r="184" spans="3:15" s="5" customFormat="1" ht="13.5"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</row>
    <row r="185" spans="3:15" s="5" customFormat="1" ht="13.5"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</row>
    <row r="186" spans="3:15" s="5" customFormat="1" ht="13.5"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</row>
    <row r="187" spans="3:15" s="5" customFormat="1" ht="13.5"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</row>
    <row r="188" spans="3:15" s="5" customFormat="1" ht="13.5"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</row>
    <row r="189" spans="3:15" s="5" customFormat="1" ht="13.5"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</row>
    <row r="190" spans="3:15" s="5" customFormat="1" ht="13.5"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</row>
    <row r="191" spans="3:15" s="5" customFormat="1" ht="13.5"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</row>
    <row r="192" spans="3:15" s="5" customFormat="1" ht="13.5"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</row>
    <row r="193" spans="3:15" s="5" customFormat="1" ht="13.5"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</row>
    <row r="194" spans="3:15" s="5" customFormat="1" ht="13.5"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</row>
    <row r="195" spans="3:15" s="5" customFormat="1" ht="13.5"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</row>
    <row r="196" spans="3:15" s="5" customFormat="1" ht="13.5"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</row>
    <row r="197" spans="3:15" s="5" customFormat="1" ht="13.5"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</row>
    <row r="198" spans="3:15" s="5" customFormat="1" ht="13.5"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</row>
    <row r="199" spans="3:15" s="5" customFormat="1" ht="13.5"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</row>
    <row r="200" spans="3:15" s="5" customFormat="1" ht="13.5"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</row>
    <row r="201" spans="3:15" s="5" customFormat="1" ht="13.5"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</row>
    <row r="202" spans="3:15" s="5" customFormat="1" ht="13.5"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</row>
    <row r="203" spans="3:15" s="5" customFormat="1" ht="13.5"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</row>
    <row r="204" spans="3:15" s="5" customFormat="1" ht="13.5"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</row>
    <row r="205" spans="3:15" s="5" customFormat="1" ht="13.5"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</row>
    <row r="206" spans="3:15" s="5" customFormat="1" ht="13.5"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</row>
    <row r="207" spans="3:15" s="5" customFormat="1" ht="13.5"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</row>
    <row r="208" spans="3:15" s="5" customFormat="1" ht="13.5"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</row>
    <row r="209" spans="3:15" s="5" customFormat="1" ht="13.5"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</row>
    <row r="210" spans="3:15" s="5" customFormat="1" ht="13.5"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</row>
    <row r="211" spans="3:15" s="5" customFormat="1" ht="13.5"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</row>
    <row r="212" spans="3:15" s="5" customFormat="1" ht="13.5"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</row>
    <row r="213" spans="3:15" s="5" customFormat="1" ht="13.5"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</row>
    <row r="214" spans="3:15" s="5" customFormat="1" ht="13.5"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</row>
    <row r="215" spans="3:15" s="5" customFormat="1" ht="13.5"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</row>
    <row r="216" spans="3:15" s="5" customFormat="1" ht="13.5"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</row>
    <row r="217" spans="3:15" s="5" customFormat="1" ht="13.5"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</row>
    <row r="218" spans="3:15" s="5" customFormat="1" ht="13.5"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</row>
    <row r="219" spans="3:15" s="5" customFormat="1" ht="13.5"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</row>
    <row r="220" spans="3:15" s="5" customFormat="1" ht="13.5"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</row>
    <row r="221" spans="3:15" s="5" customFormat="1" ht="13.5"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</row>
    <row r="222" spans="3:15" s="5" customFormat="1" ht="13.5"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</row>
    <row r="223" spans="3:15" s="5" customFormat="1" ht="13.5"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</row>
    <row r="224" spans="3:15" s="5" customFormat="1" ht="13.5"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</row>
    <row r="225" spans="3:15" s="5" customFormat="1" ht="13.5"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</row>
    <row r="226" spans="3:15" s="5" customFormat="1" ht="13.5"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</row>
    <row r="227" spans="3:15" s="5" customFormat="1" ht="13.5"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</row>
    <row r="228" spans="3:15" s="5" customFormat="1" ht="13.5"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</row>
    <row r="229" spans="3:15" s="5" customFormat="1" ht="13.5"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</row>
    <row r="230" spans="3:15" s="5" customFormat="1" ht="13.5"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</row>
    <row r="231" spans="3:15" s="5" customFormat="1" ht="13.5"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</row>
    <row r="232" spans="3:15" s="5" customFormat="1" ht="13.5"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</row>
    <row r="233" spans="3:15" s="5" customFormat="1" ht="13.5"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</row>
    <row r="234" spans="3:15" s="5" customFormat="1" ht="13.5"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</row>
    <row r="235" spans="3:15" s="5" customFormat="1" ht="13.5"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</row>
    <row r="236" spans="3:15" s="5" customFormat="1" ht="13.5"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</row>
    <row r="237" spans="3:15" s="5" customFormat="1" ht="13.5"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</row>
    <row r="238" spans="3:15" s="5" customFormat="1" ht="13.5"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</row>
    <row r="239" spans="3:15" s="5" customFormat="1" ht="13.5"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</row>
    <row r="240" spans="3:15" s="5" customFormat="1" ht="13.5"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</row>
    <row r="241" spans="3:15" s="5" customFormat="1" ht="13.5"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</row>
    <row r="242" spans="3:15" s="5" customFormat="1" ht="13.5"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</row>
    <row r="243" spans="3:15" s="5" customFormat="1" ht="13.5"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</row>
    <row r="244" spans="3:15" s="5" customFormat="1" ht="13.5"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</row>
    <row r="245" spans="3:15" s="5" customFormat="1" ht="13.5"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</row>
    <row r="246" spans="3:15" s="5" customFormat="1" ht="13.5"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</row>
    <row r="247" spans="3:15" s="5" customFormat="1" ht="13.5"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</row>
    <row r="248" spans="3:15" s="5" customFormat="1" ht="13.5"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</row>
    <row r="249" spans="3:15" s="5" customFormat="1" ht="13.5"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</row>
    <row r="250" spans="3:15" s="5" customFormat="1" ht="13.5"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</row>
    <row r="251" spans="3:15" s="5" customFormat="1" ht="13.5"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</row>
    <row r="252" spans="3:15" s="5" customFormat="1" ht="13.5"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</row>
    <row r="253" spans="3:15" s="5" customFormat="1" ht="13.5"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</row>
    <row r="254" spans="3:15" s="5" customFormat="1" ht="13.5"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</row>
    <row r="255" spans="3:15" s="5" customFormat="1" ht="13.5"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</row>
    <row r="256" spans="3:15" s="5" customFormat="1" ht="13.5"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</row>
    <row r="257" spans="3:15" s="5" customFormat="1" ht="13.5"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</row>
    <row r="258" spans="3:15" s="5" customFormat="1" ht="13.5"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</row>
    <row r="259" spans="3:15" s="5" customFormat="1" ht="13.5"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</row>
    <row r="260" spans="3:15" s="5" customFormat="1" ht="13.5"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</row>
    <row r="261" spans="3:15" s="5" customFormat="1" ht="13.5"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</row>
    <row r="262" spans="3:15" s="5" customFormat="1" ht="13.5"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</row>
    <row r="263" spans="3:15" s="5" customFormat="1" ht="13.5"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</row>
    <row r="264" spans="3:15" s="5" customFormat="1" ht="13.5"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</row>
    <row r="265" spans="3:15" s="5" customFormat="1" ht="13.5"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</row>
    <row r="266" spans="3:15" s="5" customFormat="1" ht="13.5"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</row>
    <row r="267" spans="3:15" s="5" customFormat="1" ht="13.5"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</row>
    <row r="268" spans="3:15" s="5" customFormat="1" ht="13.5"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</row>
    <row r="269" spans="3:15" s="5" customFormat="1" ht="13.5"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</row>
    <row r="270" spans="3:15" s="5" customFormat="1" ht="13.5"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</row>
    <row r="271" spans="3:15" s="5" customFormat="1" ht="13.5"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</row>
    <row r="272" spans="3:15" s="5" customFormat="1" ht="13.5"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</row>
    <row r="273" spans="3:15" s="5" customFormat="1" ht="13.5">
      <c r="C273" s="142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</row>
    <row r="274" spans="3:15" s="5" customFormat="1" ht="13.5"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</row>
    <row r="275" spans="3:15" s="5" customFormat="1" ht="13.5"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</row>
    <row r="276" spans="3:15" s="5" customFormat="1" ht="13.5"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</row>
    <row r="277" spans="3:15" s="5" customFormat="1" ht="13.5"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</row>
    <row r="278" spans="3:15" s="5" customFormat="1" ht="13.5">
      <c r="C278" s="142"/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</row>
    <row r="279" spans="3:15" s="5" customFormat="1" ht="13.5"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</row>
    <row r="280" spans="3:15" s="5" customFormat="1" ht="13.5"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</row>
    <row r="281" spans="3:15" s="5" customFormat="1" ht="13.5"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</row>
    <row r="282" spans="3:15" s="5" customFormat="1" ht="13.5">
      <c r="C282" s="142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</row>
    <row r="283" spans="3:15" s="5" customFormat="1" ht="13.5"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</row>
    <row r="284" spans="3:15" s="5" customFormat="1" ht="13.5"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</row>
    <row r="285" spans="3:15" s="5" customFormat="1" ht="13.5"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</row>
    <row r="286" spans="3:15" s="5" customFormat="1" ht="13.5">
      <c r="C286" s="142"/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</row>
    <row r="287" spans="3:15" s="5" customFormat="1" ht="13.5">
      <c r="C287" s="142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</row>
    <row r="288" spans="3:15" s="5" customFormat="1" ht="13.5">
      <c r="C288" s="142"/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</row>
    <row r="289" spans="3:15" s="5" customFormat="1" ht="13.5">
      <c r="C289" s="142"/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</row>
    <row r="290" spans="3:15" s="5" customFormat="1" ht="13.5">
      <c r="C290" s="142"/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</row>
    <row r="291" spans="3:15" s="5" customFormat="1" ht="13.5">
      <c r="C291" s="142"/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</row>
    <row r="292" spans="3:15" s="5" customFormat="1" ht="13.5">
      <c r="C292" s="142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</row>
    <row r="293" spans="3:15" s="5" customFormat="1" ht="13.5"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</row>
    <row r="294" spans="3:15" s="5" customFormat="1" ht="13.5"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</row>
    <row r="295" spans="3:15" s="5" customFormat="1" ht="13.5"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</row>
    <row r="296" spans="3:15" s="5" customFormat="1" ht="13.5"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</row>
    <row r="297" spans="3:15" s="5" customFormat="1" ht="13.5"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</row>
    <row r="298" spans="3:15" s="5" customFormat="1" ht="13.5"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</row>
    <row r="299" spans="3:15" s="5" customFormat="1" ht="13.5"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</row>
    <row r="300" spans="3:15" s="5" customFormat="1" ht="13.5"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</row>
    <row r="301" spans="3:15" s="5" customFormat="1" ht="13.5"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</row>
    <row r="302" spans="3:15" s="5" customFormat="1" ht="13.5"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</row>
    <row r="303" spans="3:15" s="5" customFormat="1" ht="13.5">
      <c r="C303" s="142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</row>
    <row r="304" spans="3:15" s="5" customFormat="1" ht="13.5"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</row>
    <row r="305" spans="3:15" s="5" customFormat="1" ht="13.5">
      <c r="C305" s="142"/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</row>
    <row r="306" spans="3:15" s="5" customFormat="1" ht="13.5">
      <c r="C306" s="142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</row>
    <row r="307" spans="3:15" s="5" customFormat="1" ht="13.5"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</row>
    <row r="308" spans="3:15" s="5" customFormat="1" ht="13.5"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</row>
    <row r="309" spans="3:15" s="5" customFormat="1" ht="13.5"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</row>
    <row r="310" spans="3:15" s="5" customFormat="1" ht="13.5"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</row>
    <row r="311" spans="3:15" s="5" customFormat="1" ht="13.5"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</row>
    <row r="312" spans="3:15" s="5" customFormat="1" ht="13.5"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</row>
    <row r="313" spans="3:15" s="5" customFormat="1" ht="13.5"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</row>
    <row r="314" spans="3:15" s="5" customFormat="1" ht="13.5"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</row>
    <row r="315" spans="3:15" s="5" customFormat="1" ht="13.5"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</row>
    <row r="316" spans="3:15" s="5" customFormat="1" ht="13.5">
      <c r="C316" s="142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</row>
    <row r="317" spans="3:15" s="5" customFormat="1" ht="13.5">
      <c r="C317" s="142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</row>
    <row r="318" spans="3:15" s="5" customFormat="1" ht="13.5"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</row>
    <row r="319" spans="3:15" s="5" customFormat="1" ht="13.5">
      <c r="C319" s="142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</row>
    <row r="320" spans="3:15" s="5" customFormat="1" ht="13.5"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</row>
    <row r="321" spans="3:15" s="5" customFormat="1" ht="13.5"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</row>
    <row r="322" spans="3:15" s="5" customFormat="1" ht="13.5"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</row>
    <row r="323" spans="3:15" s="5" customFormat="1" ht="13.5">
      <c r="C323" s="142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</row>
    <row r="324" spans="3:15" s="5" customFormat="1" ht="13.5"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</row>
    <row r="325" spans="3:15" s="5" customFormat="1" ht="13.5">
      <c r="C325" s="142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</row>
    <row r="326" spans="3:15" s="5" customFormat="1" ht="13.5"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</row>
    <row r="327" spans="3:15" s="5" customFormat="1" ht="13.5"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</row>
    <row r="328" spans="3:15" s="5" customFormat="1" ht="13.5"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</row>
    <row r="329" spans="3:15" s="5" customFormat="1" ht="13.5"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</row>
    <row r="330" spans="3:15" s="5" customFormat="1" ht="13.5"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</row>
    <row r="331" spans="3:15" s="5" customFormat="1" ht="13.5">
      <c r="C331" s="142"/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</row>
    <row r="332" spans="3:15" s="5" customFormat="1" ht="13.5"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</row>
    <row r="333" spans="3:15" s="5" customFormat="1" ht="13.5"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</row>
    <row r="334" spans="3:15" s="5" customFormat="1" ht="13.5">
      <c r="C334" s="142"/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</row>
    <row r="335" spans="3:15" s="5" customFormat="1" ht="13.5">
      <c r="C335" s="142"/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</row>
    <row r="336" spans="3:15" s="5" customFormat="1" ht="13.5"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</row>
    <row r="337" spans="3:15" s="5" customFormat="1" ht="13.5">
      <c r="C337" s="142"/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</row>
    <row r="338" spans="3:15" s="5" customFormat="1" ht="13.5"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</row>
    <row r="339" spans="3:15" s="5" customFormat="1" ht="13.5">
      <c r="C339" s="142"/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</row>
    <row r="340" spans="3:15" s="5" customFormat="1" ht="13.5">
      <c r="C340" s="142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</row>
    <row r="341" spans="3:15" s="5" customFormat="1" ht="13.5">
      <c r="C341" s="142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</row>
    <row r="342" spans="3:15" s="5" customFormat="1" ht="13.5">
      <c r="C342" s="142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</row>
    <row r="343" spans="3:15" s="5" customFormat="1" ht="13.5">
      <c r="C343" s="142"/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</row>
    <row r="344" spans="3:15" s="5" customFormat="1" ht="13.5">
      <c r="C344" s="142"/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</row>
    <row r="345" spans="3:15" s="5" customFormat="1" ht="13.5">
      <c r="C345" s="142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</row>
    <row r="346" spans="3:15" s="5" customFormat="1" ht="13.5">
      <c r="C346" s="142"/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</row>
    <row r="347" spans="3:15" s="5" customFormat="1" ht="13.5">
      <c r="C347" s="142"/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</row>
    <row r="348" spans="3:15" s="5" customFormat="1" ht="13.5">
      <c r="C348" s="142"/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</row>
    <row r="349" spans="3:15" s="5" customFormat="1" ht="13.5">
      <c r="C349" s="142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</row>
    <row r="350" spans="3:15" s="5" customFormat="1" ht="13.5">
      <c r="C350" s="142"/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</row>
    <row r="351" spans="3:15" s="5" customFormat="1" ht="13.5">
      <c r="C351" s="142"/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</row>
    <row r="352" spans="3:15" s="5" customFormat="1" ht="13.5">
      <c r="C352" s="142"/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</row>
    <row r="353" spans="3:15" s="5" customFormat="1" ht="13.5"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</row>
    <row r="354" spans="3:15" s="5" customFormat="1" ht="13.5">
      <c r="C354" s="142"/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</row>
    <row r="355" spans="3:15" s="5" customFormat="1" ht="13.5"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</row>
    <row r="356" spans="3:15" s="5" customFormat="1" ht="13.5">
      <c r="C356" s="142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</row>
    <row r="357" spans="3:15" s="5" customFormat="1" ht="13.5"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</row>
    <row r="358" spans="3:15" s="5" customFormat="1" ht="13.5">
      <c r="C358" s="142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</row>
    <row r="359" spans="3:15" s="5" customFormat="1" ht="13.5"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</row>
    <row r="360" spans="3:15" s="5" customFormat="1" ht="13.5"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</row>
    <row r="361" spans="3:15" s="5" customFormat="1" ht="13.5"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</row>
    <row r="362" spans="3:15" s="5" customFormat="1" ht="13.5">
      <c r="C362" s="142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</row>
    <row r="363" spans="3:15" s="5" customFormat="1" ht="13.5">
      <c r="C363" s="142"/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</row>
    <row r="364" spans="3:15" s="5" customFormat="1" ht="13.5"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</row>
    <row r="365" spans="3:15" s="5" customFormat="1" ht="13.5">
      <c r="C365" s="142"/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</row>
    <row r="366" spans="3:15" s="5" customFormat="1" ht="13.5">
      <c r="C366" s="142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</row>
    <row r="367" spans="3:15" s="5" customFormat="1" ht="13.5"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</row>
    <row r="368" spans="3:15" s="5" customFormat="1" ht="13.5">
      <c r="C368" s="142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</row>
    <row r="369" spans="3:15" s="5" customFormat="1" ht="13.5">
      <c r="C369" s="142"/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</row>
    <row r="370" spans="3:15" s="5" customFormat="1" ht="13.5">
      <c r="C370" s="142"/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</row>
    <row r="371" spans="3:15" s="5" customFormat="1" ht="13.5">
      <c r="C371" s="142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</row>
    <row r="372" spans="3:15" s="5" customFormat="1" ht="13.5"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</row>
    <row r="373" spans="3:15" s="5" customFormat="1" ht="13.5">
      <c r="C373" s="142"/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</row>
    <row r="374" spans="3:15" s="5" customFormat="1" ht="13.5"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</row>
    <row r="375" spans="3:15" s="5" customFormat="1" ht="13.5">
      <c r="C375" s="142"/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</row>
    <row r="376" spans="3:15" s="5" customFormat="1" ht="13.5"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</row>
    <row r="377" spans="3:15" s="5" customFormat="1" ht="13.5">
      <c r="C377" s="142"/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</row>
    <row r="378" spans="3:15" s="5" customFormat="1" ht="13.5"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</row>
    <row r="379" spans="3:15" s="5" customFormat="1" ht="13.5"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</row>
    <row r="380" spans="3:15" s="5" customFormat="1" ht="13.5"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</row>
    <row r="381" spans="3:15" s="5" customFormat="1" ht="13.5">
      <c r="C381" s="142"/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</row>
    <row r="382" spans="3:15" s="5" customFormat="1" ht="13.5"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</row>
    <row r="383" spans="3:15" s="5" customFormat="1" ht="13.5"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</row>
    <row r="384" spans="3:15" s="5" customFormat="1" ht="13.5"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</row>
    <row r="385" spans="3:15" s="5" customFormat="1" ht="13.5">
      <c r="C385" s="142"/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</row>
    <row r="386" spans="3:15" s="5" customFormat="1" ht="13.5"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</row>
    <row r="387" spans="3:15" s="5" customFormat="1" ht="13.5">
      <c r="C387" s="142"/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</row>
    <row r="388" spans="3:15" s="5" customFormat="1" ht="13.5">
      <c r="C388" s="142"/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</row>
    <row r="389" spans="3:15" s="5" customFormat="1" ht="13.5"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</row>
    <row r="390" spans="3:15" s="5" customFormat="1" ht="13.5">
      <c r="C390" s="142"/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</row>
    <row r="391" spans="3:15" s="5" customFormat="1" ht="13.5"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</row>
    <row r="392" spans="3:15" s="5" customFormat="1" ht="13.5">
      <c r="C392" s="142"/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</row>
    <row r="393" spans="3:15" s="5" customFormat="1" ht="13.5"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</row>
    <row r="394" spans="3:15" s="5" customFormat="1" ht="13.5">
      <c r="C394" s="142"/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</row>
    <row r="395" spans="3:15" s="5" customFormat="1" ht="13.5">
      <c r="C395" s="142"/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</row>
    <row r="396" spans="3:15" s="5" customFormat="1" ht="13.5">
      <c r="C396" s="142"/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</row>
    <row r="397" spans="3:15" s="5" customFormat="1" ht="13.5">
      <c r="C397" s="142"/>
      <c r="D397" s="142"/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</row>
    <row r="398" spans="3:15" s="5" customFormat="1" ht="13.5">
      <c r="C398" s="142"/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</row>
    <row r="399" spans="3:15" s="5" customFormat="1" ht="13.5">
      <c r="C399" s="142"/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</row>
    <row r="400" spans="3:15" s="5" customFormat="1" ht="13.5"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</row>
    <row r="401" spans="3:15" s="5" customFormat="1" ht="13.5"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</row>
    <row r="402" spans="3:15" s="5" customFormat="1" ht="13.5">
      <c r="C402" s="142"/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</row>
    <row r="403" spans="3:15" s="5" customFormat="1" ht="13.5">
      <c r="C403" s="142"/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</row>
    <row r="404" spans="3:15" s="5" customFormat="1" ht="13.5"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</row>
    <row r="405" spans="3:15" s="5" customFormat="1" ht="13.5">
      <c r="C405" s="142"/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</row>
    <row r="406" spans="3:15" s="5" customFormat="1" ht="13.5"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</row>
    <row r="407" spans="3:15" s="5" customFormat="1" ht="13.5"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</row>
    <row r="408" spans="3:15" s="5" customFormat="1" ht="13.5"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</row>
    <row r="409" spans="3:15" s="5" customFormat="1" ht="13.5">
      <c r="C409" s="142"/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</row>
    <row r="410" spans="3:15" s="5" customFormat="1" ht="13.5"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</row>
    <row r="411" spans="3:15" s="5" customFormat="1" ht="13.5">
      <c r="C411" s="142"/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</row>
    <row r="412" spans="3:15" s="5" customFormat="1" ht="13.5"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</row>
    <row r="413" spans="3:15" s="5" customFormat="1" ht="13.5">
      <c r="C413" s="142"/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</row>
    <row r="414" spans="3:15" s="5" customFormat="1" ht="13.5">
      <c r="C414" s="142"/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</row>
    <row r="415" spans="3:15" s="5" customFormat="1" ht="13.5">
      <c r="C415" s="142"/>
      <c r="D415" s="142"/>
      <c r="E415" s="142"/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</row>
    <row r="416" spans="3:15" s="5" customFormat="1" ht="13.5"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</row>
    <row r="417" spans="3:15" s="5" customFormat="1" ht="13.5">
      <c r="C417" s="142"/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</row>
    <row r="418" spans="3:15" s="5" customFormat="1" ht="13.5">
      <c r="C418" s="142"/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</row>
    <row r="419" spans="3:15" s="5" customFormat="1" ht="13.5">
      <c r="C419" s="142"/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</row>
    <row r="420" spans="3:15" s="5" customFormat="1" ht="13.5">
      <c r="C420" s="142"/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</row>
    <row r="421" spans="3:15" s="5" customFormat="1" ht="13.5"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</row>
    <row r="422" spans="3:15" s="5" customFormat="1" ht="13.5">
      <c r="C422" s="142"/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</row>
    <row r="423" spans="3:15" s="5" customFormat="1" ht="13.5">
      <c r="C423" s="142"/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</row>
    <row r="424" spans="3:15" s="5" customFormat="1" ht="13.5">
      <c r="C424" s="142"/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</row>
    <row r="425" spans="3:15" s="5" customFormat="1" ht="13.5">
      <c r="C425" s="142"/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</row>
    <row r="426" spans="3:15" s="5" customFormat="1" ht="13.5">
      <c r="C426" s="142"/>
      <c r="D426" s="142"/>
      <c r="E426" s="142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</row>
    <row r="427" spans="3:15" s="5" customFormat="1" ht="13.5">
      <c r="C427" s="142"/>
      <c r="D427" s="142"/>
      <c r="E427" s="142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</row>
    <row r="428" spans="3:15" s="5" customFormat="1" ht="13.5">
      <c r="C428" s="142"/>
      <c r="D428" s="142"/>
      <c r="E428" s="142"/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</row>
    <row r="429" spans="3:15" s="5" customFormat="1" ht="13.5"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</row>
    <row r="430" spans="3:15" s="5" customFormat="1" ht="13.5">
      <c r="C430" s="142"/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</row>
    <row r="431" spans="3:15" s="5" customFormat="1" ht="13.5"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</row>
    <row r="432" spans="3:15" s="5" customFormat="1" ht="13.5"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</row>
    <row r="433" spans="3:15" s="5" customFormat="1" ht="13.5"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</row>
    <row r="434" spans="3:15" s="5" customFormat="1" ht="13.5"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</row>
    <row r="435" spans="3:15" s="5" customFormat="1" ht="13.5"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</row>
    <row r="436" spans="3:15" s="5" customFormat="1" ht="13.5">
      <c r="C436" s="142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</row>
    <row r="437" spans="3:15" s="5" customFormat="1" ht="13.5">
      <c r="C437" s="142"/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</row>
    <row r="438" spans="3:15" s="5" customFormat="1" ht="13.5">
      <c r="C438" s="142"/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</row>
    <row r="439" spans="3:15" s="5" customFormat="1" ht="13.5">
      <c r="C439" s="142"/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</row>
    <row r="440" spans="3:15" s="5" customFormat="1" ht="13.5">
      <c r="C440" s="142"/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</row>
    <row r="441" spans="3:15" s="5" customFormat="1" ht="13.5">
      <c r="C441" s="142"/>
      <c r="D441" s="142"/>
      <c r="E441" s="142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</row>
    <row r="442" spans="3:15" s="5" customFormat="1" ht="13.5">
      <c r="C442" s="142"/>
      <c r="D442" s="142"/>
      <c r="E442" s="142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</row>
    <row r="443" spans="3:15" s="5" customFormat="1" ht="13.5">
      <c r="C443" s="142"/>
      <c r="D443" s="142"/>
      <c r="E443" s="142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</row>
    <row r="444" spans="3:15" s="5" customFormat="1" ht="13.5">
      <c r="C444" s="142"/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</row>
    <row r="445" spans="3:15" s="5" customFormat="1" ht="13.5">
      <c r="C445" s="142"/>
      <c r="D445" s="142"/>
      <c r="E445" s="142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</row>
    <row r="446" spans="3:15" s="5" customFormat="1" ht="13.5">
      <c r="C446" s="142"/>
      <c r="D446" s="142"/>
      <c r="E446" s="142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</row>
    <row r="447" spans="3:15" s="5" customFormat="1" ht="13.5">
      <c r="C447" s="142"/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</row>
    <row r="448" spans="3:15" s="5" customFormat="1" ht="13.5"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</row>
    <row r="449" spans="3:15" s="5" customFormat="1" ht="13.5">
      <c r="C449" s="142"/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</row>
    <row r="450" spans="3:15" s="5" customFormat="1" ht="13.5">
      <c r="C450" s="142"/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</row>
    <row r="451" spans="3:15" s="5" customFormat="1" ht="13.5"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</row>
    <row r="452" spans="3:15" s="5" customFormat="1" ht="13.5">
      <c r="C452" s="142"/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</row>
    <row r="453" spans="3:15" s="5" customFormat="1" ht="13.5"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</row>
    <row r="454" spans="3:15" s="5" customFormat="1" ht="13.5">
      <c r="C454" s="142"/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</row>
    <row r="455" spans="3:15" s="5" customFormat="1" ht="13.5"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</row>
    <row r="456" spans="3:15" s="5" customFormat="1" ht="13.5">
      <c r="C456" s="142"/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</row>
    <row r="457" spans="3:15" s="5" customFormat="1" ht="13.5">
      <c r="C457" s="142"/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</row>
    <row r="458" spans="3:15" s="5" customFormat="1" ht="13.5">
      <c r="C458" s="142"/>
      <c r="D458" s="142"/>
      <c r="E458" s="142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</row>
    <row r="459" spans="3:15" s="5" customFormat="1" ht="13.5">
      <c r="C459" s="142"/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</row>
    <row r="460" spans="3:15" s="5" customFormat="1" ht="13.5">
      <c r="C460" s="142"/>
      <c r="D460" s="142"/>
      <c r="E460" s="142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</row>
    <row r="461" spans="3:15" s="5" customFormat="1" ht="13.5">
      <c r="C461" s="142"/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</row>
    <row r="462" spans="3:15" s="5" customFormat="1" ht="13.5">
      <c r="C462" s="142"/>
      <c r="D462" s="142"/>
      <c r="E462" s="142"/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</row>
    <row r="463" spans="3:15" s="5" customFormat="1" ht="13.5">
      <c r="C463" s="142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</row>
    <row r="464" spans="3:15" s="5" customFormat="1" ht="13.5">
      <c r="C464" s="142"/>
      <c r="D464" s="142"/>
      <c r="E464" s="142"/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</row>
    <row r="465" spans="3:15" s="5" customFormat="1" ht="13.5">
      <c r="C465" s="142"/>
      <c r="D465" s="142"/>
      <c r="E465" s="142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</row>
    <row r="466" spans="3:15" s="5" customFormat="1" ht="13.5">
      <c r="C466" s="142"/>
      <c r="D466" s="142"/>
      <c r="E466" s="142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</row>
    <row r="467" spans="3:15" s="5" customFormat="1" ht="13.5">
      <c r="C467" s="142"/>
      <c r="D467" s="142"/>
      <c r="E467" s="142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</row>
    <row r="468" spans="3:15" s="5" customFormat="1" ht="13.5">
      <c r="C468" s="142"/>
      <c r="D468" s="142"/>
      <c r="E468" s="142"/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</row>
    <row r="469" spans="3:15" s="5" customFormat="1" ht="13.5">
      <c r="C469" s="142"/>
      <c r="D469" s="142"/>
      <c r="E469" s="142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</row>
    <row r="470" spans="3:15" s="5" customFormat="1" ht="13.5">
      <c r="C470" s="142"/>
      <c r="D470" s="142"/>
      <c r="E470" s="142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</row>
    <row r="471" spans="3:15" s="5" customFormat="1" ht="13.5">
      <c r="C471" s="142"/>
      <c r="D471" s="142"/>
      <c r="E471" s="142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</row>
    <row r="472" spans="3:15" s="5" customFormat="1" ht="13.5">
      <c r="C472" s="142"/>
      <c r="D472" s="142"/>
      <c r="E472" s="142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</row>
    <row r="473" spans="3:15" s="5" customFormat="1" ht="13.5">
      <c r="C473" s="142"/>
      <c r="D473" s="142"/>
      <c r="E473" s="142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</row>
    <row r="474" spans="3:15" s="5" customFormat="1" ht="13.5">
      <c r="C474" s="142"/>
      <c r="D474" s="142"/>
      <c r="E474" s="142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</row>
    <row r="475" spans="3:15" s="5" customFormat="1" ht="13.5">
      <c r="C475" s="142"/>
      <c r="D475" s="142"/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</row>
    <row r="476" spans="3:15" s="5" customFormat="1" ht="13.5">
      <c r="C476" s="142"/>
      <c r="D476" s="142"/>
      <c r="E476" s="142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</row>
    <row r="477" spans="3:15" s="5" customFormat="1" ht="13.5">
      <c r="C477" s="142"/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</row>
    <row r="478" spans="3:15" s="5" customFormat="1" ht="13.5">
      <c r="C478" s="142"/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</row>
    <row r="479" spans="3:15" s="5" customFormat="1" ht="13.5">
      <c r="C479" s="142"/>
      <c r="D479" s="142"/>
      <c r="E479" s="142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</row>
    <row r="480" spans="3:15" s="5" customFormat="1" ht="13.5">
      <c r="C480" s="142"/>
      <c r="D480" s="142"/>
      <c r="E480" s="142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</row>
    <row r="481" spans="3:15" s="5" customFormat="1" ht="13.5">
      <c r="C481" s="142"/>
      <c r="D481" s="142"/>
      <c r="E481" s="142"/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</row>
    <row r="482" spans="3:15" s="5" customFormat="1" ht="13.5">
      <c r="C482" s="142"/>
      <c r="D482" s="142"/>
      <c r="E482" s="142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</row>
    <row r="483" spans="3:15" s="5" customFormat="1" ht="13.5">
      <c r="C483" s="142"/>
      <c r="D483" s="142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</row>
    <row r="484" spans="3:15" s="5" customFormat="1" ht="13.5">
      <c r="C484" s="142"/>
      <c r="D484" s="142"/>
      <c r="E484" s="142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</row>
    <row r="485" spans="3:15" s="5" customFormat="1" ht="13.5">
      <c r="C485" s="142"/>
      <c r="D485" s="142"/>
      <c r="E485" s="142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</row>
    <row r="486" spans="3:15" s="5" customFormat="1" ht="13.5">
      <c r="C486" s="142"/>
      <c r="D486" s="142"/>
      <c r="E486" s="142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</row>
    <row r="487" spans="3:15" s="5" customFormat="1" ht="13.5">
      <c r="C487" s="142"/>
      <c r="D487" s="142"/>
      <c r="E487" s="142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</row>
    <row r="488" spans="3:15" s="5" customFormat="1" ht="13.5">
      <c r="C488" s="142"/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</row>
    <row r="489" spans="3:15" s="5" customFormat="1" ht="13.5">
      <c r="C489" s="142"/>
      <c r="D489" s="142"/>
      <c r="E489" s="142"/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</row>
    <row r="490" spans="3:15" s="5" customFormat="1" ht="13.5">
      <c r="C490" s="142"/>
      <c r="D490" s="142"/>
      <c r="E490" s="142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</row>
    <row r="491" spans="3:15" s="5" customFormat="1" ht="13.5">
      <c r="C491" s="142"/>
      <c r="D491" s="142"/>
      <c r="E491" s="142"/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</row>
    <row r="492" spans="3:15" s="5" customFormat="1" ht="13.5">
      <c r="C492" s="142"/>
      <c r="D492" s="142"/>
      <c r="E492" s="142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</row>
    <row r="493" spans="3:15" s="5" customFormat="1" ht="13.5">
      <c r="C493" s="142"/>
      <c r="D493" s="142"/>
      <c r="E493" s="142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</row>
    <row r="494" spans="3:15" s="5" customFormat="1" ht="13.5">
      <c r="C494" s="142"/>
      <c r="D494" s="142"/>
      <c r="E494" s="142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</row>
    <row r="495" spans="3:15" s="5" customFormat="1" ht="13.5">
      <c r="C495" s="142"/>
      <c r="D495" s="142"/>
      <c r="E495" s="142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</row>
    <row r="496" spans="3:15" s="5" customFormat="1" ht="13.5">
      <c r="C496" s="142"/>
      <c r="D496" s="142"/>
      <c r="E496" s="142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</row>
    <row r="497" spans="3:15" s="5" customFormat="1" ht="13.5">
      <c r="C497" s="142"/>
      <c r="D497" s="142"/>
      <c r="E497" s="142"/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</row>
    <row r="498" spans="3:15" s="5" customFormat="1" ht="13.5">
      <c r="C498" s="142"/>
      <c r="D498" s="142"/>
      <c r="E498" s="142"/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</row>
    <row r="499" spans="3:15" s="5" customFormat="1" ht="13.5">
      <c r="C499" s="142"/>
      <c r="D499" s="142"/>
      <c r="E499" s="142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</row>
    <row r="500" spans="3:15" s="5" customFormat="1" ht="13.5">
      <c r="C500" s="142"/>
      <c r="D500" s="142"/>
      <c r="E500" s="142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</row>
    <row r="501" spans="3:15" s="5" customFormat="1" ht="13.5">
      <c r="C501" s="142"/>
      <c r="D501" s="142"/>
      <c r="E501" s="142"/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</row>
    <row r="502" spans="3:15" s="5" customFormat="1" ht="13.5">
      <c r="C502" s="142"/>
      <c r="D502" s="142"/>
      <c r="E502" s="142"/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</row>
    <row r="503" spans="3:15" s="5" customFormat="1" ht="13.5">
      <c r="C503" s="142"/>
      <c r="D503" s="142"/>
      <c r="E503" s="142"/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</row>
    <row r="504" spans="3:15" s="5" customFormat="1" ht="13.5">
      <c r="C504" s="142"/>
      <c r="D504" s="142"/>
      <c r="E504" s="142"/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</row>
    <row r="505" spans="3:15" s="5" customFormat="1" ht="13.5">
      <c r="C505" s="142"/>
      <c r="D505" s="142"/>
      <c r="E505" s="142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</row>
    <row r="506" spans="3:15" s="5" customFormat="1" ht="13.5">
      <c r="C506" s="142"/>
      <c r="D506" s="142"/>
      <c r="E506" s="142"/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</row>
    <row r="507" spans="3:15" s="5" customFormat="1" ht="13.5">
      <c r="C507" s="142"/>
      <c r="D507" s="142"/>
      <c r="E507" s="142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</row>
    <row r="508" spans="3:15" s="5" customFormat="1" ht="13.5">
      <c r="C508" s="142"/>
      <c r="D508" s="142"/>
      <c r="E508" s="142"/>
      <c r="F508" s="142"/>
      <c r="G508" s="142"/>
      <c r="H508" s="142"/>
      <c r="I508" s="142"/>
      <c r="J508" s="142"/>
      <c r="K508" s="142"/>
      <c r="L508" s="142"/>
      <c r="M508" s="142"/>
      <c r="N508" s="142"/>
      <c r="O508" s="142"/>
    </row>
    <row r="509" spans="3:15" s="5" customFormat="1" ht="13.5">
      <c r="C509" s="142"/>
      <c r="D509" s="142"/>
      <c r="E509" s="142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</row>
    <row r="510" spans="3:15" s="5" customFormat="1" ht="13.5">
      <c r="C510" s="142"/>
      <c r="D510" s="142"/>
      <c r="E510" s="142"/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</row>
    <row r="511" spans="3:15" s="5" customFormat="1" ht="13.5">
      <c r="C511" s="142"/>
      <c r="D511" s="142"/>
      <c r="E511" s="142"/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</row>
    <row r="512" spans="3:15" s="5" customFormat="1" ht="13.5">
      <c r="C512" s="142"/>
      <c r="D512" s="142"/>
      <c r="E512" s="142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</row>
    <row r="513" spans="3:15" s="5" customFormat="1" ht="13.5">
      <c r="C513" s="142"/>
      <c r="D513" s="142"/>
      <c r="E513" s="142"/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</row>
    <row r="514" spans="3:15" s="5" customFormat="1" ht="13.5">
      <c r="C514" s="142"/>
      <c r="D514" s="142"/>
      <c r="E514" s="142"/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</row>
    <row r="515" spans="3:15" s="5" customFormat="1" ht="13.5">
      <c r="C515" s="142"/>
      <c r="D515" s="142"/>
      <c r="E515" s="142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</row>
    <row r="516" spans="3:15" s="5" customFormat="1" ht="13.5">
      <c r="C516" s="142"/>
      <c r="D516" s="142"/>
      <c r="E516" s="142"/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</row>
    <row r="517" spans="3:15" s="5" customFormat="1" ht="13.5">
      <c r="C517" s="142"/>
      <c r="D517" s="142"/>
      <c r="E517" s="142"/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</row>
    <row r="518" spans="3:15" s="5" customFormat="1" ht="13.5">
      <c r="C518" s="142"/>
      <c r="D518" s="142"/>
      <c r="E518" s="142"/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</row>
    <row r="519" spans="3:15" s="5" customFormat="1" ht="13.5">
      <c r="C519" s="142"/>
      <c r="D519" s="142"/>
      <c r="E519" s="142"/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</row>
    <row r="520" spans="3:15" s="5" customFormat="1" ht="13.5">
      <c r="C520" s="142"/>
      <c r="D520" s="142"/>
      <c r="E520" s="142"/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</row>
    <row r="521" spans="3:15" s="5" customFormat="1" ht="13.5">
      <c r="C521" s="142"/>
      <c r="D521" s="142"/>
      <c r="E521" s="142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</row>
    <row r="522" spans="3:15" s="5" customFormat="1" ht="13.5">
      <c r="C522" s="142"/>
      <c r="D522" s="142"/>
      <c r="E522" s="142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</row>
    <row r="523" spans="3:15" s="5" customFormat="1" ht="13.5">
      <c r="C523" s="142"/>
      <c r="D523" s="142"/>
      <c r="E523" s="142"/>
      <c r="F523" s="142"/>
      <c r="G523" s="142"/>
      <c r="H523" s="142"/>
      <c r="I523" s="142"/>
      <c r="J523" s="142"/>
      <c r="K523" s="142"/>
      <c r="L523" s="142"/>
      <c r="M523" s="142"/>
      <c r="N523" s="142"/>
      <c r="O523" s="142"/>
    </row>
    <row r="524" spans="3:15" s="5" customFormat="1" ht="13.5">
      <c r="C524" s="142"/>
      <c r="D524" s="142"/>
      <c r="E524" s="142"/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</row>
    <row r="525" spans="3:15" s="5" customFormat="1" ht="13.5">
      <c r="C525" s="142"/>
      <c r="D525" s="142"/>
      <c r="E525" s="142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</row>
    <row r="526" spans="3:15" s="5" customFormat="1" ht="13.5">
      <c r="C526" s="142"/>
      <c r="D526" s="142"/>
      <c r="E526" s="142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</row>
    <row r="527" spans="3:15" s="5" customFormat="1" ht="13.5">
      <c r="C527" s="142"/>
      <c r="D527" s="142"/>
      <c r="E527" s="142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</row>
    <row r="528" spans="3:15" s="5" customFormat="1" ht="13.5">
      <c r="C528" s="142"/>
      <c r="D528" s="142"/>
      <c r="E528" s="142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</row>
    <row r="529" spans="3:15" s="5" customFormat="1" ht="13.5">
      <c r="C529" s="142"/>
      <c r="D529" s="142"/>
      <c r="E529" s="142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</row>
    <row r="530" spans="3:15" s="5" customFormat="1" ht="13.5">
      <c r="C530" s="142"/>
      <c r="D530" s="142"/>
      <c r="E530" s="142"/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</row>
    <row r="531" spans="3:15" s="5" customFormat="1" ht="13.5">
      <c r="C531" s="142"/>
      <c r="D531" s="142"/>
      <c r="E531" s="142"/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</row>
    <row r="532" spans="3:15" s="5" customFormat="1" ht="13.5">
      <c r="C532" s="142"/>
      <c r="D532" s="142"/>
      <c r="E532" s="142"/>
      <c r="F532" s="142"/>
      <c r="G532" s="142"/>
      <c r="H532" s="142"/>
      <c r="I532" s="142"/>
      <c r="J532" s="142"/>
      <c r="K532" s="142"/>
      <c r="L532" s="142"/>
      <c r="M532" s="142"/>
      <c r="N532" s="142"/>
      <c r="O532" s="142"/>
    </row>
    <row r="533" spans="3:15" s="5" customFormat="1" ht="13.5">
      <c r="C533" s="142"/>
      <c r="D533" s="142"/>
      <c r="E533" s="142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</row>
    <row r="534" spans="3:15" s="5" customFormat="1" ht="13.5">
      <c r="C534" s="142"/>
      <c r="D534" s="142"/>
      <c r="E534" s="142"/>
      <c r="F534" s="142"/>
      <c r="G534" s="142"/>
      <c r="H534" s="142"/>
      <c r="I534" s="142"/>
      <c r="J534" s="142"/>
      <c r="K534" s="142"/>
      <c r="L534" s="142"/>
      <c r="M534" s="142"/>
      <c r="N534" s="142"/>
      <c r="O534" s="142"/>
    </row>
    <row r="535" spans="3:15" s="5" customFormat="1" ht="13.5">
      <c r="C535" s="142"/>
      <c r="D535" s="142"/>
      <c r="E535" s="142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</row>
    <row r="536" spans="3:15" s="5" customFormat="1" ht="13.5">
      <c r="C536" s="142"/>
      <c r="D536" s="142"/>
      <c r="E536" s="142"/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</row>
    <row r="537" spans="3:15" s="5" customFormat="1" ht="13.5">
      <c r="C537" s="142"/>
      <c r="D537" s="142"/>
      <c r="E537" s="142"/>
      <c r="F537" s="142"/>
      <c r="G537" s="142"/>
      <c r="H537" s="142"/>
      <c r="I537" s="142"/>
      <c r="J537" s="142"/>
      <c r="K537" s="142"/>
      <c r="L537" s="142"/>
      <c r="M537" s="142"/>
      <c r="N537" s="142"/>
      <c r="O537" s="142"/>
    </row>
    <row r="538" spans="3:15" s="5" customFormat="1" ht="13.5">
      <c r="C538" s="142"/>
      <c r="D538" s="142"/>
      <c r="E538" s="142"/>
      <c r="F538" s="142"/>
      <c r="G538" s="142"/>
      <c r="H538" s="142"/>
      <c r="I538" s="142"/>
      <c r="J538" s="142"/>
      <c r="K538" s="142"/>
      <c r="L538" s="142"/>
      <c r="M538" s="142"/>
      <c r="N538" s="142"/>
      <c r="O538" s="142"/>
    </row>
    <row r="539" spans="3:15" s="5" customFormat="1" ht="13.5"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</row>
    <row r="540" spans="3:15" s="5" customFormat="1" ht="13.5">
      <c r="C540" s="142"/>
      <c r="D540" s="142"/>
      <c r="E540" s="142"/>
      <c r="F540" s="142"/>
      <c r="G540" s="142"/>
      <c r="H540" s="142"/>
      <c r="I540" s="142"/>
      <c r="J540" s="142"/>
      <c r="K540" s="142"/>
      <c r="L540" s="142"/>
      <c r="M540" s="142"/>
      <c r="N540" s="142"/>
      <c r="O540" s="142"/>
    </row>
    <row r="541" spans="3:15" s="5" customFormat="1" ht="13.5">
      <c r="C541" s="142"/>
      <c r="D541" s="142"/>
      <c r="E541" s="142"/>
      <c r="F541" s="142"/>
      <c r="G541" s="142"/>
      <c r="H541" s="142"/>
      <c r="I541" s="142"/>
      <c r="J541" s="142"/>
      <c r="K541" s="142"/>
      <c r="L541" s="142"/>
      <c r="M541" s="142"/>
      <c r="N541" s="142"/>
      <c r="O541" s="142"/>
    </row>
    <row r="542" spans="3:15" s="5" customFormat="1" ht="13.5">
      <c r="C542" s="142"/>
      <c r="D542" s="142"/>
      <c r="E542" s="142"/>
      <c r="F542" s="142"/>
      <c r="G542" s="142"/>
      <c r="H542" s="142"/>
      <c r="I542" s="142"/>
      <c r="J542" s="142"/>
      <c r="K542" s="142"/>
      <c r="L542" s="142"/>
      <c r="M542" s="142"/>
      <c r="N542" s="142"/>
      <c r="O542" s="142"/>
    </row>
    <row r="543" spans="3:15" s="5" customFormat="1" ht="13.5">
      <c r="C543" s="142"/>
      <c r="D543" s="142"/>
      <c r="E543" s="142"/>
      <c r="F543" s="142"/>
      <c r="G543" s="142"/>
      <c r="H543" s="142"/>
      <c r="I543" s="142"/>
      <c r="J543" s="142"/>
      <c r="K543" s="142"/>
      <c r="L543" s="142"/>
      <c r="M543" s="142"/>
      <c r="N543" s="142"/>
      <c r="O543" s="142"/>
    </row>
    <row r="544" spans="3:15" s="5" customFormat="1" ht="13.5">
      <c r="C544" s="142"/>
      <c r="D544" s="142"/>
      <c r="E544" s="142"/>
      <c r="F544" s="142"/>
      <c r="G544" s="142"/>
      <c r="H544" s="142"/>
      <c r="I544" s="142"/>
      <c r="J544" s="142"/>
      <c r="K544" s="142"/>
      <c r="L544" s="142"/>
      <c r="M544" s="142"/>
      <c r="N544" s="142"/>
      <c r="O544" s="142"/>
    </row>
    <row r="545" spans="3:15" s="5" customFormat="1" ht="13.5">
      <c r="C545" s="142"/>
      <c r="D545" s="142"/>
      <c r="E545" s="142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</row>
    <row r="546" spans="3:15" s="5" customFormat="1" ht="13.5">
      <c r="C546" s="142"/>
      <c r="D546" s="142"/>
      <c r="E546" s="142"/>
      <c r="F546" s="142"/>
      <c r="G546" s="142"/>
      <c r="H546" s="142"/>
      <c r="I546" s="142"/>
      <c r="J546" s="142"/>
      <c r="K546" s="142"/>
      <c r="L546" s="142"/>
      <c r="M546" s="142"/>
      <c r="N546" s="142"/>
      <c r="O546" s="142"/>
    </row>
    <row r="547" spans="3:15" s="5" customFormat="1" ht="13.5">
      <c r="C547" s="142"/>
      <c r="D547" s="142"/>
      <c r="E547" s="142"/>
      <c r="F547" s="142"/>
      <c r="G547" s="142"/>
      <c r="H547" s="142"/>
      <c r="I547" s="142"/>
      <c r="J547" s="142"/>
      <c r="K547" s="142"/>
      <c r="L547" s="142"/>
      <c r="M547" s="142"/>
      <c r="N547" s="142"/>
      <c r="O547" s="142"/>
    </row>
    <row r="548" spans="3:15" s="5" customFormat="1" ht="13.5">
      <c r="C548" s="142"/>
      <c r="D548" s="142"/>
      <c r="E548" s="142"/>
      <c r="F548" s="142"/>
      <c r="G548" s="142"/>
      <c r="H548" s="142"/>
      <c r="I548" s="142"/>
      <c r="J548" s="142"/>
      <c r="K548" s="142"/>
      <c r="L548" s="142"/>
      <c r="M548" s="142"/>
      <c r="N548" s="142"/>
      <c r="O548" s="142"/>
    </row>
    <row r="549" spans="3:15" s="5" customFormat="1" ht="13.5">
      <c r="C549" s="142"/>
      <c r="D549" s="142"/>
      <c r="E549" s="142"/>
      <c r="F549" s="142"/>
      <c r="G549" s="142"/>
      <c r="H549" s="142"/>
      <c r="I549" s="142"/>
      <c r="J549" s="142"/>
      <c r="K549" s="142"/>
      <c r="L549" s="142"/>
      <c r="M549" s="142"/>
      <c r="N549" s="142"/>
      <c r="O549" s="142"/>
    </row>
    <row r="550" spans="3:15" s="5" customFormat="1" ht="13.5">
      <c r="C550" s="142"/>
      <c r="D550" s="142"/>
      <c r="E550" s="142"/>
      <c r="F550" s="142"/>
      <c r="G550" s="142"/>
      <c r="H550" s="142"/>
      <c r="I550" s="142"/>
      <c r="J550" s="142"/>
      <c r="K550" s="142"/>
      <c r="L550" s="142"/>
      <c r="M550" s="142"/>
      <c r="N550" s="142"/>
      <c r="O550" s="142"/>
    </row>
    <row r="551" spans="3:15" s="5" customFormat="1" ht="13.5">
      <c r="C551" s="142"/>
      <c r="D551" s="142"/>
      <c r="E551" s="142"/>
      <c r="F551" s="142"/>
      <c r="G551" s="142"/>
      <c r="H551" s="142"/>
      <c r="I551" s="142"/>
      <c r="J551" s="142"/>
      <c r="K551" s="142"/>
      <c r="L551" s="142"/>
      <c r="M551" s="142"/>
      <c r="N551" s="142"/>
      <c r="O551" s="142"/>
    </row>
    <row r="552" spans="3:15" s="5" customFormat="1" ht="13.5">
      <c r="C552" s="142"/>
      <c r="D552" s="142"/>
      <c r="E552" s="142"/>
      <c r="F552" s="142"/>
      <c r="G552" s="142"/>
      <c r="H552" s="142"/>
      <c r="I552" s="142"/>
      <c r="J552" s="142"/>
      <c r="K552" s="142"/>
      <c r="L552" s="142"/>
      <c r="M552" s="142"/>
      <c r="N552" s="142"/>
      <c r="O552" s="142"/>
    </row>
    <row r="553" spans="3:15" s="5" customFormat="1" ht="13.5">
      <c r="C553" s="142"/>
      <c r="D553" s="142"/>
      <c r="E553" s="142"/>
      <c r="F553" s="142"/>
      <c r="G553" s="142"/>
      <c r="H553" s="142"/>
      <c r="I553" s="142"/>
      <c r="J553" s="142"/>
      <c r="K553" s="142"/>
      <c r="L553" s="142"/>
      <c r="M553" s="142"/>
      <c r="N553" s="142"/>
      <c r="O553" s="142"/>
    </row>
    <row r="554" spans="3:15" s="5" customFormat="1" ht="13.5">
      <c r="C554" s="142"/>
      <c r="D554" s="142"/>
      <c r="E554" s="142"/>
      <c r="F554" s="142"/>
      <c r="G554" s="142"/>
      <c r="H554" s="142"/>
      <c r="I554" s="142"/>
      <c r="J554" s="142"/>
      <c r="K554" s="142"/>
      <c r="L554" s="142"/>
      <c r="M554" s="142"/>
      <c r="N554" s="142"/>
      <c r="O554" s="142"/>
    </row>
    <row r="555" spans="3:15" s="5" customFormat="1" ht="13.5">
      <c r="C555" s="142"/>
      <c r="D555" s="142"/>
      <c r="E555" s="142"/>
      <c r="F555" s="142"/>
      <c r="G555" s="142"/>
      <c r="H555" s="142"/>
      <c r="I555" s="142"/>
      <c r="J555" s="142"/>
      <c r="K555" s="142"/>
      <c r="L555" s="142"/>
      <c r="M555" s="142"/>
      <c r="N555" s="142"/>
      <c r="O555" s="142"/>
    </row>
    <row r="556" spans="3:15" s="5" customFormat="1" ht="13.5">
      <c r="C556" s="142"/>
      <c r="D556" s="142"/>
      <c r="E556" s="142"/>
      <c r="F556" s="142"/>
      <c r="G556" s="142"/>
      <c r="H556" s="142"/>
      <c r="I556" s="142"/>
      <c r="J556" s="142"/>
      <c r="K556" s="142"/>
      <c r="L556" s="142"/>
      <c r="M556" s="142"/>
      <c r="N556" s="142"/>
      <c r="O556" s="142"/>
    </row>
    <row r="557" spans="3:15" s="5" customFormat="1" ht="13.5">
      <c r="C557" s="142"/>
      <c r="D557" s="142"/>
      <c r="E557" s="142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</row>
    <row r="558" spans="3:15" s="5" customFormat="1" ht="13.5">
      <c r="C558" s="142"/>
      <c r="D558" s="142"/>
      <c r="E558" s="142"/>
      <c r="F558" s="142"/>
      <c r="G558" s="142"/>
      <c r="H558" s="142"/>
      <c r="I558" s="142"/>
      <c r="J558" s="142"/>
      <c r="K558" s="142"/>
      <c r="L558" s="142"/>
      <c r="M558" s="142"/>
      <c r="N558" s="142"/>
      <c r="O558" s="142"/>
    </row>
    <row r="559" spans="3:15" s="5" customFormat="1" ht="13.5">
      <c r="C559" s="142"/>
      <c r="D559" s="142"/>
      <c r="E559" s="142"/>
      <c r="F559" s="142"/>
      <c r="G559" s="142"/>
      <c r="H559" s="142"/>
      <c r="I559" s="142"/>
      <c r="J559" s="142"/>
      <c r="K559" s="142"/>
      <c r="L559" s="142"/>
      <c r="M559" s="142"/>
      <c r="N559" s="142"/>
      <c r="O559" s="142"/>
    </row>
    <row r="560" spans="3:15" s="5" customFormat="1" ht="13.5">
      <c r="C560" s="142"/>
      <c r="D560" s="142"/>
      <c r="E560" s="142"/>
      <c r="F560" s="142"/>
      <c r="G560" s="142"/>
      <c r="H560" s="142"/>
      <c r="I560" s="142"/>
      <c r="J560" s="142"/>
      <c r="K560" s="142"/>
      <c r="L560" s="142"/>
      <c r="M560" s="142"/>
      <c r="N560" s="142"/>
      <c r="O560" s="142"/>
    </row>
    <row r="561" spans="3:15" s="5" customFormat="1" ht="13.5">
      <c r="C561" s="142"/>
      <c r="D561" s="142"/>
      <c r="E561" s="142"/>
      <c r="F561" s="142"/>
      <c r="G561" s="142"/>
      <c r="H561" s="142"/>
      <c r="I561" s="142"/>
      <c r="J561" s="142"/>
      <c r="K561" s="142"/>
      <c r="L561" s="142"/>
      <c r="M561" s="142"/>
      <c r="N561" s="142"/>
      <c r="O561" s="142"/>
    </row>
    <row r="562" spans="3:15" s="5" customFormat="1" ht="13.5">
      <c r="C562" s="142"/>
      <c r="D562" s="142"/>
      <c r="E562" s="142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</row>
    <row r="563" spans="3:15" s="5" customFormat="1" ht="13.5">
      <c r="C563" s="142"/>
      <c r="D563" s="142"/>
      <c r="E563" s="142"/>
      <c r="F563" s="142"/>
      <c r="G563" s="142"/>
      <c r="H563" s="142"/>
      <c r="I563" s="142"/>
      <c r="J563" s="142"/>
      <c r="K563" s="142"/>
      <c r="L563" s="142"/>
      <c r="M563" s="142"/>
      <c r="N563" s="142"/>
      <c r="O563" s="142"/>
    </row>
    <row r="564" spans="3:15" s="5" customFormat="1" ht="13.5">
      <c r="C564" s="142"/>
      <c r="D564" s="142"/>
      <c r="E564" s="142"/>
      <c r="F564" s="142"/>
      <c r="G564" s="142"/>
      <c r="H564" s="142"/>
      <c r="I564" s="142"/>
      <c r="J564" s="142"/>
      <c r="K564" s="142"/>
      <c r="L564" s="142"/>
      <c r="M564" s="142"/>
      <c r="N564" s="142"/>
      <c r="O564" s="142"/>
    </row>
    <row r="565" spans="3:15" s="5" customFormat="1" ht="13.5">
      <c r="C565" s="142"/>
      <c r="D565" s="142"/>
      <c r="E565" s="142"/>
      <c r="F565" s="142"/>
      <c r="G565" s="142"/>
      <c r="H565" s="142"/>
      <c r="I565" s="142"/>
      <c r="J565" s="142"/>
      <c r="K565" s="142"/>
      <c r="L565" s="142"/>
      <c r="M565" s="142"/>
      <c r="N565" s="142"/>
      <c r="O565" s="142"/>
    </row>
    <row r="566" spans="3:15" s="5" customFormat="1" ht="13.5">
      <c r="C566" s="142"/>
      <c r="D566" s="142"/>
      <c r="E566" s="142"/>
      <c r="F566" s="142"/>
      <c r="G566" s="142"/>
      <c r="H566" s="142"/>
      <c r="I566" s="142"/>
      <c r="J566" s="142"/>
      <c r="K566" s="142"/>
      <c r="L566" s="142"/>
      <c r="M566" s="142"/>
      <c r="N566" s="142"/>
      <c r="O566" s="142"/>
    </row>
    <row r="567" spans="3:15" s="5" customFormat="1" ht="13.5">
      <c r="C567" s="142"/>
      <c r="D567" s="142"/>
      <c r="E567" s="142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</row>
    <row r="568" spans="3:15" s="5" customFormat="1" ht="13.5">
      <c r="C568" s="142"/>
      <c r="D568" s="142"/>
      <c r="E568" s="142"/>
      <c r="F568" s="142"/>
      <c r="G568" s="142"/>
      <c r="H568" s="142"/>
      <c r="I568" s="142"/>
      <c r="J568" s="142"/>
      <c r="K568" s="142"/>
      <c r="L568" s="142"/>
      <c r="M568" s="142"/>
      <c r="N568" s="142"/>
      <c r="O568" s="142"/>
    </row>
    <row r="569" spans="3:15" s="5" customFormat="1" ht="13.5">
      <c r="C569" s="142"/>
      <c r="D569" s="142"/>
      <c r="E569" s="142"/>
      <c r="F569" s="142"/>
      <c r="G569" s="142"/>
      <c r="H569" s="142"/>
      <c r="I569" s="142"/>
      <c r="J569" s="142"/>
      <c r="K569" s="142"/>
      <c r="L569" s="142"/>
      <c r="M569" s="142"/>
      <c r="N569" s="142"/>
      <c r="O569" s="142"/>
    </row>
    <row r="570" spans="3:15" s="5" customFormat="1" ht="13.5">
      <c r="C570" s="142"/>
      <c r="D570" s="142"/>
      <c r="E570" s="142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</row>
    <row r="571" spans="3:15" s="5" customFormat="1" ht="13.5">
      <c r="C571" s="142"/>
      <c r="D571" s="142"/>
      <c r="E571" s="142"/>
      <c r="F571" s="142"/>
      <c r="G571" s="142"/>
      <c r="H571" s="142"/>
      <c r="I571" s="142"/>
      <c r="J571" s="142"/>
      <c r="K571" s="142"/>
      <c r="L571" s="142"/>
      <c r="M571" s="142"/>
      <c r="N571" s="142"/>
      <c r="O571" s="142"/>
    </row>
    <row r="572" spans="3:15" s="5" customFormat="1" ht="13.5">
      <c r="C572" s="142"/>
      <c r="D572" s="142"/>
      <c r="E572" s="142"/>
      <c r="F572" s="142"/>
      <c r="G572" s="142"/>
      <c r="H572" s="142"/>
      <c r="I572" s="142"/>
      <c r="J572" s="142"/>
      <c r="K572" s="142"/>
      <c r="L572" s="142"/>
      <c r="M572" s="142"/>
      <c r="N572" s="142"/>
      <c r="O572" s="142"/>
    </row>
    <row r="573" spans="3:15" s="5" customFormat="1" ht="13.5">
      <c r="C573" s="142"/>
      <c r="D573" s="142"/>
      <c r="E573" s="142"/>
      <c r="F573" s="142"/>
      <c r="G573" s="142"/>
      <c r="H573" s="142"/>
      <c r="I573" s="142"/>
      <c r="J573" s="142"/>
      <c r="K573" s="142"/>
      <c r="L573" s="142"/>
      <c r="M573" s="142"/>
      <c r="N573" s="142"/>
      <c r="O573" s="142"/>
    </row>
    <row r="574" spans="3:15" s="5" customFormat="1" ht="13.5">
      <c r="C574" s="142"/>
      <c r="D574" s="142"/>
      <c r="E574" s="142"/>
      <c r="F574" s="142"/>
      <c r="G574" s="142"/>
      <c r="H574" s="142"/>
      <c r="I574" s="142"/>
      <c r="J574" s="142"/>
      <c r="K574" s="142"/>
      <c r="L574" s="142"/>
      <c r="M574" s="142"/>
      <c r="N574" s="142"/>
      <c r="O574" s="142"/>
    </row>
    <row r="575" spans="3:15" s="5" customFormat="1" ht="13.5">
      <c r="C575" s="142"/>
      <c r="D575" s="142"/>
      <c r="E575" s="142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</row>
    <row r="576" spans="3:15" s="5" customFormat="1" ht="13.5">
      <c r="C576" s="142"/>
      <c r="D576" s="142"/>
      <c r="E576" s="142"/>
      <c r="F576" s="142"/>
      <c r="G576" s="142"/>
      <c r="H576" s="142"/>
      <c r="I576" s="142"/>
      <c r="J576" s="142"/>
      <c r="K576" s="142"/>
      <c r="L576" s="142"/>
      <c r="M576" s="142"/>
      <c r="N576" s="142"/>
      <c r="O576" s="142"/>
    </row>
    <row r="577" spans="3:15" s="5" customFormat="1" ht="13.5">
      <c r="C577" s="142"/>
      <c r="D577" s="142"/>
      <c r="E577" s="142"/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</row>
    <row r="578" spans="3:15" s="5" customFormat="1" ht="13.5">
      <c r="C578" s="142"/>
      <c r="D578" s="142"/>
      <c r="E578" s="142"/>
      <c r="F578" s="142"/>
      <c r="G578" s="142"/>
      <c r="H578" s="142"/>
      <c r="I578" s="142"/>
      <c r="J578" s="142"/>
      <c r="K578" s="142"/>
      <c r="L578" s="142"/>
      <c r="M578" s="142"/>
      <c r="N578" s="142"/>
      <c r="O578" s="142"/>
    </row>
    <row r="579" spans="3:15" s="5" customFormat="1" ht="13.5">
      <c r="C579" s="142"/>
      <c r="D579" s="142"/>
      <c r="E579" s="142"/>
      <c r="F579" s="142"/>
      <c r="G579" s="142"/>
      <c r="H579" s="142"/>
      <c r="I579" s="142"/>
      <c r="J579" s="142"/>
      <c r="K579" s="142"/>
      <c r="L579" s="142"/>
      <c r="M579" s="142"/>
      <c r="N579" s="142"/>
      <c r="O579" s="142"/>
    </row>
    <row r="580" spans="3:15" s="5" customFormat="1" ht="13.5">
      <c r="C580" s="142"/>
      <c r="D580" s="142"/>
      <c r="E580" s="142"/>
      <c r="F580" s="142"/>
      <c r="G580" s="142"/>
      <c r="H580" s="142"/>
      <c r="I580" s="142"/>
      <c r="J580" s="142"/>
      <c r="K580" s="142"/>
      <c r="L580" s="142"/>
      <c r="M580" s="142"/>
      <c r="N580" s="142"/>
      <c r="O580" s="142"/>
    </row>
    <row r="581" spans="3:15" s="5" customFormat="1" ht="13.5">
      <c r="C581" s="142"/>
      <c r="D581" s="142"/>
      <c r="E581" s="142"/>
      <c r="F581" s="142"/>
      <c r="G581" s="142"/>
      <c r="H581" s="142"/>
      <c r="I581" s="142"/>
      <c r="J581" s="142"/>
      <c r="K581" s="142"/>
      <c r="L581" s="142"/>
      <c r="M581" s="142"/>
      <c r="N581" s="142"/>
      <c r="O581" s="142"/>
    </row>
    <row r="582" spans="3:15" s="5" customFormat="1" ht="13.5">
      <c r="C582" s="142"/>
      <c r="D582" s="142"/>
      <c r="E582" s="142"/>
      <c r="F582" s="142"/>
      <c r="G582" s="142"/>
      <c r="H582" s="142"/>
      <c r="I582" s="142"/>
      <c r="J582" s="142"/>
      <c r="K582" s="142"/>
      <c r="L582" s="142"/>
      <c r="M582" s="142"/>
      <c r="N582" s="142"/>
      <c r="O582" s="142"/>
    </row>
    <row r="583" spans="3:15" s="5" customFormat="1" ht="13.5">
      <c r="C583" s="142"/>
      <c r="D583" s="142"/>
      <c r="E583" s="142"/>
      <c r="F583" s="142"/>
      <c r="G583" s="142"/>
      <c r="H583" s="142"/>
      <c r="I583" s="142"/>
      <c r="J583" s="142"/>
      <c r="K583" s="142"/>
      <c r="L583" s="142"/>
      <c r="M583" s="142"/>
      <c r="N583" s="142"/>
      <c r="O583" s="142"/>
    </row>
    <row r="584" spans="3:15" s="5" customFormat="1" ht="13.5">
      <c r="C584" s="142"/>
      <c r="D584" s="142"/>
      <c r="E584" s="142"/>
      <c r="F584" s="142"/>
      <c r="G584" s="142"/>
      <c r="H584" s="142"/>
      <c r="I584" s="142"/>
      <c r="J584" s="142"/>
      <c r="K584" s="142"/>
      <c r="L584" s="142"/>
      <c r="M584" s="142"/>
      <c r="N584" s="142"/>
      <c r="O584" s="142"/>
    </row>
    <row r="585" spans="3:15" s="5" customFormat="1" ht="13.5">
      <c r="C585" s="142"/>
      <c r="D585" s="142"/>
      <c r="E585" s="142"/>
      <c r="F585" s="142"/>
      <c r="G585" s="142"/>
      <c r="H585" s="142"/>
      <c r="I585" s="142"/>
      <c r="J585" s="142"/>
      <c r="K585" s="142"/>
      <c r="L585" s="142"/>
      <c r="M585" s="142"/>
      <c r="N585" s="142"/>
      <c r="O585" s="142"/>
    </row>
    <row r="586" spans="3:15" s="5" customFormat="1" ht="13.5">
      <c r="C586" s="142"/>
      <c r="D586" s="142"/>
      <c r="E586" s="142"/>
      <c r="F586" s="142"/>
      <c r="G586" s="142"/>
      <c r="H586" s="142"/>
      <c r="I586" s="142"/>
      <c r="J586" s="142"/>
      <c r="K586" s="142"/>
      <c r="L586" s="142"/>
      <c r="M586" s="142"/>
      <c r="N586" s="142"/>
      <c r="O586" s="142"/>
    </row>
    <row r="587" spans="3:15" s="5" customFormat="1" ht="13.5">
      <c r="C587" s="142"/>
      <c r="D587" s="142"/>
      <c r="E587" s="142"/>
      <c r="F587" s="142"/>
      <c r="G587" s="142"/>
      <c r="H587" s="142"/>
      <c r="I587" s="142"/>
      <c r="J587" s="142"/>
      <c r="K587" s="142"/>
      <c r="L587" s="142"/>
      <c r="M587" s="142"/>
      <c r="N587" s="142"/>
      <c r="O587" s="142"/>
    </row>
    <row r="588" spans="3:15" s="5" customFormat="1" ht="13.5">
      <c r="C588" s="142"/>
      <c r="D588" s="142"/>
      <c r="E588" s="142"/>
      <c r="F588" s="142"/>
      <c r="G588" s="142"/>
      <c r="H588" s="142"/>
      <c r="I588" s="142"/>
      <c r="J588" s="142"/>
      <c r="K588" s="142"/>
      <c r="L588" s="142"/>
      <c r="M588" s="142"/>
      <c r="N588" s="142"/>
      <c r="O588" s="142"/>
    </row>
    <row r="589" spans="3:15" s="5" customFormat="1" ht="13.5">
      <c r="C589" s="142"/>
      <c r="D589" s="142"/>
      <c r="E589" s="142"/>
      <c r="F589" s="142"/>
      <c r="G589" s="142"/>
      <c r="H589" s="142"/>
      <c r="I589" s="142"/>
      <c r="J589" s="142"/>
      <c r="K589" s="142"/>
      <c r="L589" s="142"/>
      <c r="M589" s="142"/>
      <c r="N589" s="142"/>
      <c r="O589" s="142"/>
    </row>
    <row r="590" spans="3:15" s="5" customFormat="1" ht="13.5">
      <c r="C590" s="142"/>
      <c r="D590" s="142"/>
      <c r="E590" s="142"/>
      <c r="F590" s="142"/>
      <c r="G590" s="142"/>
      <c r="H590" s="142"/>
      <c r="I590" s="142"/>
      <c r="J590" s="142"/>
      <c r="K590" s="142"/>
      <c r="L590" s="142"/>
      <c r="M590" s="142"/>
      <c r="N590" s="142"/>
      <c r="O590" s="142"/>
    </row>
    <row r="591" spans="3:15" s="5" customFormat="1" ht="13.5">
      <c r="C591" s="142"/>
      <c r="D591" s="142"/>
      <c r="E591" s="142"/>
      <c r="F591" s="142"/>
      <c r="G591" s="142"/>
      <c r="H591" s="142"/>
      <c r="I591" s="142"/>
      <c r="J591" s="142"/>
      <c r="K591" s="142"/>
      <c r="L591" s="142"/>
      <c r="M591" s="142"/>
      <c r="N591" s="142"/>
      <c r="O591" s="142"/>
    </row>
    <row r="592" spans="3:15" s="5" customFormat="1" ht="13.5">
      <c r="C592" s="142"/>
      <c r="D592" s="142"/>
      <c r="E592" s="142"/>
      <c r="F592" s="142"/>
      <c r="G592" s="142"/>
      <c r="H592" s="142"/>
      <c r="I592" s="142"/>
      <c r="J592" s="142"/>
      <c r="K592" s="142"/>
      <c r="L592" s="142"/>
      <c r="M592" s="142"/>
      <c r="N592" s="142"/>
      <c r="O592" s="142"/>
    </row>
    <row r="593" spans="3:15" s="5" customFormat="1" ht="13.5">
      <c r="C593" s="142"/>
      <c r="D593" s="142"/>
      <c r="E593" s="142"/>
      <c r="F593" s="142"/>
      <c r="G593" s="142"/>
      <c r="H593" s="142"/>
      <c r="I593" s="142"/>
      <c r="J593" s="142"/>
      <c r="K593" s="142"/>
      <c r="L593" s="142"/>
      <c r="M593" s="142"/>
      <c r="N593" s="142"/>
      <c r="O593" s="142"/>
    </row>
    <row r="594" spans="3:15" s="5" customFormat="1" ht="13.5">
      <c r="C594" s="142"/>
      <c r="D594" s="142"/>
      <c r="E594" s="142"/>
      <c r="F594" s="142"/>
      <c r="G594" s="142"/>
      <c r="H594" s="142"/>
      <c r="I594" s="142"/>
      <c r="J594" s="142"/>
      <c r="K594" s="142"/>
      <c r="L594" s="142"/>
      <c r="M594" s="142"/>
      <c r="N594" s="142"/>
      <c r="O594" s="142"/>
    </row>
    <row r="595" spans="3:15" s="5" customFormat="1" ht="13.5">
      <c r="C595" s="142"/>
      <c r="D595" s="142"/>
      <c r="E595" s="142"/>
      <c r="F595" s="142"/>
      <c r="G595" s="142"/>
      <c r="H595" s="142"/>
      <c r="I595" s="142"/>
      <c r="J595" s="142"/>
      <c r="K595" s="142"/>
      <c r="L595" s="142"/>
      <c r="M595" s="142"/>
      <c r="N595" s="142"/>
      <c r="O595" s="142"/>
    </row>
    <row r="596" spans="3:15" s="5" customFormat="1" ht="13.5">
      <c r="C596" s="142"/>
      <c r="D596" s="142"/>
      <c r="E596" s="142"/>
      <c r="F596" s="142"/>
      <c r="G596" s="142"/>
      <c r="H596" s="142"/>
      <c r="I596" s="142"/>
      <c r="J596" s="142"/>
      <c r="K596" s="142"/>
      <c r="L596" s="142"/>
      <c r="M596" s="142"/>
      <c r="N596" s="142"/>
      <c r="O596" s="142"/>
    </row>
    <row r="597" spans="3:15" s="5" customFormat="1" ht="13.5">
      <c r="C597" s="142"/>
      <c r="D597" s="142"/>
      <c r="E597" s="142"/>
      <c r="F597" s="142"/>
      <c r="G597" s="142"/>
      <c r="H597" s="142"/>
      <c r="I597" s="142"/>
      <c r="J597" s="142"/>
      <c r="K597" s="142"/>
      <c r="L597" s="142"/>
      <c r="M597" s="142"/>
      <c r="N597" s="142"/>
      <c r="O597" s="142"/>
    </row>
    <row r="598" spans="3:15" s="5" customFormat="1" ht="13.5">
      <c r="C598" s="142"/>
      <c r="D598" s="142"/>
      <c r="E598" s="142"/>
      <c r="F598" s="142"/>
      <c r="G598" s="142"/>
      <c r="H598" s="142"/>
      <c r="I598" s="142"/>
      <c r="J598" s="142"/>
      <c r="K598" s="142"/>
      <c r="L598" s="142"/>
      <c r="M598" s="142"/>
      <c r="N598" s="142"/>
      <c r="O598" s="142"/>
    </row>
    <row r="599" spans="3:15" s="5" customFormat="1" ht="13.5">
      <c r="C599" s="142"/>
      <c r="D599" s="142"/>
      <c r="E599" s="142"/>
      <c r="F599" s="142"/>
      <c r="G599" s="142"/>
      <c r="H599" s="142"/>
      <c r="I599" s="142"/>
      <c r="J599" s="142"/>
      <c r="K599" s="142"/>
      <c r="L599" s="142"/>
      <c r="M599" s="142"/>
      <c r="N599" s="142"/>
      <c r="O599" s="142"/>
    </row>
    <row r="600" spans="3:15" s="5" customFormat="1" ht="13.5">
      <c r="C600" s="142"/>
      <c r="D600" s="142"/>
      <c r="E600" s="142"/>
      <c r="F600" s="142"/>
      <c r="G600" s="142"/>
      <c r="H600" s="142"/>
      <c r="I600" s="142"/>
      <c r="J600" s="142"/>
      <c r="K600" s="142"/>
      <c r="L600" s="142"/>
      <c r="M600" s="142"/>
      <c r="N600" s="142"/>
      <c r="O600" s="142"/>
    </row>
    <row r="601" spans="3:15" s="5" customFormat="1" ht="13.5">
      <c r="C601" s="142"/>
      <c r="D601" s="142"/>
      <c r="E601" s="142"/>
      <c r="F601" s="142"/>
      <c r="G601" s="142"/>
      <c r="H601" s="142"/>
      <c r="I601" s="142"/>
      <c r="J601" s="142"/>
      <c r="K601" s="142"/>
      <c r="L601" s="142"/>
      <c r="M601" s="142"/>
      <c r="N601" s="142"/>
      <c r="O601" s="142"/>
    </row>
    <row r="602" spans="3:15" s="5" customFormat="1" ht="13.5">
      <c r="C602" s="142"/>
      <c r="D602" s="142"/>
      <c r="E602" s="142"/>
      <c r="F602" s="142"/>
      <c r="G602" s="142"/>
      <c r="H602" s="142"/>
      <c r="I602" s="142"/>
      <c r="J602" s="142"/>
      <c r="K602" s="142"/>
      <c r="L602" s="142"/>
      <c r="M602" s="142"/>
      <c r="N602" s="142"/>
      <c r="O602" s="142"/>
    </row>
    <row r="603" spans="1:15" s="5" customFormat="1" ht="13.5">
      <c r="A603" s="1"/>
      <c r="B603" s="1"/>
      <c r="C603" s="166"/>
      <c r="D603" s="166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</row>
  </sheetData>
  <sheetProtection/>
  <mergeCells count="14">
    <mergeCell ref="A7:A11"/>
    <mergeCell ref="A13:A17"/>
    <mergeCell ref="A19:A23"/>
    <mergeCell ref="A25:A29"/>
    <mergeCell ref="A31:A35"/>
    <mergeCell ref="A37:A41"/>
    <mergeCell ref="A1:O1"/>
    <mergeCell ref="N3:O3"/>
    <mergeCell ref="A4:A5"/>
    <mergeCell ref="B4:B5"/>
    <mergeCell ref="C4:C5"/>
    <mergeCell ref="D4:G4"/>
    <mergeCell ref="H4:K4"/>
    <mergeCell ref="L4:O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11.375" style="5" customWidth="1"/>
    <col min="2" max="3" width="4.50390625" style="5" customWidth="1"/>
    <col min="4" max="4" width="6.875" style="5" customWidth="1"/>
    <col min="5" max="15" width="5.875" style="5" customWidth="1"/>
    <col min="16" max="16" width="4.50390625" style="5" customWidth="1"/>
    <col min="17" max="16384" width="9.00390625" style="5" customWidth="1"/>
  </cols>
  <sheetData>
    <row r="1" spans="1:16" ht="17.25">
      <c r="A1" s="427" t="s">
        <v>296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</row>
    <row r="2" spans="2:16" ht="9" customHeight="1" thickBot="1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6"/>
    </row>
    <row r="3" spans="1:16" ht="28.5" customHeight="1">
      <c r="A3" s="410" t="s">
        <v>207</v>
      </c>
      <c r="B3" s="428" t="s">
        <v>85</v>
      </c>
      <c r="C3" s="428" t="s">
        <v>31</v>
      </c>
      <c r="D3" s="396" t="s">
        <v>206</v>
      </c>
      <c r="E3" s="430"/>
      <c r="F3" s="431"/>
      <c r="G3" s="396" t="s">
        <v>346</v>
      </c>
      <c r="H3" s="430"/>
      <c r="I3" s="431"/>
      <c r="J3" s="396" t="s">
        <v>347</v>
      </c>
      <c r="K3" s="430"/>
      <c r="L3" s="431"/>
      <c r="M3" s="396" t="s">
        <v>348</v>
      </c>
      <c r="N3" s="430"/>
      <c r="O3" s="431"/>
      <c r="P3" s="432" t="s">
        <v>86</v>
      </c>
    </row>
    <row r="4" spans="1:16" ht="28.5" customHeight="1">
      <c r="A4" s="411"/>
      <c r="B4" s="429"/>
      <c r="C4" s="429"/>
      <c r="D4" s="139" t="s">
        <v>10</v>
      </c>
      <c r="E4" s="147" t="s">
        <v>32</v>
      </c>
      <c r="F4" s="147" t="s">
        <v>33</v>
      </c>
      <c r="G4" s="147" t="s">
        <v>10</v>
      </c>
      <c r="H4" s="147" t="s">
        <v>32</v>
      </c>
      <c r="I4" s="147" t="s">
        <v>33</v>
      </c>
      <c r="J4" s="147" t="s">
        <v>10</v>
      </c>
      <c r="K4" s="147" t="s">
        <v>32</v>
      </c>
      <c r="L4" s="147" t="s">
        <v>33</v>
      </c>
      <c r="M4" s="147" t="s">
        <v>10</v>
      </c>
      <c r="N4" s="147" t="s">
        <v>32</v>
      </c>
      <c r="O4" s="147" t="s">
        <v>33</v>
      </c>
      <c r="P4" s="433"/>
    </row>
    <row r="5" spans="1:16" ht="6" customHeight="1">
      <c r="A5" s="18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</row>
    <row r="6" spans="1:16" ht="44.25" customHeight="1">
      <c r="A6" s="19" t="s">
        <v>508</v>
      </c>
      <c r="B6" s="274">
        <v>22</v>
      </c>
      <c r="C6" s="157">
        <v>343</v>
      </c>
      <c r="D6" s="157">
        <f>E6+F6</f>
        <v>10155</v>
      </c>
      <c r="E6" s="157">
        <f>H6+K6+N6</f>
        <v>5168</v>
      </c>
      <c r="F6" s="157">
        <f>I6+L6+O6</f>
        <v>4987</v>
      </c>
      <c r="G6" s="157">
        <f>H6+I6</f>
        <v>3290</v>
      </c>
      <c r="H6" s="157">
        <v>1654</v>
      </c>
      <c r="I6" s="157">
        <v>1636</v>
      </c>
      <c r="J6" s="157">
        <f>K6+L6</f>
        <v>3340</v>
      </c>
      <c r="K6" s="157">
        <v>1742</v>
      </c>
      <c r="L6" s="157">
        <v>1598</v>
      </c>
      <c r="M6" s="157">
        <f>N6+O6</f>
        <v>3525</v>
      </c>
      <c r="N6" s="157">
        <v>1772</v>
      </c>
      <c r="O6" s="157">
        <v>1753</v>
      </c>
      <c r="P6" s="157">
        <v>91</v>
      </c>
    </row>
    <row r="7" spans="1:16" ht="44.25" customHeight="1">
      <c r="A7" s="39" t="s">
        <v>493</v>
      </c>
      <c r="B7" s="274">
        <v>22</v>
      </c>
      <c r="C7" s="157">
        <v>338</v>
      </c>
      <c r="D7" s="157">
        <f>E7+F7</f>
        <v>9993</v>
      </c>
      <c r="E7" s="157">
        <f>H7+K7+N7</f>
        <v>5122</v>
      </c>
      <c r="F7" s="157">
        <f>I7+L7+O7</f>
        <v>4871</v>
      </c>
      <c r="G7" s="157">
        <f>H7+I7</f>
        <v>3350</v>
      </c>
      <c r="H7" s="157">
        <v>1724</v>
      </c>
      <c r="I7" s="157">
        <v>1626</v>
      </c>
      <c r="J7" s="157">
        <f>K7+L7</f>
        <v>3287</v>
      </c>
      <c r="K7" s="157">
        <v>1647</v>
      </c>
      <c r="L7" s="157">
        <v>1640</v>
      </c>
      <c r="M7" s="157">
        <f>N7+O7</f>
        <v>3356</v>
      </c>
      <c r="N7" s="157">
        <v>1751</v>
      </c>
      <c r="O7" s="157">
        <v>1605</v>
      </c>
      <c r="P7" s="157">
        <v>110</v>
      </c>
    </row>
    <row r="8" spans="1:16" ht="44.25" customHeight="1">
      <c r="A8" s="19">
        <v>2</v>
      </c>
      <c r="B8" s="274">
        <v>22</v>
      </c>
      <c r="C8" s="157">
        <v>335</v>
      </c>
      <c r="D8" s="157">
        <f>E8+F8</f>
        <v>9903</v>
      </c>
      <c r="E8" s="157">
        <v>5054</v>
      </c>
      <c r="F8" s="157">
        <v>4849</v>
      </c>
      <c r="G8" s="157">
        <f>H8+I8</f>
        <v>3246</v>
      </c>
      <c r="H8" s="157">
        <v>1677</v>
      </c>
      <c r="I8" s="157">
        <v>1569</v>
      </c>
      <c r="J8" s="157">
        <f>K8+L8</f>
        <v>3361</v>
      </c>
      <c r="K8" s="157">
        <v>1728</v>
      </c>
      <c r="L8" s="157">
        <v>1633</v>
      </c>
      <c r="M8" s="157">
        <f>N8+O8</f>
        <v>3296</v>
      </c>
      <c r="N8" s="157">
        <v>1649</v>
      </c>
      <c r="O8" s="157">
        <v>1647</v>
      </c>
      <c r="P8" s="157">
        <v>117</v>
      </c>
    </row>
    <row r="9" spans="1:16" ht="44.25" customHeight="1">
      <c r="A9" s="19">
        <v>3</v>
      </c>
      <c r="B9" s="274">
        <v>23</v>
      </c>
      <c r="C9" s="157">
        <v>350</v>
      </c>
      <c r="D9" s="157">
        <f>E9+F9</f>
        <v>9991</v>
      </c>
      <c r="E9" s="157">
        <f>H9+K9+N9</f>
        <v>5104</v>
      </c>
      <c r="F9" s="157">
        <f>I9+L9+O9</f>
        <v>4887</v>
      </c>
      <c r="G9" s="157">
        <f>H9+I9</f>
        <v>3369</v>
      </c>
      <c r="H9" s="157">
        <v>1689</v>
      </c>
      <c r="I9" s="157">
        <v>1680</v>
      </c>
      <c r="J9" s="157">
        <f>K9+L9</f>
        <v>3255</v>
      </c>
      <c r="K9" s="157">
        <v>1686</v>
      </c>
      <c r="L9" s="157">
        <v>1569</v>
      </c>
      <c r="M9" s="157">
        <f>N9+O9</f>
        <v>3367</v>
      </c>
      <c r="N9" s="157">
        <v>1729</v>
      </c>
      <c r="O9" s="157">
        <v>1638</v>
      </c>
      <c r="P9" s="157">
        <v>125</v>
      </c>
    </row>
    <row r="10" spans="1:16" s="1" customFormat="1" ht="44.25" customHeight="1">
      <c r="A10" s="112">
        <v>4</v>
      </c>
      <c r="B10" s="326">
        <v>23</v>
      </c>
      <c r="C10" s="174">
        <v>355</v>
      </c>
      <c r="D10" s="174">
        <f>E10+F10</f>
        <v>9800</v>
      </c>
      <c r="E10" s="174">
        <f>H10+K10+N10</f>
        <v>5013</v>
      </c>
      <c r="F10" s="174">
        <f>I10+L10+O10</f>
        <v>4787</v>
      </c>
      <c r="G10" s="174">
        <f>H10+I10</f>
        <v>3171</v>
      </c>
      <c r="H10" s="174">
        <v>1639</v>
      </c>
      <c r="I10" s="174">
        <v>1532</v>
      </c>
      <c r="J10" s="174">
        <f>K10+L10</f>
        <v>3377</v>
      </c>
      <c r="K10" s="174">
        <v>1690</v>
      </c>
      <c r="L10" s="174">
        <v>1687</v>
      </c>
      <c r="M10" s="174">
        <f>N10+O10</f>
        <v>3252</v>
      </c>
      <c r="N10" s="174">
        <v>1684</v>
      </c>
      <c r="O10" s="174">
        <v>1568</v>
      </c>
      <c r="P10" s="174">
        <v>120</v>
      </c>
    </row>
    <row r="11" spans="1:16" ht="6" customHeight="1" thickBot="1">
      <c r="A11" s="16"/>
      <c r="B11" s="158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</row>
    <row r="12" spans="1:15" ht="18" customHeight="1">
      <c r="A12" s="5" t="s">
        <v>514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 t="s">
        <v>434</v>
      </c>
      <c r="M12" s="142"/>
      <c r="N12" s="142"/>
      <c r="O12" s="142"/>
    </row>
  </sheetData>
  <sheetProtection/>
  <mergeCells count="9">
    <mergeCell ref="A1:P1"/>
    <mergeCell ref="A3:A4"/>
    <mergeCell ref="B3:B4"/>
    <mergeCell ref="C3:C4"/>
    <mergeCell ref="D3:F3"/>
    <mergeCell ref="G3:I3"/>
    <mergeCell ref="J3:L3"/>
    <mergeCell ref="M3:O3"/>
    <mergeCell ref="P3:P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zoomScalePageLayoutView="0" workbookViewId="0" topLeftCell="A1">
      <selection activeCell="A1" sqref="A1:D1"/>
    </sheetView>
  </sheetViews>
  <sheetFormatPr defaultColWidth="9.00390625" defaultRowHeight="13.5"/>
  <cols>
    <col min="1" max="1" width="16.125" style="4" customWidth="1"/>
    <col min="2" max="4" width="26.875" style="4" customWidth="1"/>
    <col min="5" max="16384" width="9.00390625" style="4" customWidth="1"/>
  </cols>
  <sheetData>
    <row r="1" spans="1:4" ht="17.25">
      <c r="A1" s="415" t="s">
        <v>323</v>
      </c>
      <c r="B1" s="415"/>
      <c r="C1" s="415"/>
      <c r="D1" s="415"/>
    </row>
    <row r="2" spans="1:4" s="5" customFormat="1" ht="14.25" thickBot="1">
      <c r="A2" s="16"/>
      <c r="B2" s="137"/>
      <c r="C2" s="137"/>
      <c r="D2" s="137"/>
    </row>
    <row r="3" spans="1:4" s="5" customFormat="1" ht="18" customHeight="1">
      <c r="A3" s="17" t="s">
        <v>207</v>
      </c>
      <c r="B3" s="138" t="s">
        <v>145</v>
      </c>
      <c r="C3" s="138" t="s">
        <v>93</v>
      </c>
      <c r="D3" s="140" t="s">
        <v>166</v>
      </c>
    </row>
    <row r="4" spans="1:4" s="5" customFormat="1" ht="6" customHeight="1">
      <c r="A4" s="18"/>
      <c r="B4" s="142"/>
      <c r="C4" s="142"/>
      <c r="D4" s="142"/>
    </row>
    <row r="5" spans="1:4" s="5" customFormat="1" ht="18" customHeight="1">
      <c r="A5" s="19" t="s">
        <v>497</v>
      </c>
      <c r="B5" s="127">
        <v>256</v>
      </c>
      <c r="C5" s="127">
        <v>4505</v>
      </c>
      <c r="D5" s="127">
        <v>518</v>
      </c>
    </row>
    <row r="6" spans="1:4" s="5" customFormat="1" ht="18" customHeight="1">
      <c r="A6" s="19">
        <v>30</v>
      </c>
      <c r="B6" s="127">
        <v>240</v>
      </c>
      <c r="C6" s="127">
        <v>4837</v>
      </c>
      <c r="D6" s="127">
        <v>649</v>
      </c>
    </row>
    <row r="7" spans="1:4" s="5" customFormat="1" ht="18" customHeight="1">
      <c r="A7" s="19" t="s">
        <v>493</v>
      </c>
      <c r="B7" s="127">
        <v>243</v>
      </c>
      <c r="C7" s="127">
        <v>3990</v>
      </c>
      <c r="D7" s="127">
        <v>687</v>
      </c>
    </row>
    <row r="8" spans="1:4" s="5" customFormat="1" ht="18" customHeight="1">
      <c r="A8" s="19">
        <v>2</v>
      </c>
      <c r="B8" s="127">
        <v>163</v>
      </c>
      <c r="C8" s="127">
        <v>2184</v>
      </c>
      <c r="D8" s="127">
        <v>337</v>
      </c>
    </row>
    <row r="9" spans="1:4" s="1" customFormat="1" ht="18" customHeight="1">
      <c r="A9" s="112">
        <v>3</v>
      </c>
      <c r="B9" s="335">
        <v>180</v>
      </c>
      <c r="C9" s="335">
        <v>2466</v>
      </c>
      <c r="D9" s="335">
        <v>546</v>
      </c>
    </row>
    <row r="10" spans="1:4" s="5" customFormat="1" ht="5.25" customHeight="1" thickBot="1">
      <c r="A10" s="20"/>
      <c r="B10" s="137"/>
      <c r="C10" s="137"/>
      <c r="D10" s="137"/>
    </row>
    <row r="11" spans="1:4" s="5" customFormat="1" ht="18.75" customHeight="1">
      <c r="A11" s="5" t="s">
        <v>502</v>
      </c>
      <c r="B11" s="142"/>
      <c r="C11" s="142"/>
      <c r="D11" s="142"/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"/>
  <sheetViews>
    <sheetView showGridLines="0" zoomScalePageLayoutView="0" workbookViewId="0" topLeftCell="A1">
      <selection activeCell="A1" sqref="A1:AF1"/>
    </sheetView>
  </sheetViews>
  <sheetFormatPr defaultColWidth="9.00390625" defaultRowHeight="13.5"/>
  <cols>
    <col min="1" max="1" width="10.75390625" style="5" customWidth="1"/>
    <col min="2" max="15" width="6.125" style="5" customWidth="1"/>
    <col min="16" max="32" width="5.625" style="5" customWidth="1"/>
    <col min="33" max="16384" width="9.00390625" style="5" customWidth="1"/>
  </cols>
  <sheetData>
    <row r="1" spans="1:32" s="7" customFormat="1" ht="17.25" customHeight="1">
      <c r="A1" s="427" t="s">
        <v>306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</row>
    <row r="2" spans="1:15" ht="9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 t="s">
        <v>441</v>
      </c>
      <c r="M2" s="16"/>
      <c r="N2" s="16"/>
      <c r="O2" s="16"/>
    </row>
    <row r="3" spans="1:34" ht="19.5" customHeight="1">
      <c r="A3" s="446" t="s">
        <v>383</v>
      </c>
      <c r="B3" s="448" t="s">
        <v>303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50"/>
      <c r="W3" s="448" t="s">
        <v>304</v>
      </c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</row>
    <row r="4" spans="1:34" ht="24" customHeight="1">
      <c r="A4" s="446"/>
      <c r="B4" s="434" t="s">
        <v>10</v>
      </c>
      <c r="C4" s="439"/>
      <c r="D4" s="442"/>
      <c r="E4" s="434" t="s">
        <v>298</v>
      </c>
      <c r="F4" s="439"/>
      <c r="G4" s="442"/>
      <c r="H4" s="434" t="s">
        <v>299</v>
      </c>
      <c r="I4" s="439"/>
      <c r="J4" s="442"/>
      <c r="K4" s="434" t="s">
        <v>300</v>
      </c>
      <c r="L4" s="439"/>
      <c r="M4" s="442"/>
      <c r="N4" s="451" t="s">
        <v>87</v>
      </c>
      <c r="O4" s="452"/>
      <c r="P4" s="453"/>
      <c r="Q4" s="457" t="s">
        <v>307</v>
      </c>
      <c r="R4" s="439" t="s">
        <v>301</v>
      </c>
      <c r="S4" s="439"/>
      <c r="T4" s="442"/>
      <c r="U4" s="459" t="s">
        <v>88</v>
      </c>
      <c r="V4" s="457" t="s">
        <v>345</v>
      </c>
      <c r="W4" s="434" t="s">
        <v>302</v>
      </c>
      <c r="X4" s="439"/>
      <c r="Y4" s="442"/>
      <c r="Z4" s="434" t="s">
        <v>89</v>
      </c>
      <c r="AA4" s="439"/>
      <c r="AB4" s="439"/>
      <c r="AC4" s="439"/>
      <c r="AD4" s="439"/>
      <c r="AE4" s="442"/>
      <c r="AF4" s="434" t="s">
        <v>220</v>
      </c>
      <c r="AG4" s="439"/>
      <c r="AH4" s="439"/>
    </row>
    <row r="5" spans="1:34" ht="24" customHeight="1">
      <c r="A5" s="446"/>
      <c r="B5" s="445"/>
      <c r="C5" s="440"/>
      <c r="D5" s="443"/>
      <c r="E5" s="445"/>
      <c r="F5" s="440"/>
      <c r="G5" s="443"/>
      <c r="H5" s="445"/>
      <c r="I5" s="440"/>
      <c r="J5" s="443"/>
      <c r="K5" s="445"/>
      <c r="L5" s="440"/>
      <c r="M5" s="443"/>
      <c r="N5" s="454"/>
      <c r="O5" s="455"/>
      <c r="P5" s="456"/>
      <c r="Q5" s="458"/>
      <c r="R5" s="440"/>
      <c r="S5" s="440"/>
      <c r="T5" s="443"/>
      <c r="U5" s="460"/>
      <c r="V5" s="458"/>
      <c r="W5" s="445"/>
      <c r="X5" s="440"/>
      <c r="Y5" s="443"/>
      <c r="Z5" s="435"/>
      <c r="AA5" s="441"/>
      <c r="AB5" s="441"/>
      <c r="AC5" s="441"/>
      <c r="AD5" s="441"/>
      <c r="AE5" s="444"/>
      <c r="AF5" s="445"/>
      <c r="AG5" s="440"/>
      <c r="AH5" s="440"/>
    </row>
    <row r="6" spans="1:34" ht="9.75" customHeight="1">
      <c r="A6" s="446"/>
      <c r="B6" s="436" t="s">
        <v>10</v>
      </c>
      <c r="C6" s="436" t="s">
        <v>32</v>
      </c>
      <c r="D6" s="442" t="s">
        <v>33</v>
      </c>
      <c r="E6" s="436" t="s">
        <v>10</v>
      </c>
      <c r="F6" s="436" t="s">
        <v>32</v>
      </c>
      <c r="G6" s="442" t="s">
        <v>33</v>
      </c>
      <c r="H6" s="434" t="s">
        <v>10</v>
      </c>
      <c r="I6" s="434" t="s">
        <v>32</v>
      </c>
      <c r="J6" s="436" t="s">
        <v>33</v>
      </c>
      <c r="K6" s="436" t="s">
        <v>10</v>
      </c>
      <c r="L6" s="439" t="s">
        <v>32</v>
      </c>
      <c r="M6" s="436" t="s">
        <v>33</v>
      </c>
      <c r="N6" s="436" t="s">
        <v>10</v>
      </c>
      <c r="O6" s="439" t="s">
        <v>32</v>
      </c>
      <c r="P6" s="436" t="s">
        <v>33</v>
      </c>
      <c r="Q6" s="436" t="s">
        <v>33</v>
      </c>
      <c r="R6" s="441"/>
      <c r="S6" s="441"/>
      <c r="T6" s="444"/>
      <c r="U6" s="460"/>
      <c r="V6" s="458"/>
      <c r="W6" s="435"/>
      <c r="X6" s="441"/>
      <c r="Y6" s="444"/>
      <c r="Z6" s="434" t="s">
        <v>384</v>
      </c>
      <c r="AA6" s="439"/>
      <c r="AB6" s="442"/>
      <c r="AC6" s="434" t="s">
        <v>91</v>
      </c>
      <c r="AD6" s="439"/>
      <c r="AE6" s="442"/>
      <c r="AF6" s="435"/>
      <c r="AG6" s="441"/>
      <c r="AH6" s="441"/>
    </row>
    <row r="7" spans="1:34" ht="9.75" customHeight="1">
      <c r="A7" s="446"/>
      <c r="B7" s="437"/>
      <c r="C7" s="437"/>
      <c r="D7" s="443"/>
      <c r="E7" s="437"/>
      <c r="F7" s="437"/>
      <c r="G7" s="443"/>
      <c r="H7" s="445"/>
      <c r="I7" s="445"/>
      <c r="J7" s="437"/>
      <c r="K7" s="437"/>
      <c r="L7" s="440"/>
      <c r="M7" s="437"/>
      <c r="N7" s="437"/>
      <c r="O7" s="440"/>
      <c r="P7" s="437"/>
      <c r="Q7" s="437"/>
      <c r="R7" s="442" t="s">
        <v>10</v>
      </c>
      <c r="S7" s="442" t="s">
        <v>32</v>
      </c>
      <c r="T7" s="442" t="s">
        <v>33</v>
      </c>
      <c r="U7" s="460"/>
      <c r="V7" s="458"/>
      <c r="W7" s="434" t="s">
        <v>10</v>
      </c>
      <c r="X7" s="434" t="s">
        <v>32</v>
      </c>
      <c r="Y7" s="436" t="s">
        <v>33</v>
      </c>
      <c r="Z7" s="435"/>
      <c r="AA7" s="441"/>
      <c r="AB7" s="444"/>
      <c r="AC7" s="435"/>
      <c r="AD7" s="441"/>
      <c r="AE7" s="444"/>
      <c r="AF7" s="434" t="s">
        <v>10</v>
      </c>
      <c r="AG7" s="434" t="s">
        <v>32</v>
      </c>
      <c r="AH7" s="434" t="s">
        <v>33</v>
      </c>
    </row>
    <row r="8" spans="1:34" ht="18" customHeight="1">
      <c r="A8" s="447"/>
      <c r="B8" s="438"/>
      <c r="C8" s="438"/>
      <c r="D8" s="444"/>
      <c r="E8" s="438"/>
      <c r="F8" s="438"/>
      <c r="G8" s="444"/>
      <c r="H8" s="435"/>
      <c r="I8" s="435"/>
      <c r="J8" s="438"/>
      <c r="K8" s="438"/>
      <c r="L8" s="441"/>
      <c r="M8" s="438"/>
      <c r="N8" s="438"/>
      <c r="O8" s="441"/>
      <c r="P8" s="438"/>
      <c r="Q8" s="438"/>
      <c r="R8" s="444"/>
      <c r="S8" s="444"/>
      <c r="T8" s="444"/>
      <c r="U8" s="461"/>
      <c r="V8" s="462"/>
      <c r="W8" s="435"/>
      <c r="X8" s="435"/>
      <c r="Y8" s="438"/>
      <c r="Z8" s="159" t="s">
        <v>10</v>
      </c>
      <c r="AA8" s="159" t="s">
        <v>32</v>
      </c>
      <c r="AB8" s="159" t="s">
        <v>33</v>
      </c>
      <c r="AC8" s="159" t="s">
        <v>10</v>
      </c>
      <c r="AD8" s="159" t="s">
        <v>32</v>
      </c>
      <c r="AE8" s="159" t="s">
        <v>33</v>
      </c>
      <c r="AF8" s="435"/>
      <c r="AG8" s="435"/>
      <c r="AH8" s="435"/>
    </row>
    <row r="9" spans="1:34" ht="4.5" customHeight="1">
      <c r="A9" s="18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8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</row>
    <row r="10" spans="1:34" ht="15" customHeight="1">
      <c r="A10" s="320" t="s">
        <v>519</v>
      </c>
      <c r="B10" s="275">
        <f>C10+D10</f>
        <v>1320</v>
      </c>
      <c r="C10" s="276">
        <v>452</v>
      </c>
      <c r="D10" s="276">
        <v>868</v>
      </c>
      <c r="E10" s="276">
        <f>F10+G10</f>
        <v>46</v>
      </c>
      <c r="F10" s="276">
        <v>38</v>
      </c>
      <c r="G10" s="276">
        <v>8</v>
      </c>
      <c r="H10" s="276">
        <f>I10+J10</f>
        <v>52</v>
      </c>
      <c r="I10" s="276">
        <v>37</v>
      </c>
      <c r="J10" s="276">
        <v>15</v>
      </c>
      <c r="K10" s="276">
        <f>L10+M10</f>
        <v>977</v>
      </c>
      <c r="L10" s="276">
        <v>325</v>
      </c>
      <c r="M10" s="276">
        <v>652</v>
      </c>
      <c r="N10" s="276">
        <f>O10+P10</f>
        <v>43</v>
      </c>
      <c r="O10" s="276">
        <v>1</v>
      </c>
      <c r="P10" s="276">
        <v>42</v>
      </c>
      <c r="Q10" s="276">
        <v>9</v>
      </c>
      <c r="R10" s="276">
        <f>S10+T10</f>
        <v>193</v>
      </c>
      <c r="S10" s="276">
        <v>51</v>
      </c>
      <c r="T10" s="276">
        <v>142</v>
      </c>
      <c r="U10" s="276">
        <v>97</v>
      </c>
      <c r="V10" s="276">
        <v>40</v>
      </c>
      <c r="W10" s="276">
        <f>X10+Y10</f>
        <v>79</v>
      </c>
      <c r="X10" s="276">
        <v>20</v>
      </c>
      <c r="Y10" s="276">
        <v>59</v>
      </c>
      <c r="Z10" s="276">
        <f>AA10+AB10</f>
        <v>51</v>
      </c>
      <c r="AA10" s="276">
        <v>12</v>
      </c>
      <c r="AB10" s="276">
        <v>39</v>
      </c>
      <c r="AC10" s="276">
        <f>AD10+AE10</f>
        <v>3</v>
      </c>
      <c r="AD10" s="277">
        <v>0</v>
      </c>
      <c r="AE10" s="276">
        <v>3</v>
      </c>
      <c r="AF10" s="276">
        <f>AG10+AH10</f>
        <v>25</v>
      </c>
      <c r="AG10" s="276">
        <v>8</v>
      </c>
      <c r="AH10" s="276">
        <v>17</v>
      </c>
    </row>
    <row r="11" spans="1:34" ht="15" customHeight="1">
      <c r="A11" s="319" t="s">
        <v>494</v>
      </c>
      <c r="B11" s="275">
        <f>C11+D11</f>
        <v>1287</v>
      </c>
      <c r="C11" s="276">
        <v>440</v>
      </c>
      <c r="D11" s="276">
        <v>847</v>
      </c>
      <c r="E11" s="276">
        <f>F11+G11</f>
        <v>46</v>
      </c>
      <c r="F11" s="276">
        <v>37</v>
      </c>
      <c r="G11" s="276">
        <v>9</v>
      </c>
      <c r="H11" s="276">
        <f>I11+J11</f>
        <v>51</v>
      </c>
      <c r="I11" s="276">
        <v>37</v>
      </c>
      <c r="J11" s="276">
        <v>14</v>
      </c>
      <c r="K11" s="276">
        <f>L11+M11</f>
        <v>959</v>
      </c>
      <c r="L11" s="276">
        <v>315</v>
      </c>
      <c r="M11" s="276">
        <v>644</v>
      </c>
      <c r="N11" s="276">
        <f>O11+P11</f>
        <v>44</v>
      </c>
      <c r="O11" s="276">
        <v>1</v>
      </c>
      <c r="P11" s="276">
        <v>43</v>
      </c>
      <c r="Q11" s="276">
        <v>7</v>
      </c>
      <c r="R11" s="276">
        <f>S11+T11</f>
        <v>180</v>
      </c>
      <c r="S11" s="276">
        <v>50</v>
      </c>
      <c r="T11" s="276">
        <v>130</v>
      </c>
      <c r="U11" s="276">
        <v>103</v>
      </c>
      <c r="V11" s="276">
        <v>2</v>
      </c>
      <c r="W11" s="276">
        <f>X11+Y11</f>
        <v>71</v>
      </c>
      <c r="X11" s="276">
        <v>17</v>
      </c>
      <c r="Y11" s="276">
        <v>54</v>
      </c>
      <c r="Z11" s="276">
        <f>AA11+AB11</f>
        <v>52</v>
      </c>
      <c r="AA11" s="276">
        <v>12</v>
      </c>
      <c r="AB11" s="276">
        <v>40</v>
      </c>
      <c r="AC11" s="276">
        <f>AD11+AE11</f>
        <v>3</v>
      </c>
      <c r="AD11" s="277">
        <v>0</v>
      </c>
      <c r="AE11" s="276">
        <v>3</v>
      </c>
      <c r="AF11" s="276">
        <f>AG11+AH11</f>
        <v>16</v>
      </c>
      <c r="AG11" s="276">
        <v>5</v>
      </c>
      <c r="AH11" s="276">
        <v>11</v>
      </c>
    </row>
    <row r="12" spans="1:34" ht="15" customHeight="1">
      <c r="A12" s="19">
        <v>2</v>
      </c>
      <c r="B12" s="275">
        <f>C12+D12</f>
        <v>1333</v>
      </c>
      <c r="C12" s="276">
        <v>454</v>
      </c>
      <c r="D12" s="276">
        <v>879</v>
      </c>
      <c r="E12" s="276">
        <f>F12+G12</f>
        <v>44</v>
      </c>
      <c r="F12" s="276">
        <v>34</v>
      </c>
      <c r="G12" s="276">
        <v>10</v>
      </c>
      <c r="H12" s="276">
        <f>I12+J12</f>
        <v>56</v>
      </c>
      <c r="I12" s="276">
        <v>36</v>
      </c>
      <c r="J12" s="276">
        <v>20</v>
      </c>
      <c r="K12" s="276">
        <f>L12+M12</f>
        <v>954</v>
      </c>
      <c r="L12" s="276">
        <v>316</v>
      </c>
      <c r="M12" s="276">
        <v>638</v>
      </c>
      <c r="N12" s="276">
        <f>O12+P12</f>
        <v>45</v>
      </c>
      <c r="O12" s="276">
        <v>1</v>
      </c>
      <c r="P12" s="276">
        <v>44</v>
      </c>
      <c r="Q12" s="276">
        <v>7</v>
      </c>
      <c r="R12" s="276">
        <f>S12+T12</f>
        <v>227</v>
      </c>
      <c r="S12" s="276">
        <v>67</v>
      </c>
      <c r="T12" s="276">
        <v>160</v>
      </c>
      <c r="U12" s="276">
        <v>106</v>
      </c>
      <c r="V12" s="276">
        <v>42</v>
      </c>
      <c r="W12" s="276">
        <f>X12+Y12</f>
        <v>68</v>
      </c>
      <c r="X12" s="276">
        <v>16</v>
      </c>
      <c r="Y12" s="276">
        <v>52</v>
      </c>
      <c r="Z12" s="276">
        <f>AA12+AB12</f>
        <v>52</v>
      </c>
      <c r="AA12" s="276">
        <v>11</v>
      </c>
      <c r="AB12" s="276">
        <v>41</v>
      </c>
      <c r="AC12" s="276">
        <f>AD12+AE12</f>
        <v>3</v>
      </c>
      <c r="AD12" s="277">
        <v>0</v>
      </c>
      <c r="AE12" s="276">
        <v>3</v>
      </c>
      <c r="AF12" s="276">
        <f>AG12+AH12</f>
        <v>13</v>
      </c>
      <c r="AG12" s="276">
        <v>5</v>
      </c>
      <c r="AH12" s="276">
        <v>8</v>
      </c>
    </row>
    <row r="13" spans="1:34" ht="15" customHeight="1">
      <c r="A13" s="19">
        <v>3</v>
      </c>
      <c r="B13" s="275">
        <f>C13+D13</f>
        <v>1426</v>
      </c>
      <c r="C13" s="276">
        <f>F13+I13+L13+O13+S13</f>
        <v>510</v>
      </c>
      <c r="D13" s="276">
        <f>G13+J13+M13+P13+Q13+T13</f>
        <v>916</v>
      </c>
      <c r="E13" s="276">
        <f>F13+G13</f>
        <v>49</v>
      </c>
      <c r="F13" s="276">
        <v>38</v>
      </c>
      <c r="G13" s="276">
        <v>11</v>
      </c>
      <c r="H13" s="276">
        <f>I13+J13</f>
        <v>54</v>
      </c>
      <c r="I13" s="276">
        <v>33</v>
      </c>
      <c r="J13" s="276">
        <v>21</v>
      </c>
      <c r="K13" s="276">
        <f>L13+M13</f>
        <v>975</v>
      </c>
      <c r="L13" s="276">
        <v>338</v>
      </c>
      <c r="M13" s="276">
        <v>637</v>
      </c>
      <c r="N13" s="276">
        <f>O13+P13</f>
        <v>44</v>
      </c>
      <c r="O13" s="276">
        <v>1</v>
      </c>
      <c r="P13" s="276">
        <v>43</v>
      </c>
      <c r="Q13" s="276">
        <v>9</v>
      </c>
      <c r="R13" s="276">
        <f>S13+T13</f>
        <v>295</v>
      </c>
      <c r="S13" s="276">
        <v>100</v>
      </c>
      <c r="T13" s="276">
        <v>195</v>
      </c>
      <c r="U13" s="276">
        <v>112</v>
      </c>
      <c r="V13" s="276">
        <v>44</v>
      </c>
      <c r="W13" s="276">
        <f>X13+Y13</f>
        <v>62</v>
      </c>
      <c r="X13" s="276">
        <f>AA13+AD13+AG13</f>
        <v>13</v>
      </c>
      <c r="Y13" s="276">
        <f>AB13+AE13+AH13</f>
        <v>49</v>
      </c>
      <c r="Z13" s="276">
        <f>AA13+AB13</f>
        <v>53</v>
      </c>
      <c r="AA13" s="276">
        <v>11</v>
      </c>
      <c r="AB13" s="276">
        <v>42</v>
      </c>
      <c r="AC13" s="276">
        <f>AD13+AE13</f>
        <v>2</v>
      </c>
      <c r="AD13" s="277">
        <v>0</v>
      </c>
      <c r="AE13" s="276">
        <v>2</v>
      </c>
      <c r="AF13" s="276">
        <f>AG13+AH13</f>
        <v>7</v>
      </c>
      <c r="AG13" s="276">
        <v>2</v>
      </c>
      <c r="AH13" s="276">
        <v>5</v>
      </c>
    </row>
    <row r="14" spans="1:34" s="1" customFormat="1" ht="15" customHeight="1">
      <c r="A14" s="112">
        <v>4</v>
      </c>
      <c r="B14" s="336">
        <f>C14+D14</f>
        <v>1433</v>
      </c>
      <c r="C14" s="337">
        <f>F14+I14+L14+O14+S14</f>
        <v>521</v>
      </c>
      <c r="D14" s="337">
        <f>G14+J14+M14+P14+Q14+T14</f>
        <v>912</v>
      </c>
      <c r="E14" s="337">
        <f>F14+G14</f>
        <v>49</v>
      </c>
      <c r="F14" s="337">
        <v>37</v>
      </c>
      <c r="G14" s="337">
        <v>12</v>
      </c>
      <c r="H14" s="337">
        <f>I14+J14</f>
        <v>56</v>
      </c>
      <c r="I14" s="337">
        <v>31</v>
      </c>
      <c r="J14" s="337">
        <v>25</v>
      </c>
      <c r="K14" s="337">
        <f>L14+M14</f>
        <v>983</v>
      </c>
      <c r="L14" s="337">
        <v>352</v>
      </c>
      <c r="M14" s="337">
        <v>631</v>
      </c>
      <c r="N14" s="337">
        <f>O14+P14</f>
        <v>47</v>
      </c>
      <c r="O14" s="337">
        <v>1</v>
      </c>
      <c r="P14" s="337">
        <v>46</v>
      </c>
      <c r="Q14" s="337">
        <v>8</v>
      </c>
      <c r="R14" s="337">
        <f>S14+T14</f>
        <v>290</v>
      </c>
      <c r="S14" s="337">
        <v>100</v>
      </c>
      <c r="T14" s="337">
        <v>190</v>
      </c>
      <c r="U14" s="337">
        <v>118</v>
      </c>
      <c r="V14" s="337">
        <v>61</v>
      </c>
      <c r="W14" s="337">
        <f>X14+Y14</f>
        <v>73</v>
      </c>
      <c r="X14" s="337">
        <f>AA14+AD14+AG14</f>
        <v>14</v>
      </c>
      <c r="Y14" s="337">
        <f>AB14+AE14+AH14</f>
        <v>59</v>
      </c>
      <c r="Z14" s="337">
        <f>AA14+AB14</f>
        <v>56</v>
      </c>
      <c r="AA14" s="337">
        <v>10</v>
      </c>
      <c r="AB14" s="337">
        <v>46</v>
      </c>
      <c r="AC14" s="337">
        <f>AD14+AE14</f>
        <v>8</v>
      </c>
      <c r="AD14" s="338">
        <v>1</v>
      </c>
      <c r="AE14" s="337">
        <v>7</v>
      </c>
      <c r="AF14" s="337">
        <f>AG14+AH14</f>
        <v>9</v>
      </c>
      <c r="AG14" s="337">
        <v>3</v>
      </c>
      <c r="AH14" s="337">
        <v>6</v>
      </c>
    </row>
    <row r="15" spans="1:34" ht="4.5" customHeight="1" thickBot="1">
      <c r="A15" s="20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</row>
    <row r="16" spans="1:17" ht="12.75" customHeight="1">
      <c r="A16" s="5" t="s">
        <v>516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</sheetData>
  <sheetProtection/>
  <mergeCells count="43">
    <mergeCell ref="AG7:AG8"/>
    <mergeCell ref="AH7:AH8"/>
    <mergeCell ref="Q6:Q8"/>
    <mergeCell ref="Z6:AB7"/>
    <mergeCell ref="AC6:AE7"/>
    <mergeCell ref="S7:S8"/>
    <mergeCell ref="T7:T8"/>
    <mergeCell ref="X7:X8"/>
    <mergeCell ref="Y7:Y8"/>
    <mergeCell ref="R7:R8"/>
    <mergeCell ref="B3:V3"/>
    <mergeCell ref="W3:AH3"/>
    <mergeCell ref="N4:P5"/>
    <mergeCell ref="Q4:Q5"/>
    <mergeCell ref="R4:T6"/>
    <mergeCell ref="U4:U8"/>
    <mergeCell ref="V4:V8"/>
    <mergeCell ref="W4:Y6"/>
    <mergeCell ref="Z4:AE5"/>
    <mergeCell ref="AF4:AH6"/>
    <mergeCell ref="A1:AF1"/>
    <mergeCell ref="A3:A8"/>
    <mergeCell ref="B4:D5"/>
    <mergeCell ref="E4:G5"/>
    <mergeCell ref="H4:J5"/>
    <mergeCell ref="K4:M5"/>
    <mergeCell ref="AF7:AF8"/>
    <mergeCell ref="P6:P8"/>
    <mergeCell ref="B6:B8"/>
    <mergeCell ref="C6:C8"/>
    <mergeCell ref="D6:D8"/>
    <mergeCell ref="E6:E8"/>
    <mergeCell ref="F6:F8"/>
    <mergeCell ref="G6:G8"/>
    <mergeCell ref="H6:H8"/>
    <mergeCell ref="I6:I8"/>
    <mergeCell ref="W7:W8"/>
    <mergeCell ref="J6:J8"/>
    <mergeCell ref="K6:K8"/>
    <mergeCell ref="L6:L8"/>
    <mergeCell ref="M6:M8"/>
    <mergeCell ref="N6:N8"/>
    <mergeCell ref="O6:O8"/>
  </mergeCells>
  <printOptions horizontalCentered="1"/>
  <pageMargins left="0.5905511811023623" right="0.5905511811023623" top="0.984251968503937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7"/>
  <sheetViews>
    <sheetView showGridLines="0" zoomScalePageLayoutView="0" workbookViewId="0" topLeftCell="A1">
      <selection activeCell="A1" sqref="A1:AF1"/>
    </sheetView>
  </sheetViews>
  <sheetFormatPr defaultColWidth="9.00390625" defaultRowHeight="13.5"/>
  <cols>
    <col min="1" max="1" width="10.75390625" style="5" customWidth="1"/>
    <col min="2" max="15" width="6.125" style="5" customWidth="1"/>
    <col min="16" max="32" width="5.625" style="5" customWidth="1"/>
    <col min="33" max="16384" width="9.00390625" style="5" customWidth="1"/>
  </cols>
  <sheetData>
    <row r="1" spans="1:32" s="7" customFormat="1" ht="17.25">
      <c r="A1" s="427" t="s">
        <v>305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</row>
    <row r="2" spans="1:34" ht="9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 t="s">
        <v>443</v>
      </c>
      <c r="M2" s="16"/>
      <c r="N2" s="16"/>
      <c r="O2" s="16"/>
      <c r="P2" s="157"/>
      <c r="Q2" s="25"/>
      <c r="R2" s="25"/>
      <c r="S2" s="25"/>
      <c r="T2" s="25"/>
      <c r="U2" s="25"/>
      <c r="V2" s="25"/>
      <c r="W2" s="25"/>
      <c r="X2" s="25"/>
      <c r="Y2" s="160"/>
      <c r="Z2" s="25"/>
      <c r="AA2" s="25"/>
      <c r="AB2" s="25"/>
      <c r="AC2" s="25"/>
      <c r="AD2" s="25"/>
      <c r="AE2" s="25"/>
      <c r="AF2" s="25"/>
      <c r="AG2" s="25"/>
      <c r="AH2" s="25"/>
    </row>
    <row r="3" spans="1:33" ht="19.5" customHeight="1">
      <c r="A3" s="446" t="s">
        <v>383</v>
      </c>
      <c r="B3" s="448" t="s">
        <v>303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 t="s">
        <v>303</v>
      </c>
      <c r="Q3" s="449"/>
      <c r="R3" s="449"/>
      <c r="S3" s="449"/>
      <c r="T3" s="450"/>
      <c r="U3" s="448" t="s">
        <v>304</v>
      </c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0"/>
    </row>
    <row r="4" spans="1:33" ht="24" customHeight="1">
      <c r="A4" s="446"/>
      <c r="B4" s="434" t="s">
        <v>10</v>
      </c>
      <c r="C4" s="439"/>
      <c r="D4" s="442"/>
      <c r="E4" s="434" t="s">
        <v>298</v>
      </c>
      <c r="F4" s="439"/>
      <c r="G4" s="442"/>
      <c r="H4" s="434" t="s">
        <v>299</v>
      </c>
      <c r="I4" s="439"/>
      <c r="J4" s="442"/>
      <c r="K4" s="434" t="s">
        <v>300</v>
      </c>
      <c r="L4" s="439"/>
      <c r="M4" s="442"/>
      <c r="N4" s="464" t="s">
        <v>87</v>
      </c>
      <c r="O4" s="457" t="s">
        <v>307</v>
      </c>
      <c r="P4" s="439" t="s">
        <v>301</v>
      </c>
      <c r="Q4" s="439"/>
      <c r="R4" s="442"/>
      <c r="S4" s="459" t="s">
        <v>344</v>
      </c>
      <c r="T4" s="457" t="s">
        <v>345</v>
      </c>
      <c r="U4" s="434" t="s">
        <v>302</v>
      </c>
      <c r="V4" s="439"/>
      <c r="W4" s="442"/>
      <c r="X4" s="434" t="s">
        <v>89</v>
      </c>
      <c r="Y4" s="439"/>
      <c r="Z4" s="439"/>
      <c r="AA4" s="439"/>
      <c r="AB4" s="439"/>
      <c r="AC4" s="442"/>
      <c r="AD4" s="434" t="s">
        <v>220</v>
      </c>
      <c r="AE4" s="439"/>
      <c r="AF4" s="439"/>
      <c r="AG4" s="40"/>
    </row>
    <row r="5" spans="1:33" ht="24" customHeight="1">
      <c r="A5" s="446"/>
      <c r="B5" s="445"/>
      <c r="C5" s="440"/>
      <c r="D5" s="443"/>
      <c r="E5" s="445"/>
      <c r="F5" s="440"/>
      <c r="G5" s="443"/>
      <c r="H5" s="445"/>
      <c r="I5" s="440"/>
      <c r="J5" s="443"/>
      <c r="K5" s="445"/>
      <c r="L5" s="440"/>
      <c r="M5" s="443"/>
      <c r="N5" s="458"/>
      <c r="O5" s="463"/>
      <c r="P5" s="440"/>
      <c r="Q5" s="440"/>
      <c r="R5" s="443"/>
      <c r="S5" s="460"/>
      <c r="T5" s="458"/>
      <c r="U5" s="445"/>
      <c r="V5" s="440"/>
      <c r="W5" s="443"/>
      <c r="X5" s="435"/>
      <c r="Y5" s="441"/>
      <c r="Z5" s="441"/>
      <c r="AA5" s="441"/>
      <c r="AB5" s="441"/>
      <c r="AC5" s="444"/>
      <c r="AD5" s="445"/>
      <c r="AE5" s="440"/>
      <c r="AF5" s="440"/>
      <c r="AG5" s="40"/>
    </row>
    <row r="6" spans="1:33" ht="24" customHeight="1">
      <c r="A6" s="446"/>
      <c r="B6" s="445"/>
      <c r="C6" s="440"/>
      <c r="D6" s="443"/>
      <c r="E6" s="445"/>
      <c r="F6" s="440"/>
      <c r="G6" s="443"/>
      <c r="H6" s="445"/>
      <c r="I6" s="440"/>
      <c r="J6" s="443"/>
      <c r="K6" s="445"/>
      <c r="L6" s="440"/>
      <c r="M6" s="443"/>
      <c r="N6" s="458"/>
      <c r="O6" s="458"/>
      <c r="P6" s="441"/>
      <c r="Q6" s="441"/>
      <c r="R6" s="444"/>
      <c r="S6" s="460"/>
      <c r="T6" s="458"/>
      <c r="U6" s="435"/>
      <c r="V6" s="441"/>
      <c r="W6" s="444"/>
      <c r="X6" s="434" t="s">
        <v>384</v>
      </c>
      <c r="Y6" s="439"/>
      <c r="Z6" s="442"/>
      <c r="AA6" s="434" t="s">
        <v>91</v>
      </c>
      <c r="AB6" s="439"/>
      <c r="AC6" s="442"/>
      <c r="AD6" s="435"/>
      <c r="AE6" s="441"/>
      <c r="AF6" s="441"/>
      <c r="AG6" s="40"/>
    </row>
    <row r="7" spans="1:33" ht="9.75" customHeight="1">
      <c r="A7" s="446"/>
      <c r="B7" s="436" t="s">
        <v>10</v>
      </c>
      <c r="C7" s="436" t="s">
        <v>32</v>
      </c>
      <c r="D7" s="442" t="s">
        <v>33</v>
      </c>
      <c r="E7" s="436" t="s">
        <v>10</v>
      </c>
      <c r="F7" s="436" t="s">
        <v>32</v>
      </c>
      <c r="G7" s="442" t="s">
        <v>33</v>
      </c>
      <c r="H7" s="434" t="s">
        <v>10</v>
      </c>
      <c r="I7" s="434" t="s">
        <v>32</v>
      </c>
      <c r="J7" s="436" t="s">
        <v>33</v>
      </c>
      <c r="K7" s="436" t="s">
        <v>10</v>
      </c>
      <c r="L7" s="439" t="s">
        <v>32</v>
      </c>
      <c r="M7" s="436" t="s">
        <v>33</v>
      </c>
      <c r="N7" s="436" t="s">
        <v>33</v>
      </c>
      <c r="O7" s="436" t="s">
        <v>33</v>
      </c>
      <c r="P7" s="442" t="s">
        <v>10</v>
      </c>
      <c r="Q7" s="442" t="s">
        <v>32</v>
      </c>
      <c r="R7" s="442" t="s">
        <v>33</v>
      </c>
      <c r="S7" s="460"/>
      <c r="T7" s="458"/>
      <c r="U7" s="434" t="s">
        <v>10</v>
      </c>
      <c r="V7" s="434" t="s">
        <v>32</v>
      </c>
      <c r="W7" s="436" t="s">
        <v>33</v>
      </c>
      <c r="X7" s="435"/>
      <c r="Y7" s="441"/>
      <c r="Z7" s="444"/>
      <c r="AA7" s="435"/>
      <c r="AB7" s="441"/>
      <c r="AC7" s="444"/>
      <c r="AD7" s="434" t="s">
        <v>10</v>
      </c>
      <c r="AE7" s="434" t="s">
        <v>32</v>
      </c>
      <c r="AF7" s="434" t="s">
        <v>33</v>
      </c>
      <c r="AG7" s="40"/>
    </row>
    <row r="8" spans="1:33" ht="18" customHeight="1">
      <c r="A8" s="447"/>
      <c r="B8" s="438"/>
      <c r="C8" s="438"/>
      <c r="D8" s="444"/>
      <c r="E8" s="438"/>
      <c r="F8" s="438"/>
      <c r="G8" s="444"/>
      <c r="H8" s="435"/>
      <c r="I8" s="435"/>
      <c r="J8" s="438"/>
      <c r="K8" s="438"/>
      <c r="L8" s="441"/>
      <c r="M8" s="438"/>
      <c r="N8" s="438"/>
      <c r="O8" s="438"/>
      <c r="P8" s="444"/>
      <c r="Q8" s="444"/>
      <c r="R8" s="444"/>
      <c r="S8" s="461"/>
      <c r="T8" s="462"/>
      <c r="U8" s="435"/>
      <c r="V8" s="435"/>
      <c r="W8" s="438"/>
      <c r="X8" s="159" t="s">
        <v>10</v>
      </c>
      <c r="Y8" s="159" t="s">
        <v>32</v>
      </c>
      <c r="Z8" s="159" t="s">
        <v>33</v>
      </c>
      <c r="AA8" s="159" t="s">
        <v>10</v>
      </c>
      <c r="AB8" s="159" t="s">
        <v>32</v>
      </c>
      <c r="AC8" s="159" t="s">
        <v>33</v>
      </c>
      <c r="AD8" s="435"/>
      <c r="AE8" s="435"/>
      <c r="AF8" s="435"/>
      <c r="AG8" s="40"/>
    </row>
    <row r="9" spans="1:32" ht="4.5" customHeight="1">
      <c r="A9" s="18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57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</row>
    <row r="10" spans="1:32" ht="15" customHeight="1">
      <c r="A10" s="319" t="s">
        <v>519</v>
      </c>
      <c r="B10" s="276">
        <f>C10+D10</f>
        <v>730</v>
      </c>
      <c r="C10" s="276">
        <v>431</v>
      </c>
      <c r="D10" s="276">
        <v>299</v>
      </c>
      <c r="E10" s="276">
        <f>F10+G10</f>
        <v>22</v>
      </c>
      <c r="F10" s="276">
        <v>21</v>
      </c>
      <c r="G10" s="278">
        <v>1</v>
      </c>
      <c r="H10" s="276">
        <f>I10+J10</f>
        <v>28</v>
      </c>
      <c r="I10" s="276">
        <v>25</v>
      </c>
      <c r="J10" s="278">
        <v>3</v>
      </c>
      <c r="K10" s="276">
        <f>L10+M10</f>
        <v>598</v>
      </c>
      <c r="L10" s="276">
        <v>357</v>
      </c>
      <c r="M10" s="276">
        <v>241</v>
      </c>
      <c r="N10" s="276">
        <v>22</v>
      </c>
      <c r="O10" s="276">
        <v>3</v>
      </c>
      <c r="P10" s="276">
        <f>Q10+R10</f>
        <v>57</v>
      </c>
      <c r="Q10" s="276">
        <v>28</v>
      </c>
      <c r="R10" s="276">
        <v>29</v>
      </c>
      <c r="S10" s="276">
        <v>49</v>
      </c>
      <c r="T10" s="276">
        <v>24</v>
      </c>
      <c r="U10" s="276">
        <f>V10+W10</f>
        <v>45</v>
      </c>
      <c r="V10" s="276">
        <v>23</v>
      </c>
      <c r="W10" s="276">
        <v>22</v>
      </c>
      <c r="X10" s="276">
        <f>Y10+Z10</f>
        <v>28</v>
      </c>
      <c r="Y10" s="276">
        <v>7</v>
      </c>
      <c r="Z10" s="276">
        <v>21</v>
      </c>
      <c r="AA10" s="276">
        <f>AB10+AC10</f>
        <v>1</v>
      </c>
      <c r="AB10" s="277">
        <v>0</v>
      </c>
      <c r="AC10" s="276">
        <v>1</v>
      </c>
      <c r="AD10" s="276">
        <f>AE10+AF10</f>
        <v>16</v>
      </c>
      <c r="AE10" s="276">
        <v>16</v>
      </c>
      <c r="AF10" s="277">
        <v>0</v>
      </c>
    </row>
    <row r="11" spans="1:32" ht="15" customHeight="1">
      <c r="A11" s="320" t="s">
        <v>494</v>
      </c>
      <c r="B11" s="276">
        <f>C11+D11</f>
        <v>712</v>
      </c>
      <c r="C11" s="276">
        <v>414</v>
      </c>
      <c r="D11" s="276">
        <v>298</v>
      </c>
      <c r="E11" s="276">
        <f>F11+G11</f>
        <v>22</v>
      </c>
      <c r="F11" s="276">
        <v>18</v>
      </c>
      <c r="G11" s="278">
        <v>4</v>
      </c>
      <c r="H11" s="276">
        <f>I11+J11</f>
        <v>27</v>
      </c>
      <c r="I11" s="276">
        <v>24</v>
      </c>
      <c r="J11" s="278">
        <v>3</v>
      </c>
      <c r="K11" s="276">
        <f>L11+M11</f>
        <v>580</v>
      </c>
      <c r="L11" s="276">
        <v>341</v>
      </c>
      <c r="M11" s="276">
        <v>239</v>
      </c>
      <c r="N11" s="276">
        <v>22</v>
      </c>
      <c r="O11" s="276">
        <v>3</v>
      </c>
      <c r="P11" s="276">
        <f>Q11+R11</f>
        <v>58</v>
      </c>
      <c r="Q11" s="276">
        <v>31</v>
      </c>
      <c r="R11" s="276">
        <v>27</v>
      </c>
      <c r="S11" s="276">
        <v>53</v>
      </c>
      <c r="T11" s="276">
        <v>4</v>
      </c>
      <c r="U11" s="276">
        <f>V11+W11</f>
        <v>42</v>
      </c>
      <c r="V11" s="276">
        <v>20</v>
      </c>
      <c r="W11" s="276">
        <v>22</v>
      </c>
      <c r="X11" s="276">
        <f>Y11+Z11</f>
        <v>29</v>
      </c>
      <c r="Y11" s="276">
        <v>7</v>
      </c>
      <c r="Z11" s="276">
        <v>22</v>
      </c>
      <c r="AA11" s="321">
        <f>AB11+AC11</f>
        <v>0</v>
      </c>
      <c r="AB11" s="277">
        <v>0</v>
      </c>
      <c r="AC11" s="277">
        <v>0</v>
      </c>
      <c r="AD11" s="276">
        <f>AE11+AF11</f>
        <v>13</v>
      </c>
      <c r="AE11" s="276">
        <v>13</v>
      </c>
      <c r="AF11" s="277">
        <v>0</v>
      </c>
    </row>
    <row r="12" spans="1:32" ht="15" customHeight="1">
      <c r="A12" s="19">
        <v>2</v>
      </c>
      <c r="B12" s="276">
        <f>C12+D12</f>
        <v>776</v>
      </c>
      <c r="C12" s="276">
        <v>448</v>
      </c>
      <c r="D12" s="276">
        <v>328</v>
      </c>
      <c r="E12" s="276">
        <f>F12+G12</f>
        <v>22</v>
      </c>
      <c r="F12" s="276">
        <v>19</v>
      </c>
      <c r="G12" s="278">
        <v>3</v>
      </c>
      <c r="H12" s="276">
        <f>I12+J12</f>
        <v>28</v>
      </c>
      <c r="I12" s="276">
        <v>25</v>
      </c>
      <c r="J12" s="278">
        <v>3</v>
      </c>
      <c r="K12" s="276">
        <f>L12+M12</f>
        <v>605</v>
      </c>
      <c r="L12" s="276">
        <v>360</v>
      </c>
      <c r="M12" s="276">
        <v>245</v>
      </c>
      <c r="N12" s="276">
        <v>22</v>
      </c>
      <c r="O12" s="276">
        <v>5</v>
      </c>
      <c r="P12" s="276">
        <f>Q12+R12</f>
        <v>94</v>
      </c>
      <c r="Q12" s="276">
        <v>44</v>
      </c>
      <c r="R12" s="276">
        <v>50</v>
      </c>
      <c r="S12" s="276">
        <v>51</v>
      </c>
      <c r="T12" s="276">
        <v>20</v>
      </c>
      <c r="U12" s="276">
        <f>V12+W12</f>
        <v>37</v>
      </c>
      <c r="V12" s="276">
        <v>20</v>
      </c>
      <c r="W12" s="276">
        <v>17</v>
      </c>
      <c r="X12" s="276">
        <f>Y12+Z12</f>
        <v>26</v>
      </c>
      <c r="Y12" s="276">
        <v>9</v>
      </c>
      <c r="Z12" s="276">
        <v>17</v>
      </c>
      <c r="AA12" s="321">
        <f>AB12+AC12</f>
        <v>0</v>
      </c>
      <c r="AB12" s="277">
        <v>0</v>
      </c>
      <c r="AC12" s="277">
        <v>0</v>
      </c>
      <c r="AD12" s="276">
        <f>AE12+AF12</f>
        <v>11</v>
      </c>
      <c r="AE12" s="276">
        <v>11</v>
      </c>
      <c r="AF12" s="277">
        <v>0</v>
      </c>
    </row>
    <row r="13" spans="1:32" ht="15" customHeight="1">
      <c r="A13" s="19">
        <v>3</v>
      </c>
      <c r="B13" s="276">
        <f>C13+D13</f>
        <v>812</v>
      </c>
      <c r="C13" s="276">
        <f>F13+I13+L13+Q13</f>
        <v>474</v>
      </c>
      <c r="D13" s="276">
        <f>G13+J13+M13+N13+O13+R13</f>
        <v>338</v>
      </c>
      <c r="E13" s="276">
        <f>F13+G13</f>
        <v>26</v>
      </c>
      <c r="F13" s="276">
        <v>23</v>
      </c>
      <c r="G13" s="278">
        <v>3</v>
      </c>
      <c r="H13" s="276">
        <f>I13+J13</f>
        <v>31</v>
      </c>
      <c r="I13" s="276">
        <v>29</v>
      </c>
      <c r="J13" s="278">
        <v>2</v>
      </c>
      <c r="K13" s="276">
        <f>L13+M13</f>
        <v>611</v>
      </c>
      <c r="L13" s="276">
        <v>368</v>
      </c>
      <c r="M13" s="276">
        <v>243</v>
      </c>
      <c r="N13" s="276">
        <v>26</v>
      </c>
      <c r="O13" s="276">
        <v>2</v>
      </c>
      <c r="P13" s="276">
        <f>Q13+R13</f>
        <v>116</v>
      </c>
      <c r="Q13" s="276">
        <v>54</v>
      </c>
      <c r="R13" s="276">
        <v>62</v>
      </c>
      <c r="S13" s="276">
        <v>56</v>
      </c>
      <c r="T13" s="276">
        <v>17</v>
      </c>
      <c r="U13" s="276">
        <f>V13+W13</f>
        <v>37</v>
      </c>
      <c r="V13" s="276">
        <v>18</v>
      </c>
      <c r="W13" s="276">
        <v>19</v>
      </c>
      <c r="X13" s="276">
        <f>Y13+Z13</f>
        <v>28</v>
      </c>
      <c r="Y13" s="276">
        <v>9</v>
      </c>
      <c r="Z13" s="276">
        <v>19</v>
      </c>
      <c r="AA13" s="321">
        <f>AB13+AC13</f>
        <v>0</v>
      </c>
      <c r="AB13" s="277">
        <v>0</v>
      </c>
      <c r="AC13" s="277">
        <v>0</v>
      </c>
      <c r="AD13" s="276">
        <f>AE13+AF13</f>
        <v>9</v>
      </c>
      <c r="AE13" s="276">
        <v>9</v>
      </c>
      <c r="AF13" s="277">
        <v>0</v>
      </c>
    </row>
    <row r="14" spans="1:32" s="1" customFormat="1" ht="15" customHeight="1">
      <c r="A14" s="112">
        <v>4</v>
      </c>
      <c r="B14" s="337">
        <f>C14+D14</f>
        <v>802</v>
      </c>
      <c r="C14" s="337">
        <f>F14+I14+L14+Q14</f>
        <v>473</v>
      </c>
      <c r="D14" s="337">
        <f>G14+J14+M14+N14+O14+R14</f>
        <v>329</v>
      </c>
      <c r="E14" s="337">
        <f>F14+G14</f>
        <v>26</v>
      </c>
      <c r="F14" s="337">
        <v>24</v>
      </c>
      <c r="G14" s="339">
        <v>2</v>
      </c>
      <c r="H14" s="337">
        <f>I14+J14</f>
        <v>33</v>
      </c>
      <c r="I14" s="337">
        <v>30</v>
      </c>
      <c r="J14" s="339">
        <v>3</v>
      </c>
      <c r="K14" s="337">
        <f>L14+M14</f>
        <v>603</v>
      </c>
      <c r="L14" s="337">
        <v>370</v>
      </c>
      <c r="M14" s="337">
        <v>233</v>
      </c>
      <c r="N14" s="337">
        <v>26</v>
      </c>
      <c r="O14" s="337">
        <v>1</v>
      </c>
      <c r="P14" s="337">
        <f>Q14+R14</f>
        <v>113</v>
      </c>
      <c r="Q14" s="337">
        <v>49</v>
      </c>
      <c r="R14" s="337">
        <v>64</v>
      </c>
      <c r="S14" s="337">
        <v>59</v>
      </c>
      <c r="T14" s="337">
        <v>18</v>
      </c>
      <c r="U14" s="337">
        <f>V14+W14</f>
        <v>35</v>
      </c>
      <c r="V14" s="337">
        <f>+Y14+AB14+AE14</f>
        <v>15</v>
      </c>
      <c r="W14" s="337">
        <f>+Z14+AC14+AF14</f>
        <v>20</v>
      </c>
      <c r="X14" s="337">
        <f>Y14+Z14</f>
        <v>28</v>
      </c>
      <c r="Y14" s="337">
        <v>9</v>
      </c>
      <c r="Z14" s="337">
        <v>19</v>
      </c>
      <c r="AA14" s="340">
        <f>AB14+AC14</f>
        <v>1</v>
      </c>
      <c r="AB14" s="338">
        <v>0</v>
      </c>
      <c r="AC14" s="338">
        <v>1</v>
      </c>
      <c r="AD14" s="337">
        <f>AE14+AF14</f>
        <v>6</v>
      </c>
      <c r="AE14" s="337">
        <v>6</v>
      </c>
      <c r="AF14" s="338">
        <v>0</v>
      </c>
    </row>
    <row r="15" spans="1:32" ht="4.5" customHeight="1" thickBot="1">
      <c r="A15" s="20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</row>
    <row r="16" spans="1:15" ht="12.75" customHeight="1">
      <c r="A16" s="5" t="s">
        <v>516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</row>
    <row r="17" spans="1:32" s="25" customFormat="1" ht="16.5" customHeight="1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4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3"/>
      <c r="AD17" s="163"/>
      <c r="AE17" s="5"/>
      <c r="AF17" s="5"/>
    </row>
  </sheetData>
  <sheetProtection/>
  <mergeCells count="42">
    <mergeCell ref="A1:AF1"/>
    <mergeCell ref="A3:A8"/>
    <mergeCell ref="B3:O3"/>
    <mergeCell ref="P3:T3"/>
    <mergeCell ref="U3:AF3"/>
    <mergeCell ref="B4:D6"/>
    <mergeCell ref="E4:G6"/>
    <mergeCell ref="H4:J6"/>
    <mergeCell ref="K4:M6"/>
    <mergeCell ref="N4:N6"/>
    <mergeCell ref="O4:O6"/>
    <mergeCell ref="P4:R6"/>
    <mergeCell ref="S4:S8"/>
    <mergeCell ref="T4:T8"/>
    <mergeCell ref="U4:W6"/>
    <mergeCell ref="X4:AC5"/>
    <mergeCell ref="O7:O8"/>
    <mergeCell ref="P7:P8"/>
    <mergeCell ref="Q7:Q8"/>
    <mergeCell ref="R7:R8"/>
    <mergeCell ref="AD4:AF6"/>
    <mergeCell ref="X6:Z7"/>
    <mergeCell ref="AA6:AC7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U7:U8"/>
    <mergeCell ref="V7:V8"/>
    <mergeCell ref="W7:W8"/>
    <mergeCell ref="AD7:AD8"/>
    <mergeCell ref="AE7:AE8"/>
    <mergeCell ref="AF7:AF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2.625" style="33" customWidth="1"/>
    <col min="2" max="5" width="14.00390625" style="4" customWidth="1"/>
    <col min="6" max="16384" width="9.00390625" style="4" customWidth="1"/>
  </cols>
  <sheetData>
    <row r="1" spans="1:9" s="267" customFormat="1" ht="18" customHeight="1">
      <c r="A1" s="415" t="s">
        <v>291</v>
      </c>
      <c r="B1" s="415"/>
      <c r="C1" s="415"/>
      <c r="D1" s="415"/>
      <c r="E1" s="415"/>
      <c r="F1" s="266"/>
      <c r="G1" s="266"/>
      <c r="H1" s="266"/>
      <c r="I1" s="266"/>
    </row>
    <row r="2" spans="1:5" s="5" customFormat="1" ht="7.5" customHeight="1">
      <c r="A2" s="32"/>
      <c r="B2" s="101"/>
      <c r="C2" s="98"/>
      <c r="D2" s="102"/>
      <c r="E2" s="102"/>
    </row>
    <row r="3" spans="1:5" s="5" customFormat="1" ht="18" customHeight="1">
      <c r="A3" s="465" t="s">
        <v>419</v>
      </c>
      <c r="B3" s="465"/>
      <c r="C3" s="465"/>
      <c r="D3" s="465"/>
      <c r="E3" s="465"/>
    </row>
    <row r="4" spans="1:5" s="5" customFormat="1" ht="7.5" customHeight="1">
      <c r="A4" s="465"/>
      <c r="B4" s="465"/>
      <c r="C4" s="465"/>
      <c r="D4" s="465"/>
      <c r="E4" s="465"/>
    </row>
    <row r="5" spans="1:5" s="5" customFormat="1" ht="18" customHeight="1">
      <c r="A5" s="417" t="s">
        <v>290</v>
      </c>
      <c r="B5" s="417"/>
      <c r="C5" s="417"/>
      <c r="D5" s="417"/>
      <c r="E5" s="417"/>
    </row>
    <row r="6" spans="1:5" s="5" customFormat="1" ht="18" customHeight="1" thickBot="1">
      <c r="A6" s="24"/>
      <c r="B6" s="93"/>
      <c r="C6" s="93"/>
      <c r="D6" s="93"/>
      <c r="E6" s="324" t="s">
        <v>513</v>
      </c>
    </row>
    <row r="7" spans="1:6" s="5" customFormat="1" ht="18" customHeight="1">
      <c r="A7" s="466" t="s">
        <v>207</v>
      </c>
      <c r="B7" s="467" t="s">
        <v>288</v>
      </c>
      <c r="C7" s="468"/>
      <c r="D7" s="467" t="s">
        <v>289</v>
      </c>
      <c r="E7" s="468"/>
      <c r="F7" s="25"/>
    </row>
    <row r="8" spans="1:6" s="5" customFormat="1" ht="18" customHeight="1">
      <c r="A8" s="411"/>
      <c r="B8" s="94" t="s">
        <v>32</v>
      </c>
      <c r="C8" s="94" t="s">
        <v>33</v>
      </c>
      <c r="D8" s="94" t="s">
        <v>32</v>
      </c>
      <c r="E8" s="94" t="s">
        <v>33</v>
      </c>
      <c r="F8" s="25"/>
    </row>
    <row r="9" spans="1:5" s="5" customFormat="1" ht="6" customHeight="1">
      <c r="A9" s="69"/>
      <c r="B9" s="101"/>
      <c r="C9" s="98"/>
      <c r="D9" s="102"/>
      <c r="E9" s="102"/>
    </row>
    <row r="10" spans="1:5" s="5" customFormat="1" ht="16.5" customHeight="1">
      <c r="A10" s="19"/>
      <c r="B10" s="469" t="s">
        <v>284</v>
      </c>
      <c r="C10" s="470"/>
      <c r="D10" s="102"/>
      <c r="E10" s="102"/>
    </row>
    <row r="11" spans="1:5" s="5" customFormat="1" ht="16.5" customHeight="1">
      <c r="A11" s="19" t="s">
        <v>508</v>
      </c>
      <c r="B11" s="92">
        <v>116.5</v>
      </c>
      <c r="C11" s="92">
        <v>115.3</v>
      </c>
      <c r="D11" s="92">
        <v>21.6</v>
      </c>
      <c r="E11" s="92">
        <v>20.7</v>
      </c>
    </row>
    <row r="12" spans="1:5" s="5" customFormat="1" ht="16.5" customHeight="1">
      <c r="A12" s="19" t="s">
        <v>493</v>
      </c>
      <c r="B12" s="92">
        <v>116.3</v>
      </c>
      <c r="C12" s="92">
        <v>115.1</v>
      </c>
      <c r="D12" s="92">
        <v>21.3</v>
      </c>
      <c r="E12" s="92">
        <v>20.7</v>
      </c>
    </row>
    <row r="13" spans="1:5" s="5" customFormat="1" ht="16.5" customHeight="1">
      <c r="A13" s="19">
        <v>2</v>
      </c>
      <c r="B13" s="92">
        <v>117.7</v>
      </c>
      <c r="C13" s="92">
        <v>116.7</v>
      </c>
      <c r="D13" s="92">
        <v>21.8</v>
      </c>
      <c r="E13" s="92">
        <v>21.2</v>
      </c>
    </row>
    <row r="14" spans="1:5" s="5" customFormat="1" ht="16.5" customHeight="1">
      <c r="A14" s="19">
        <v>3</v>
      </c>
      <c r="B14" s="92">
        <v>116.3</v>
      </c>
      <c r="C14" s="92">
        <v>115.4</v>
      </c>
      <c r="D14" s="92">
        <v>21.3</v>
      </c>
      <c r="E14" s="92">
        <v>20.9</v>
      </c>
    </row>
    <row r="15" spans="1:5" s="1" customFormat="1" ht="16.5" customHeight="1">
      <c r="A15" s="112">
        <v>4</v>
      </c>
      <c r="B15" s="341">
        <v>117.6</v>
      </c>
      <c r="C15" s="341">
        <v>116.8</v>
      </c>
      <c r="D15" s="341">
        <v>22</v>
      </c>
      <c r="E15" s="341">
        <v>21.4</v>
      </c>
    </row>
    <row r="16" spans="1:5" s="5" customFormat="1" ht="16.5" customHeight="1">
      <c r="A16" s="19"/>
      <c r="B16" s="101"/>
      <c r="C16" s="98"/>
      <c r="D16" s="102"/>
      <c r="E16" s="102"/>
    </row>
    <row r="17" spans="1:5" s="5" customFormat="1" ht="16.5" customHeight="1">
      <c r="A17" s="19"/>
      <c r="B17" s="469" t="s">
        <v>285</v>
      </c>
      <c r="C17" s="470"/>
      <c r="D17" s="102"/>
      <c r="E17" s="102"/>
    </row>
    <row r="18" spans="1:5" s="5" customFormat="1" ht="16.5" customHeight="1">
      <c r="A18" s="19" t="s">
        <v>508</v>
      </c>
      <c r="B18" s="92">
        <v>122.1</v>
      </c>
      <c r="C18" s="98">
        <v>121.2</v>
      </c>
      <c r="D18" s="102">
        <v>23.7</v>
      </c>
      <c r="E18" s="102">
        <v>23.3</v>
      </c>
    </row>
    <row r="19" spans="1:5" s="5" customFormat="1" ht="16.5" customHeight="1">
      <c r="A19" s="19" t="s">
        <v>493</v>
      </c>
      <c r="B19" s="92">
        <v>122.3</v>
      </c>
      <c r="C19" s="98">
        <v>121.3</v>
      </c>
      <c r="D19" s="102">
        <v>24.1</v>
      </c>
      <c r="E19" s="102">
        <v>23.4</v>
      </c>
    </row>
    <row r="20" spans="1:5" s="5" customFormat="1" ht="16.5" customHeight="1">
      <c r="A20" s="19">
        <v>2</v>
      </c>
      <c r="B20" s="92">
        <v>123.6</v>
      </c>
      <c r="C20" s="98">
        <v>122.4</v>
      </c>
      <c r="D20" s="102">
        <v>25.1</v>
      </c>
      <c r="E20" s="102">
        <v>24.1</v>
      </c>
    </row>
    <row r="21" spans="1:5" s="5" customFormat="1" ht="16.5" customHeight="1">
      <c r="A21" s="19">
        <v>3</v>
      </c>
      <c r="B21" s="92">
        <v>122.1</v>
      </c>
      <c r="C21" s="98">
        <v>121.2</v>
      </c>
      <c r="D21" s="102">
        <v>24.3</v>
      </c>
      <c r="E21" s="102">
        <v>23.4</v>
      </c>
    </row>
    <row r="22" spans="1:5" s="1" customFormat="1" ht="16.5" customHeight="1">
      <c r="A22" s="112">
        <v>4</v>
      </c>
      <c r="B22" s="341">
        <v>123.5</v>
      </c>
      <c r="C22" s="342">
        <v>122.5</v>
      </c>
      <c r="D22" s="343">
        <v>24.8</v>
      </c>
      <c r="E22" s="343">
        <v>24</v>
      </c>
    </row>
    <row r="23" spans="1:5" s="5" customFormat="1" ht="16.5" customHeight="1">
      <c r="A23" s="19"/>
      <c r="B23" s="101"/>
      <c r="C23" s="98"/>
      <c r="D23" s="102"/>
      <c r="E23" s="102"/>
    </row>
    <row r="24" spans="1:5" s="5" customFormat="1" ht="16.5" customHeight="1">
      <c r="A24" s="19"/>
      <c r="B24" s="469" t="s">
        <v>286</v>
      </c>
      <c r="C24" s="470"/>
      <c r="D24" s="102"/>
      <c r="E24" s="102"/>
    </row>
    <row r="25" spans="1:5" s="5" customFormat="1" ht="16.5" customHeight="1">
      <c r="A25" s="19" t="s">
        <v>508</v>
      </c>
      <c r="B25" s="92">
        <v>127.9</v>
      </c>
      <c r="C25" s="98">
        <v>127</v>
      </c>
      <c r="D25" s="102">
        <v>27</v>
      </c>
      <c r="E25" s="102">
        <v>26.2</v>
      </c>
    </row>
    <row r="26" spans="1:5" s="5" customFormat="1" ht="16.5" customHeight="1">
      <c r="A26" s="19" t="s">
        <v>493</v>
      </c>
      <c r="B26" s="98">
        <v>127.8</v>
      </c>
      <c r="C26" s="98">
        <v>126.8</v>
      </c>
      <c r="D26" s="102">
        <v>26.9</v>
      </c>
      <c r="E26" s="102">
        <v>26.4</v>
      </c>
    </row>
    <row r="27" spans="1:5" s="5" customFormat="1" ht="16.5" customHeight="1">
      <c r="A27" s="19">
        <v>2</v>
      </c>
      <c r="B27" s="98">
        <v>129.3</v>
      </c>
      <c r="C27" s="98">
        <v>128.7</v>
      </c>
      <c r="D27" s="102">
        <v>28.6</v>
      </c>
      <c r="E27" s="102">
        <v>27.4</v>
      </c>
    </row>
    <row r="28" spans="1:5" s="5" customFormat="1" ht="16.5" customHeight="1">
      <c r="A28" s="19">
        <v>3</v>
      </c>
      <c r="B28" s="98">
        <v>128.2</v>
      </c>
      <c r="C28" s="98">
        <v>127.2</v>
      </c>
      <c r="D28" s="102">
        <v>27.6</v>
      </c>
      <c r="E28" s="102">
        <v>26.6</v>
      </c>
    </row>
    <row r="29" spans="1:5" s="1" customFormat="1" ht="16.5" customHeight="1">
      <c r="A29" s="112">
        <v>4</v>
      </c>
      <c r="B29" s="342">
        <v>129.2</v>
      </c>
      <c r="C29" s="342">
        <v>128.6</v>
      </c>
      <c r="D29" s="343">
        <v>28.4</v>
      </c>
      <c r="E29" s="343">
        <v>27.4</v>
      </c>
    </row>
    <row r="30" spans="1:5" s="5" customFormat="1" ht="16.5" customHeight="1">
      <c r="A30" s="19"/>
      <c r="B30" s="101"/>
      <c r="C30" s="98"/>
      <c r="D30" s="102"/>
      <c r="E30" s="102"/>
    </row>
    <row r="31" spans="1:5" s="5" customFormat="1" ht="16.5" customHeight="1">
      <c r="A31" s="19"/>
      <c r="B31" s="469" t="s">
        <v>292</v>
      </c>
      <c r="C31" s="470"/>
      <c r="D31" s="102"/>
      <c r="E31" s="102"/>
    </row>
    <row r="32" spans="1:5" s="5" customFormat="1" ht="16.5" customHeight="1">
      <c r="A32" s="19" t="s">
        <v>508</v>
      </c>
      <c r="B32" s="92">
        <v>133.6</v>
      </c>
      <c r="C32" s="98">
        <v>133.1</v>
      </c>
      <c r="D32" s="102">
        <v>30.5</v>
      </c>
      <c r="E32" s="102">
        <v>29.5</v>
      </c>
    </row>
    <row r="33" spans="1:5" s="5" customFormat="1" ht="16.5" customHeight="1">
      <c r="A33" s="19" t="s">
        <v>493</v>
      </c>
      <c r="B33" s="92">
        <v>133.3</v>
      </c>
      <c r="C33" s="98">
        <v>132.9</v>
      </c>
      <c r="D33" s="102">
        <v>30.4</v>
      </c>
      <c r="E33" s="102">
        <v>29.6</v>
      </c>
    </row>
    <row r="34" spans="1:5" s="5" customFormat="1" ht="16.5" customHeight="1">
      <c r="A34" s="19">
        <v>2</v>
      </c>
      <c r="B34" s="92">
        <v>134.3</v>
      </c>
      <c r="C34" s="98">
        <v>134.7</v>
      </c>
      <c r="D34" s="102">
        <v>31.8</v>
      </c>
      <c r="E34" s="102">
        <v>31</v>
      </c>
    </row>
    <row r="35" spans="1:5" s="5" customFormat="1" ht="16.5" customHeight="1">
      <c r="A35" s="19">
        <v>3</v>
      </c>
      <c r="B35" s="92">
        <v>133.7</v>
      </c>
      <c r="C35" s="98">
        <v>133.9</v>
      </c>
      <c r="D35" s="102">
        <v>31.2</v>
      </c>
      <c r="E35" s="102">
        <v>30.3</v>
      </c>
    </row>
    <row r="36" spans="1:5" s="1" customFormat="1" ht="16.5" customHeight="1">
      <c r="A36" s="112">
        <v>4</v>
      </c>
      <c r="B36" s="341">
        <v>134.8</v>
      </c>
      <c r="C36" s="342">
        <v>134.9</v>
      </c>
      <c r="D36" s="343">
        <v>32.3</v>
      </c>
      <c r="E36" s="343">
        <v>31.2</v>
      </c>
    </row>
    <row r="37" spans="1:5" s="5" customFormat="1" ht="16.5" customHeight="1">
      <c r="A37" s="19"/>
      <c r="B37" s="101"/>
      <c r="C37" s="98"/>
      <c r="D37" s="102"/>
      <c r="E37" s="102"/>
    </row>
    <row r="38" spans="1:5" s="5" customFormat="1" ht="16.5" customHeight="1">
      <c r="A38" s="19"/>
      <c r="B38" s="469" t="s">
        <v>293</v>
      </c>
      <c r="C38" s="470"/>
      <c r="D38" s="102"/>
      <c r="E38" s="102"/>
    </row>
    <row r="39" spans="1:5" s="5" customFormat="1" ht="16.5" customHeight="1">
      <c r="A39" s="19" t="s">
        <v>508</v>
      </c>
      <c r="B39" s="92">
        <v>138.8</v>
      </c>
      <c r="C39" s="98">
        <v>139.6</v>
      </c>
      <c r="D39" s="102">
        <v>34</v>
      </c>
      <c r="E39" s="102">
        <v>33.6</v>
      </c>
    </row>
    <row r="40" spans="1:5" s="5" customFormat="1" ht="16.5" customHeight="1">
      <c r="A40" s="19" t="s">
        <v>493</v>
      </c>
      <c r="B40" s="92">
        <v>139</v>
      </c>
      <c r="C40" s="98">
        <v>139.8</v>
      </c>
      <c r="D40" s="102">
        <v>34.3</v>
      </c>
      <c r="E40" s="102">
        <v>33.7</v>
      </c>
    </row>
    <row r="41" spans="1:5" s="5" customFormat="1" ht="16.5" customHeight="1">
      <c r="A41" s="19">
        <v>2</v>
      </c>
      <c r="B41" s="92">
        <v>140.1</v>
      </c>
      <c r="C41" s="98">
        <v>141.6</v>
      </c>
      <c r="D41" s="102">
        <v>36.2</v>
      </c>
      <c r="E41" s="102">
        <v>35.5</v>
      </c>
    </row>
    <row r="42" spans="1:5" s="5" customFormat="1" ht="16.5" customHeight="1">
      <c r="A42" s="19">
        <v>3</v>
      </c>
      <c r="B42" s="92">
        <v>138.9</v>
      </c>
      <c r="C42" s="98">
        <v>140.4</v>
      </c>
      <c r="D42" s="102">
        <v>34.6</v>
      </c>
      <c r="E42" s="102">
        <v>34.4</v>
      </c>
    </row>
    <row r="43" spans="1:5" s="1" customFormat="1" ht="16.5" customHeight="1">
      <c r="A43" s="112">
        <v>4</v>
      </c>
      <c r="B43" s="341">
        <v>140.6</v>
      </c>
      <c r="C43" s="342">
        <v>142.4</v>
      </c>
      <c r="D43" s="343">
        <v>36.4</v>
      </c>
      <c r="E43" s="343">
        <v>36</v>
      </c>
    </row>
    <row r="44" spans="1:5" s="5" customFormat="1" ht="16.5" customHeight="1">
      <c r="A44" s="19"/>
      <c r="B44" s="101"/>
      <c r="C44" s="98"/>
      <c r="D44" s="102"/>
      <c r="E44" s="102"/>
    </row>
    <row r="45" spans="1:5" s="5" customFormat="1" ht="16.5" customHeight="1">
      <c r="A45" s="19"/>
      <c r="B45" s="469" t="s">
        <v>294</v>
      </c>
      <c r="C45" s="470"/>
      <c r="D45" s="102"/>
      <c r="E45" s="102"/>
    </row>
    <row r="46" spans="1:5" s="5" customFormat="1" ht="16.5" customHeight="1">
      <c r="A46" s="19" t="s">
        <v>508</v>
      </c>
      <c r="B46" s="92">
        <v>144.9</v>
      </c>
      <c r="C46" s="98">
        <v>146.7</v>
      </c>
      <c r="D46" s="102">
        <v>38.1</v>
      </c>
      <c r="E46" s="102">
        <v>38.7</v>
      </c>
    </row>
    <row r="47" spans="1:5" s="5" customFormat="1" ht="16.5" customHeight="1">
      <c r="A47" s="19" t="s">
        <v>493</v>
      </c>
      <c r="B47" s="92">
        <v>145</v>
      </c>
      <c r="C47" s="98">
        <v>146.3</v>
      </c>
      <c r="D47" s="102">
        <v>38.6</v>
      </c>
      <c r="E47" s="102">
        <v>38.6</v>
      </c>
    </row>
    <row r="48" spans="1:5" s="5" customFormat="1" ht="16.5" customHeight="1">
      <c r="A48" s="19">
        <v>2</v>
      </c>
      <c r="B48" s="92">
        <v>144.8</v>
      </c>
      <c r="C48" s="98">
        <v>148.1</v>
      </c>
      <c r="D48" s="102">
        <v>41</v>
      </c>
      <c r="E48" s="102">
        <v>40</v>
      </c>
    </row>
    <row r="49" spans="1:5" s="5" customFormat="1" ht="16.5" customHeight="1">
      <c r="A49" s="19">
        <v>3</v>
      </c>
      <c r="B49" s="92">
        <v>145.5</v>
      </c>
      <c r="C49" s="98">
        <v>147</v>
      </c>
      <c r="D49" s="102">
        <v>39.4</v>
      </c>
      <c r="E49" s="102">
        <v>39.6</v>
      </c>
    </row>
    <row r="50" spans="1:5" s="1" customFormat="1" ht="16.5" customHeight="1">
      <c r="A50" s="112">
        <v>4</v>
      </c>
      <c r="B50" s="341">
        <v>147.2</v>
      </c>
      <c r="C50" s="342">
        <v>148.2</v>
      </c>
      <c r="D50" s="343">
        <v>40.9</v>
      </c>
      <c r="E50" s="343">
        <v>40.5</v>
      </c>
    </row>
    <row r="51" spans="1:5" s="5" customFormat="1" ht="16.5" customHeight="1" thickBot="1">
      <c r="A51" s="31"/>
      <c r="B51" s="103"/>
      <c r="C51" s="93"/>
      <c r="D51" s="104"/>
      <c r="E51" s="104"/>
    </row>
    <row r="52" spans="1:5" s="9" customFormat="1" ht="16.5" customHeight="1">
      <c r="A52" s="5" t="s">
        <v>517</v>
      </c>
      <c r="B52" s="99"/>
      <c r="C52" s="100"/>
      <c r="D52" s="105"/>
      <c r="E52" s="105"/>
    </row>
    <row r="53" s="280" customFormat="1" ht="13.5">
      <c r="A53" s="279"/>
    </row>
    <row r="54" s="280" customFormat="1" ht="13.5">
      <c r="A54" s="279"/>
    </row>
  </sheetData>
  <sheetProtection/>
  <mergeCells count="12">
    <mergeCell ref="B10:C10"/>
    <mergeCell ref="B17:C17"/>
    <mergeCell ref="B24:C24"/>
    <mergeCell ref="B31:C31"/>
    <mergeCell ref="B38:C38"/>
    <mergeCell ref="B45:C45"/>
    <mergeCell ref="A3:E4"/>
    <mergeCell ref="A7:A8"/>
    <mergeCell ref="B7:C7"/>
    <mergeCell ref="D7:E7"/>
    <mergeCell ref="A5:E5"/>
    <mergeCell ref="A1:E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2.625" style="33" customWidth="1"/>
    <col min="2" max="5" width="14.00390625" style="4" customWidth="1"/>
    <col min="6" max="16384" width="9.00390625" style="4" customWidth="1"/>
  </cols>
  <sheetData>
    <row r="1" spans="1:6" s="5" customFormat="1" ht="18.75" customHeight="1">
      <c r="A1" s="417" t="s">
        <v>295</v>
      </c>
      <c r="B1" s="417"/>
      <c r="C1" s="417"/>
      <c r="D1" s="417"/>
      <c r="E1" s="417"/>
      <c r="F1" s="106"/>
    </row>
    <row r="2" spans="1:5" s="5" customFormat="1" ht="18" customHeight="1" thickBot="1">
      <c r="A2" s="24"/>
      <c r="B2" s="93"/>
      <c r="C2" s="93"/>
      <c r="D2" s="93"/>
      <c r="E2" s="324" t="s">
        <v>287</v>
      </c>
    </row>
    <row r="3" spans="1:5" s="5" customFormat="1" ht="18" customHeight="1">
      <c r="A3" s="466" t="s">
        <v>207</v>
      </c>
      <c r="B3" s="467" t="s">
        <v>288</v>
      </c>
      <c r="C3" s="468"/>
      <c r="D3" s="467" t="s">
        <v>289</v>
      </c>
      <c r="E3" s="468"/>
    </row>
    <row r="4" spans="1:5" s="5" customFormat="1" ht="18" customHeight="1">
      <c r="A4" s="411"/>
      <c r="B4" s="94" t="s">
        <v>32</v>
      </c>
      <c r="C4" s="94" t="s">
        <v>33</v>
      </c>
      <c r="D4" s="94" t="s">
        <v>32</v>
      </c>
      <c r="E4" s="94" t="s">
        <v>33</v>
      </c>
    </row>
    <row r="5" spans="1:5" s="5" customFormat="1" ht="6" customHeight="1">
      <c r="A5" s="72"/>
      <c r="B5" s="95"/>
      <c r="C5" s="96"/>
      <c r="D5" s="96"/>
      <c r="E5" s="96"/>
    </row>
    <row r="6" spans="1:5" s="5" customFormat="1" ht="18" customHeight="1">
      <c r="A6" s="39"/>
      <c r="B6" s="469" t="s">
        <v>284</v>
      </c>
      <c r="C6" s="470"/>
      <c r="D6" s="92"/>
      <c r="E6" s="92"/>
    </row>
    <row r="7" spans="1:5" s="5" customFormat="1" ht="18" customHeight="1">
      <c r="A7" s="19" t="s">
        <v>508</v>
      </c>
      <c r="B7" s="92">
        <v>152.2</v>
      </c>
      <c r="C7" s="92">
        <v>151.8</v>
      </c>
      <c r="D7" s="92">
        <v>43.2</v>
      </c>
      <c r="E7" s="92">
        <v>43</v>
      </c>
    </row>
    <row r="8" spans="1:5" s="5" customFormat="1" ht="18" customHeight="1">
      <c r="A8" s="19" t="s">
        <v>493</v>
      </c>
      <c r="B8" s="92">
        <v>152.4</v>
      </c>
      <c r="C8" s="92">
        <v>151.8</v>
      </c>
      <c r="D8" s="92">
        <v>43.7</v>
      </c>
      <c r="E8" s="92">
        <v>43.5</v>
      </c>
    </row>
    <row r="9" spans="1:5" s="1" customFormat="1" ht="18" customHeight="1">
      <c r="A9" s="19">
        <v>2</v>
      </c>
      <c r="B9" s="92">
        <v>154.8</v>
      </c>
      <c r="C9" s="92">
        <v>152.5</v>
      </c>
      <c r="D9" s="92">
        <v>46.2</v>
      </c>
      <c r="E9" s="92">
        <v>44.2</v>
      </c>
    </row>
    <row r="10" spans="1:5" s="1" customFormat="1" ht="18" customHeight="1">
      <c r="A10" s="19">
        <v>3</v>
      </c>
      <c r="B10" s="92">
        <v>153.6</v>
      </c>
      <c r="C10" s="92">
        <v>152</v>
      </c>
      <c r="D10" s="92">
        <v>45</v>
      </c>
      <c r="E10" s="92">
        <v>43.8</v>
      </c>
    </row>
    <row r="11" spans="1:5" s="1" customFormat="1" ht="18" customHeight="1">
      <c r="A11" s="112">
        <v>4</v>
      </c>
      <c r="B11" s="341">
        <v>153.9</v>
      </c>
      <c r="C11" s="341">
        <v>152.5</v>
      </c>
      <c r="D11" s="341">
        <v>45.6</v>
      </c>
      <c r="E11" s="341">
        <v>44.4</v>
      </c>
    </row>
    <row r="12" spans="1:5" s="5" customFormat="1" ht="18" customHeight="1">
      <c r="A12" s="39"/>
      <c r="B12" s="91"/>
      <c r="C12" s="92"/>
      <c r="D12" s="92"/>
      <c r="E12" s="92"/>
    </row>
    <row r="13" spans="1:5" s="5" customFormat="1" ht="18" customHeight="1">
      <c r="A13" s="39"/>
      <c r="B13" s="469" t="s">
        <v>285</v>
      </c>
      <c r="C13" s="470"/>
      <c r="D13" s="92"/>
      <c r="E13" s="92"/>
    </row>
    <row r="14" spans="1:5" s="5" customFormat="1" ht="18" customHeight="1">
      <c r="A14" s="19" t="s">
        <v>508</v>
      </c>
      <c r="B14" s="92">
        <v>160</v>
      </c>
      <c r="C14" s="92">
        <v>155.1</v>
      </c>
      <c r="D14" s="92">
        <v>48.7</v>
      </c>
      <c r="E14" s="92">
        <v>47</v>
      </c>
    </row>
    <row r="15" spans="1:5" s="5" customFormat="1" ht="18" customHeight="1">
      <c r="A15" s="19" t="s">
        <v>493</v>
      </c>
      <c r="B15" s="92">
        <v>159.8</v>
      </c>
      <c r="C15" s="92">
        <v>154.9</v>
      </c>
      <c r="D15" s="92">
        <v>48.7</v>
      </c>
      <c r="E15" s="92">
        <v>46.9</v>
      </c>
    </row>
    <row r="16" spans="1:5" s="1" customFormat="1" ht="18" customHeight="1">
      <c r="A16" s="19">
        <v>2</v>
      </c>
      <c r="B16" s="92">
        <v>161.6</v>
      </c>
      <c r="C16" s="92">
        <v>155.3</v>
      </c>
      <c r="D16" s="92">
        <v>51.2</v>
      </c>
      <c r="E16" s="92">
        <v>47.5</v>
      </c>
    </row>
    <row r="17" spans="1:5" s="1" customFormat="1" ht="18" customHeight="1">
      <c r="A17" s="19">
        <v>3</v>
      </c>
      <c r="B17" s="92">
        <v>160.3</v>
      </c>
      <c r="C17" s="92">
        <v>154.7</v>
      </c>
      <c r="D17" s="92">
        <v>49.9</v>
      </c>
      <c r="E17" s="92">
        <v>47.2</v>
      </c>
    </row>
    <row r="18" spans="1:5" s="1" customFormat="1" ht="18" customHeight="1">
      <c r="A18" s="112">
        <v>4</v>
      </c>
      <c r="B18" s="341">
        <v>161.4</v>
      </c>
      <c r="C18" s="341">
        <v>155</v>
      </c>
      <c r="D18" s="341">
        <v>51.2</v>
      </c>
      <c r="E18" s="341">
        <v>47.6</v>
      </c>
    </row>
    <row r="19" spans="1:7" ht="18" customHeight="1">
      <c r="A19" s="19"/>
      <c r="B19" s="92"/>
      <c r="C19" s="92"/>
      <c r="D19" s="92"/>
      <c r="E19" s="92"/>
      <c r="F19" s="280"/>
      <c r="G19" s="280"/>
    </row>
    <row r="20" spans="1:7" ht="18" customHeight="1">
      <c r="A20" s="19"/>
      <c r="B20" s="470" t="s">
        <v>286</v>
      </c>
      <c r="C20" s="470"/>
      <c r="D20" s="92"/>
      <c r="E20" s="92"/>
      <c r="F20" s="280"/>
      <c r="G20" s="280"/>
    </row>
    <row r="21" spans="1:5" s="5" customFormat="1" ht="18" customHeight="1">
      <c r="A21" s="19" t="s">
        <v>508</v>
      </c>
      <c r="B21" s="92">
        <v>165.3</v>
      </c>
      <c r="C21" s="92">
        <v>156.7</v>
      </c>
      <c r="D21" s="92">
        <v>53.8</v>
      </c>
      <c r="E21" s="92">
        <v>49.5</v>
      </c>
    </row>
    <row r="22" spans="1:5" s="5" customFormat="1" ht="18" customHeight="1">
      <c r="A22" s="19" t="s">
        <v>493</v>
      </c>
      <c r="B22" s="92">
        <v>165.4</v>
      </c>
      <c r="C22" s="92">
        <v>156.5</v>
      </c>
      <c r="D22" s="92">
        <v>53.8</v>
      </c>
      <c r="E22" s="92">
        <v>49.9</v>
      </c>
    </row>
    <row r="23" spans="1:5" s="1" customFormat="1" ht="18" customHeight="1">
      <c r="A23" s="19">
        <v>2</v>
      </c>
      <c r="B23" s="92">
        <v>166</v>
      </c>
      <c r="C23" s="92">
        <v>156.5</v>
      </c>
      <c r="D23" s="92">
        <v>55.3</v>
      </c>
      <c r="E23" s="92">
        <v>49.7</v>
      </c>
    </row>
    <row r="24" spans="1:5" s="1" customFormat="1" ht="18" customHeight="1">
      <c r="A24" s="19">
        <v>3</v>
      </c>
      <c r="B24" s="92">
        <v>165.3</v>
      </c>
      <c r="C24" s="92">
        <v>156.3</v>
      </c>
      <c r="D24" s="92">
        <v>54.4</v>
      </c>
      <c r="E24" s="92">
        <v>49.6</v>
      </c>
    </row>
    <row r="25" spans="1:5" s="1" customFormat="1" ht="18" customHeight="1">
      <c r="A25" s="112">
        <v>4</v>
      </c>
      <c r="B25" s="341">
        <v>165.8</v>
      </c>
      <c r="C25" s="341">
        <v>156.3</v>
      </c>
      <c r="D25" s="341">
        <v>55.3</v>
      </c>
      <c r="E25" s="341">
        <v>49.4</v>
      </c>
    </row>
    <row r="26" spans="1:7" ht="18" customHeight="1" thickBot="1">
      <c r="A26" s="24"/>
      <c r="B26" s="97"/>
      <c r="C26" s="93"/>
      <c r="D26" s="93"/>
      <c r="E26" s="93"/>
      <c r="F26" s="280"/>
      <c r="G26" s="280"/>
    </row>
    <row r="27" spans="1:7" ht="18" customHeight="1">
      <c r="A27" s="25" t="s">
        <v>514</v>
      </c>
      <c r="B27" s="91"/>
      <c r="C27" s="92"/>
      <c r="D27" s="92"/>
      <c r="E27" s="92"/>
      <c r="F27" s="280"/>
      <c r="G27" s="280"/>
    </row>
    <row r="28" spans="1:7" ht="13.5">
      <c r="A28" s="471"/>
      <c r="B28" s="471"/>
      <c r="C28" s="471"/>
      <c r="D28" s="471"/>
      <c r="E28" s="471"/>
      <c r="F28" s="280"/>
      <c r="G28" s="280"/>
    </row>
    <row r="29" spans="1:7" ht="13.5">
      <c r="A29" s="39"/>
      <c r="B29" s="5"/>
      <c r="C29" s="5"/>
      <c r="D29" s="5"/>
      <c r="E29" s="5"/>
      <c r="F29" s="280"/>
      <c r="G29" s="280"/>
    </row>
    <row r="30" spans="1:7" ht="13.5">
      <c r="A30" s="279"/>
      <c r="B30" s="280"/>
      <c r="C30" s="280"/>
      <c r="D30" s="280"/>
      <c r="E30" s="280"/>
      <c r="F30" s="280"/>
      <c r="G30" s="280"/>
    </row>
    <row r="31" spans="1:7" ht="13.5">
      <c r="A31" s="279"/>
      <c r="B31" s="280"/>
      <c r="C31" s="280"/>
      <c r="D31" s="280"/>
      <c r="E31" s="280"/>
      <c r="F31" s="280"/>
      <c r="G31" s="280"/>
    </row>
  </sheetData>
  <sheetProtection/>
  <mergeCells count="8">
    <mergeCell ref="A1:E1"/>
    <mergeCell ref="A28:E28"/>
    <mergeCell ref="B6:C6"/>
    <mergeCell ref="B13:C13"/>
    <mergeCell ref="B20:C20"/>
    <mergeCell ref="A3:A4"/>
    <mergeCell ref="B3:C3"/>
    <mergeCell ref="D3:E3"/>
  </mergeCells>
  <printOptions/>
  <pageMargins left="0.75" right="0.75" top="1" bottom="1" header="0.512" footer="0.512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1.50390625" style="227" customWidth="1"/>
    <col min="2" max="2" width="11.375" style="228" customWidth="1"/>
    <col min="3" max="3" width="8.375" style="227" customWidth="1"/>
    <col min="4" max="4" width="8.125" style="227" customWidth="1"/>
    <col min="5" max="12" width="7.75390625" style="227" customWidth="1"/>
    <col min="13" max="13" width="7.25390625" style="227" customWidth="1"/>
    <col min="14" max="16384" width="9.00390625" style="227" customWidth="1"/>
  </cols>
  <sheetData>
    <row r="1" spans="1:13" s="128" customFormat="1" ht="19.5" customHeight="1">
      <c r="A1" s="415" t="s">
        <v>505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</row>
    <row r="2" spans="2:13" s="5" customFormat="1" ht="4.5" customHeight="1">
      <c r="B2" s="3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s="5" customFormat="1" ht="16.5" customHeight="1">
      <c r="A3" s="427" t="s">
        <v>342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</row>
    <row r="4" spans="1:13" s="44" customFormat="1" ht="4.5" customHeight="1" thickBot="1">
      <c r="A4" s="81"/>
      <c r="B4" s="82"/>
      <c r="C4" s="81"/>
      <c r="D4" s="81"/>
      <c r="E4" s="81"/>
      <c r="F4" s="81"/>
      <c r="G4" s="81"/>
      <c r="H4" s="81"/>
      <c r="I4" s="81"/>
      <c r="J4" s="81"/>
      <c r="K4" s="81"/>
      <c r="L4" s="114"/>
      <c r="M4" s="193"/>
    </row>
    <row r="5" spans="1:13" s="44" customFormat="1" ht="2.25" customHeight="1">
      <c r="A5" s="83"/>
      <c r="B5" s="84"/>
      <c r="C5" s="85"/>
      <c r="D5" s="194"/>
      <c r="E5" s="194"/>
      <c r="F5" s="195"/>
      <c r="G5" s="194"/>
      <c r="H5" s="194"/>
      <c r="I5" s="195"/>
      <c r="J5" s="194"/>
      <c r="K5" s="196"/>
      <c r="L5" s="196"/>
      <c r="M5" s="197"/>
    </row>
    <row r="6" spans="1:13" s="44" customFormat="1" ht="60" customHeight="1">
      <c r="A6" s="19" t="s">
        <v>207</v>
      </c>
      <c r="B6" s="19" t="s">
        <v>283</v>
      </c>
      <c r="C6" s="86" t="s">
        <v>12</v>
      </c>
      <c r="D6" s="179" t="s">
        <v>11</v>
      </c>
      <c r="E6" s="179" t="s">
        <v>282</v>
      </c>
      <c r="F6" s="198" t="s">
        <v>14</v>
      </c>
      <c r="G6" s="199" t="s">
        <v>281</v>
      </c>
      <c r="H6" s="199" t="s">
        <v>280</v>
      </c>
      <c r="I6" s="198" t="s">
        <v>343</v>
      </c>
      <c r="J6" s="199" t="s">
        <v>279</v>
      </c>
      <c r="K6" s="181" t="s">
        <v>15</v>
      </c>
      <c r="L6" s="181" t="s">
        <v>357</v>
      </c>
      <c r="M6" s="181" t="s">
        <v>470</v>
      </c>
    </row>
    <row r="7" spans="1:13" s="44" customFormat="1" ht="3" customHeight="1">
      <c r="A7" s="51"/>
      <c r="B7" s="51"/>
      <c r="C7" s="87"/>
      <c r="D7" s="180"/>
      <c r="E7" s="200"/>
      <c r="F7" s="201"/>
      <c r="G7" s="202"/>
      <c r="H7" s="200"/>
      <c r="I7" s="201"/>
      <c r="J7" s="200"/>
      <c r="K7" s="182"/>
      <c r="L7" s="182"/>
      <c r="M7" s="203"/>
    </row>
    <row r="8" spans="1:13" s="44" customFormat="1" ht="6" customHeight="1">
      <c r="A8" s="39"/>
      <c r="B8" s="19"/>
      <c r="C8" s="75"/>
      <c r="D8" s="88"/>
      <c r="E8" s="88"/>
      <c r="F8" s="88"/>
      <c r="G8" s="88"/>
      <c r="H8" s="88"/>
      <c r="I8" s="88"/>
      <c r="J8" s="88"/>
      <c r="K8" s="88"/>
      <c r="L8" s="88"/>
      <c r="M8" s="193"/>
    </row>
    <row r="9" spans="1:13" s="5" customFormat="1" ht="18" customHeight="1">
      <c r="A9" s="416" t="s">
        <v>497</v>
      </c>
      <c r="B9" s="89" t="s">
        <v>16</v>
      </c>
      <c r="C9" s="79">
        <f>C10+C11</f>
        <v>696275</v>
      </c>
      <c r="D9" s="161">
        <v>137512</v>
      </c>
      <c r="E9" s="161">
        <v>78639</v>
      </c>
      <c r="F9" s="161">
        <v>67872</v>
      </c>
      <c r="G9" s="161">
        <v>84820</v>
      </c>
      <c r="H9" s="161">
        <v>65597</v>
      </c>
      <c r="I9" s="161">
        <v>54528</v>
      </c>
      <c r="J9" s="161">
        <v>46325</v>
      </c>
      <c r="K9" s="161">
        <v>65317</v>
      </c>
      <c r="L9" s="161">
        <v>31053</v>
      </c>
      <c r="M9" s="161">
        <v>64612</v>
      </c>
    </row>
    <row r="10" spans="1:13" s="5" customFormat="1" ht="18" customHeight="1">
      <c r="A10" s="416"/>
      <c r="B10" s="89" t="s">
        <v>13</v>
      </c>
      <c r="C10" s="79">
        <f>SUM(D10:M10)</f>
        <v>616238</v>
      </c>
      <c r="D10" s="161">
        <v>122926</v>
      </c>
      <c r="E10" s="161">
        <v>66675</v>
      </c>
      <c r="F10" s="161">
        <v>57618</v>
      </c>
      <c r="G10" s="161">
        <v>71293</v>
      </c>
      <c r="H10" s="161">
        <v>57857</v>
      </c>
      <c r="I10" s="161">
        <v>50520</v>
      </c>
      <c r="J10" s="161">
        <v>40540</v>
      </c>
      <c r="K10" s="161">
        <v>53144</v>
      </c>
      <c r="L10" s="161">
        <v>31053</v>
      </c>
      <c r="M10" s="161">
        <v>64612</v>
      </c>
    </row>
    <row r="11" spans="1:13" s="5" customFormat="1" ht="18" customHeight="1">
      <c r="A11" s="416"/>
      <c r="B11" s="89" t="s">
        <v>278</v>
      </c>
      <c r="C11" s="79">
        <f>SUM(D11:M11)</f>
        <v>80037</v>
      </c>
      <c r="D11" s="161">
        <v>14586</v>
      </c>
      <c r="E11" s="161">
        <v>11964</v>
      </c>
      <c r="F11" s="161">
        <v>10254</v>
      </c>
      <c r="G11" s="161">
        <v>13527</v>
      </c>
      <c r="H11" s="161">
        <v>7740</v>
      </c>
      <c r="I11" s="161">
        <v>4008</v>
      </c>
      <c r="J11" s="161">
        <v>5785</v>
      </c>
      <c r="K11" s="161">
        <v>12173</v>
      </c>
      <c r="L11" s="161" t="s">
        <v>246</v>
      </c>
      <c r="M11" s="161" t="s">
        <v>246</v>
      </c>
    </row>
    <row r="12" spans="1:13" s="5" customFormat="1" ht="10.5" customHeight="1">
      <c r="A12" s="61"/>
      <c r="B12" s="236"/>
      <c r="C12" s="113"/>
      <c r="D12" s="222"/>
      <c r="E12" s="222"/>
      <c r="F12" s="222"/>
      <c r="G12" s="222"/>
      <c r="H12" s="222"/>
      <c r="I12" s="222"/>
      <c r="J12" s="222"/>
      <c r="K12" s="222"/>
      <c r="L12" s="222"/>
      <c r="M12" s="222"/>
    </row>
    <row r="13" spans="1:13" s="5" customFormat="1" ht="18" customHeight="1">
      <c r="A13" s="416">
        <v>30</v>
      </c>
      <c r="B13" s="89" t="s">
        <v>16</v>
      </c>
      <c r="C13" s="79">
        <f>C14+C15</f>
        <v>681270</v>
      </c>
      <c r="D13" s="161">
        <v>127592</v>
      </c>
      <c r="E13" s="161">
        <v>72506</v>
      </c>
      <c r="F13" s="161">
        <v>75404</v>
      </c>
      <c r="G13" s="161">
        <v>92488</v>
      </c>
      <c r="H13" s="161">
        <v>63893</v>
      </c>
      <c r="I13" s="161">
        <v>37495</v>
      </c>
      <c r="J13" s="161">
        <v>43410</v>
      </c>
      <c r="K13" s="161">
        <v>64433</v>
      </c>
      <c r="L13" s="161">
        <v>24695</v>
      </c>
      <c r="M13" s="161">
        <v>79354</v>
      </c>
    </row>
    <row r="14" spans="1:13" s="5" customFormat="1" ht="18" customHeight="1">
      <c r="A14" s="416"/>
      <c r="B14" s="89" t="s">
        <v>13</v>
      </c>
      <c r="C14" s="79">
        <f>SUM(D14:M14)</f>
        <v>609439</v>
      </c>
      <c r="D14" s="161">
        <v>113415</v>
      </c>
      <c r="E14" s="161">
        <v>60831</v>
      </c>
      <c r="F14" s="161">
        <v>66553</v>
      </c>
      <c r="G14" s="161">
        <v>84212</v>
      </c>
      <c r="H14" s="161">
        <v>56027</v>
      </c>
      <c r="I14" s="161">
        <v>35529</v>
      </c>
      <c r="J14" s="161">
        <v>37414</v>
      </c>
      <c r="K14" s="161">
        <v>52111</v>
      </c>
      <c r="L14" s="161">
        <v>24695</v>
      </c>
      <c r="M14" s="161">
        <v>78652</v>
      </c>
    </row>
    <row r="15" spans="1:13" s="5" customFormat="1" ht="18" customHeight="1">
      <c r="A15" s="416"/>
      <c r="B15" s="89" t="s">
        <v>278</v>
      </c>
      <c r="C15" s="79">
        <f>SUM(D15:M15)</f>
        <v>71831</v>
      </c>
      <c r="D15" s="161">
        <v>14177</v>
      </c>
      <c r="E15" s="161">
        <v>11675</v>
      </c>
      <c r="F15" s="161">
        <v>8851</v>
      </c>
      <c r="G15" s="161">
        <v>8276</v>
      </c>
      <c r="H15" s="161">
        <v>7866</v>
      </c>
      <c r="I15" s="161">
        <v>1966</v>
      </c>
      <c r="J15" s="161">
        <v>5996</v>
      </c>
      <c r="K15" s="161">
        <v>12322</v>
      </c>
      <c r="L15" s="161" t="s">
        <v>476</v>
      </c>
      <c r="M15" s="161">
        <v>702</v>
      </c>
    </row>
    <row r="16" spans="1:13" s="5" customFormat="1" ht="10.5" customHeight="1">
      <c r="A16" s="61"/>
      <c r="B16" s="236"/>
      <c r="C16" s="113"/>
      <c r="D16" s="222"/>
      <c r="E16" s="222"/>
      <c r="F16" s="222"/>
      <c r="G16" s="222"/>
      <c r="H16" s="222"/>
      <c r="I16" s="222"/>
      <c r="J16" s="222"/>
      <c r="K16" s="222"/>
      <c r="L16" s="222"/>
      <c r="M16" s="222"/>
    </row>
    <row r="17" spans="1:13" s="1" customFormat="1" ht="18" customHeight="1">
      <c r="A17" s="416" t="s">
        <v>493</v>
      </c>
      <c r="B17" s="89" t="s">
        <v>16</v>
      </c>
      <c r="C17" s="79">
        <f>C18+C19</f>
        <v>666131</v>
      </c>
      <c r="D17" s="161">
        <f>SUM(D18:D19)</f>
        <v>118311</v>
      </c>
      <c r="E17" s="161">
        <f aca="true" t="shared" si="0" ref="E17:M17">SUM(E18:E19)</f>
        <v>74829</v>
      </c>
      <c r="F17" s="161">
        <f t="shared" si="0"/>
        <v>72473</v>
      </c>
      <c r="G17" s="161">
        <f t="shared" si="0"/>
        <v>91239</v>
      </c>
      <c r="H17" s="161">
        <f t="shared" si="0"/>
        <v>55695</v>
      </c>
      <c r="I17" s="161">
        <f t="shared" si="0"/>
        <v>47446</v>
      </c>
      <c r="J17" s="161">
        <f t="shared" si="0"/>
        <v>38597</v>
      </c>
      <c r="K17" s="161">
        <f t="shared" si="0"/>
        <v>59575</v>
      </c>
      <c r="L17" s="161">
        <f t="shared" si="0"/>
        <v>29069</v>
      </c>
      <c r="M17" s="161">
        <f t="shared" si="0"/>
        <v>78897</v>
      </c>
    </row>
    <row r="18" spans="1:13" s="1" customFormat="1" ht="18" customHeight="1">
      <c r="A18" s="416"/>
      <c r="B18" s="89" t="s">
        <v>13</v>
      </c>
      <c r="C18" s="79">
        <f>SUM(D18:M18)</f>
        <v>590248</v>
      </c>
      <c r="D18" s="161">
        <v>104531</v>
      </c>
      <c r="E18" s="161">
        <v>64130</v>
      </c>
      <c r="F18" s="161">
        <v>63583</v>
      </c>
      <c r="G18" s="161">
        <v>78834</v>
      </c>
      <c r="H18" s="161">
        <v>48113</v>
      </c>
      <c r="I18" s="161">
        <v>43623</v>
      </c>
      <c r="J18" s="161">
        <v>32534</v>
      </c>
      <c r="K18" s="161">
        <v>48044</v>
      </c>
      <c r="L18" s="161">
        <v>29069</v>
      </c>
      <c r="M18" s="161">
        <v>77787</v>
      </c>
    </row>
    <row r="19" spans="1:13" s="1" customFormat="1" ht="18" customHeight="1">
      <c r="A19" s="416"/>
      <c r="B19" s="89" t="s">
        <v>278</v>
      </c>
      <c r="C19" s="79">
        <f>SUM(D19:M19)</f>
        <v>75883</v>
      </c>
      <c r="D19" s="161">
        <v>13780</v>
      </c>
      <c r="E19" s="161">
        <v>10699</v>
      </c>
      <c r="F19" s="161">
        <v>8890</v>
      </c>
      <c r="G19" s="161">
        <v>12405</v>
      </c>
      <c r="H19" s="161">
        <v>7582</v>
      </c>
      <c r="I19" s="161">
        <v>3823</v>
      </c>
      <c r="J19" s="161">
        <v>6063</v>
      </c>
      <c r="K19" s="161">
        <v>11531</v>
      </c>
      <c r="L19" s="161" t="s">
        <v>246</v>
      </c>
      <c r="M19" s="161">
        <v>1110</v>
      </c>
    </row>
    <row r="20" spans="1:13" s="1" customFormat="1" ht="18" customHeight="1">
      <c r="A20" s="32"/>
      <c r="B20" s="331"/>
      <c r="C20" s="79"/>
      <c r="D20" s="161"/>
      <c r="E20" s="161"/>
      <c r="F20" s="161"/>
      <c r="G20" s="161"/>
      <c r="H20" s="161"/>
      <c r="I20" s="161"/>
      <c r="J20" s="161"/>
      <c r="K20" s="161"/>
      <c r="L20" s="161"/>
      <c r="M20" s="161"/>
    </row>
    <row r="21" spans="1:13" s="5" customFormat="1" ht="18" customHeight="1">
      <c r="A21" s="409">
        <v>2</v>
      </c>
      <c r="B21" s="89" t="s">
        <v>16</v>
      </c>
      <c r="C21" s="79">
        <f>C22+C23</f>
        <v>249429</v>
      </c>
      <c r="D21" s="161">
        <f>SUM(D22:D23)</f>
        <v>46021</v>
      </c>
      <c r="E21" s="161">
        <f aca="true" t="shared" si="1" ref="E21:M21">SUM(E22:E23)</f>
        <v>19899</v>
      </c>
      <c r="F21" s="161">
        <f t="shared" si="1"/>
        <v>29323</v>
      </c>
      <c r="G21" s="161">
        <f t="shared" si="1"/>
        <v>33196</v>
      </c>
      <c r="H21" s="161">
        <f t="shared" si="1"/>
        <v>16117</v>
      </c>
      <c r="I21" s="161">
        <f t="shared" si="1"/>
        <v>15517</v>
      </c>
      <c r="J21" s="161">
        <f t="shared" si="1"/>
        <v>19946</v>
      </c>
      <c r="K21" s="161">
        <f t="shared" si="1"/>
        <v>19362</v>
      </c>
      <c r="L21" s="161">
        <f t="shared" si="1"/>
        <v>16868</v>
      </c>
      <c r="M21" s="161">
        <f t="shared" si="1"/>
        <v>33180</v>
      </c>
    </row>
    <row r="22" spans="1:13" s="5" customFormat="1" ht="18" customHeight="1">
      <c r="A22" s="409"/>
      <c r="B22" s="89" t="s">
        <v>13</v>
      </c>
      <c r="C22" s="79">
        <f>SUM(D22:M22)</f>
        <v>249429</v>
      </c>
      <c r="D22" s="161">
        <v>46021</v>
      </c>
      <c r="E22" s="161">
        <v>19899</v>
      </c>
      <c r="F22" s="161">
        <v>29323</v>
      </c>
      <c r="G22" s="161">
        <v>33196</v>
      </c>
      <c r="H22" s="161">
        <v>16117</v>
      </c>
      <c r="I22" s="161">
        <v>15517</v>
      </c>
      <c r="J22" s="161">
        <v>19946</v>
      </c>
      <c r="K22" s="161">
        <v>19362</v>
      </c>
      <c r="L22" s="161">
        <v>16868</v>
      </c>
      <c r="M22" s="161">
        <v>33180</v>
      </c>
    </row>
    <row r="23" spans="1:13" s="5" customFormat="1" ht="18" customHeight="1">
      <c r="A23" s="409"/>
      <c r="B23" s="89" t="s">
        <v>278</v>
      </c>
      <c r="C23" s="332">
        <f>SUM(D23:M23)</f>
        <v>0</v>
      </c>
      <c r="D23" s="161" t="s">
        <v>246</v>
      </c>
      <c r="E23" s="161" t="s">
        <v>246</v>
      </c>
      <c r="F23" s="161" t="s">
        <v>246</v>
      </c>
      <c r="G23" s="161" t="s">
        <v>246</v>
      </c>
      <c r="H23" s="161" t="s">
        <v>246</v>
      </c>
      <c r="I23" s="161" t="s">
        <v>246</v>
      </c>
      <c r="J23" s="161" t="s">
        <v>246</v>
      </c>
      <c r="K23" s="161" t="s">
        <v>246</v>
      </c>
      <c r="L23" s="161" t="s">
        <v>246</v>
      </c>
      <c r="M23" s="161" t="s">
        <v>246</v>
      </c>
    </row>
    <row r="24" spans="1:13" s="5" customFormat="1" ht="11.25" customHeight="1">
      <c r="A24" s="61"/>
      <c r="B24" s="236"/>
      <c r="C24" s="113"/>
      <c r="D24" s="222"/>
      <c r="E24" s="222"/>
      <c r="F24" s="222"/>
      <c r="G24" s="222"/>
      <c r="H24" s="222"/>
      <c r="I24" s="222"/>
      <c r="J24" s="222"/>
      <c r="K24" s="222"/>
      <c r="L24" s="222"/>
      <c r="M24" s="222"/>
    </row>
    <row r="25" spans="1:13" s="1" customFormat="1" ht="18" customHeight="1">
      <c r="A25" s="472">
        <v>3</v>
      </c>
      <c r="B25" s="115" t="s">
        <v>16</v>
      </c>
      <c r="C25" s="113">
        <f>C26+C27</f>
        <v>321248</v>
      </c>
      <c r="D25" s="222">
        <f>SUM(D26:D27)</f>
        <v>57489</v>
      </c>
      <c r="E25" s="222">
        <f aca="true" t="shared" si="2" ref="E25:M25">SUM(E26:E27)</f>
        <v>36341</v>
      </c>
      <c r="F25" s="222">
        <f t="shared" si="2"/>
        <v>35988</v>
      </c>
      <c r="G25" s="222">
        <f t="shared" si="2"/>
        <v>44608</v>
      </c>
      <c r="H25" s="222">
        <f t="shared" si="2"/>
        <v>25955</v>
      </c>
      <c r="I25" s="222">
        <f t="shared" si="2"/>
        <v>19900</v>
      </c>
      <c r="J25" s="222">
        <f t="shared" si="2"/>
        <v>15476</v>
      </c>
      <c r="K25" s="222">
        <f t="shared" si="2"/>
        <v>24475</v>
      </c>
      <c r="L25" s="222">
        <f t="shared" si="2"/>
        <v>22165</v>
      </c>
      <c r="M25" s="222">
        <f t="shared" si="2"/>
        <v>38851</v>
      </c>
    </row>
    <row r="26" spans="1:13" s="1" customFormat="1" ht="18" customHeight="1">
      <c r="A26" s="472"/>
      <c r="B26" s="115" t="s">
        <v>13</v>
      </c>
      <c r="C26" s="113">
        <f>SUM(D26:M26)</f>
        <v>269845</v>
      </c>
      <c r="D26" s="222">
        <v>26797</v>
      </c>
      <c r="E26" s="222">
        <v>32855</v>
      </c>
      <c r="F26" s="222">
        <v>32887</v>
      </c>
      <c r="G26" s="222">
        <v>40260</v>
      </c>
      <c r="H26" s="222">
        <v>23139</v>
      </c>
      <c r="I26" s="222">
        <v>18362</v>
      </c>
      <c r="J26" s="222">
        <v>13614</v>
      </c>
      <c r="K26" s="222">
        <v>21397</v>
      </c>
      <c r="L26" s="222">
        <v>22165</v>
      </c>
      <c r="M26" s="222">
        <v>38369</v>
      </c>
    </row>
    <row r="27" spans="1:13" s="1" customFormat="1" ht="18" customHeight="1">
      <c r="A27" s="472"/>
      <c r="B27" s="115" t="s">
        <v>278</v>
      </c>
      <c r="C27" s="113">
        <f>SUM(D27:M27)</f>
        <v>51403</v>
      </c>
      <c r="D27" s="222">
        <v>30692</v>
      </c>
      <c r="E27" s="222">
        <v>3486</v>
      </c>
      <c r="F27" s="222">
        <v>3101</v>
      </c>
      <c r="G27" s="222">
        <v>4348</v>
      </c>
      <c r="H27" s="222">
        <v>2816</v>
      </c>
      <c r="I27" s="222">
        <v>1538</v>
      </c>
      <c r="J27" s="222">
        <v>1862</v>
      </c>
      <c r="K27" s="222">
        <v>3078</v>
      </c>
      <c r="L27" s="222" t="s">
        <v>246</v>
      </c>
      <c r="M27" s="222">
        <v>482</v>
      </c>
    </row>
    <row r="28" spans="1:13" s="5" customFormat="1" ht="6" customHeight="1" thickBot="1">
      <c r="A28" s="16"/>
      <c r="B28" s="24"/>
      <c r="C28" s="80"/>
      <c r="D28" s="137"/>
      <c r="E28" s="137"/>
      <c r="F28" s="137"/>
      <c r="G28" s="137"/>
      <c r="H28" s="137"/>
      <c r="I28" s="137"/>
      <c r="J28" s="137"/>
      <c r="K28" s="144"/>
      <c r="L28" s="144"/>
      <c r="M28" s="137"/>
    </row>
    <row r="29" spans="1:13" s="9" customFormat="1" ht="18" customHeight="1">
      <c r="A29" s="5" t="s">
        <v>498</v>
      </c>
      <c r="B29" s="73"/>
      <c r="D29" s="156"/>
      <c r="E29" s="156"/>
      <c r="F29" s="156"/>
      <c r="G29" s="156"/>
      <c r="H29" s="156"/>
      <c r="I29" s="156"/>
      <c r="J29" s="156"/>
      <c r="K29" s="156"/>
      <c r="L29" s="156"/>
      <c r="M29" s="156"/>
    </row>
    <row r="30" spans="2:3" s="5" customFormat="1" ht="13.5">
      <c r="B30" s="32"/>
      <c r="C30" s="37"/>
    </row>
    <row r="31" s="5" customFormat="1" ht="13.5">
      <c r="B31" s="32"/>
    </row>
    <row r="32" s="5" customFormat="1" ht="13.5">
      <c r="B32" s="32"/>
    </row>
    <row r="33" s="5" customFormat="1" ht="13.5">
      <c r="B33" s="32"/>
    </row>
    <row r="34" s="5" customFormat="1" ht="13.5">
      <c r="B34" s="32"/>
    </row>
    <row r="35" s="5" customFormat="1" ht="13.5">
      <c r="B35" s="32"/>
    </row>
    <row r="36" s="5" customFormat="1" ht="13.5">
      <c r="B36" s="32"/>
    </row>
    <row r="37" s="44" customFormat="1" ht="13.5">
      <c r="B37" s="90"/>
    </row>
    <row r="38" s="44" customFormat="1" ht="13.5">
      <c r="B38" s="90"/>
    </row>
    <row r="39" s="44" customFormat="1" ht="13.5">
      <c r="B39" s="90"/>
    </row>
    <row r="40" s="44" customFormat="1" ht="13.5">
      <c r="B40" s="90"/>
    </row>
    <row r="41" s="44" customFormat="1" ht="13.5">
      <c r="B41" s="90"/>
    </row>
    <row r="42" s="44" customFormat="1" ht="13.5">
      <c r="B42" s="90"/>
    </row>
    <row r="43" s="44" customFormat="1" ht="13.5">
      <c r="B43" s="90"/>
    </row>
    <row r="44" s="44" customFormat="1" ht="13.5">
      <c r="B44" s="90"/>
    </row>
    <row r="45" s="44" customFormat="1" ht="13.5">
      <c r="B45" s="90"/>
    </row>
    <row r="46" s="44" customFormat="1" ht="13.5">
      <c r="B46" s="90"/>
    </row>
    <row r="47" s="44" customFormat="1" ht="13.5">
      <c r="B47" s="90"/>
    </row>
    <row r="48" s="44" customFormat="1" ht="13.5">
      <c r="B48" s="90"/>
    </row>
    <row r="49" s="44" customFormat="1" ht="13.5">
      <c r="B49" s="90"/>
    </row>
    <row r="50" s="44" customFormat="1" ht="13.5">
      <c r="B50" s="90"/>
    </row>
    <row r="51" s="44" customFormat="1" ht="13.5">
      <c r="B51" s="90"/>
    </row>
    <row r="52" s="44" customFormat="1" ht="13.5">
      <c r="B52" s="90"/>
    </row>
    <row r="53" s="44" customFormat="1" ht="13.5">
      <c r="B53" s="90"/>
    </row>
    <row r="54" s="44" customFormat="1" ht="13.5">
      <c r="B54" s="90"/>
    </row>
    <row r="55" s="44" customFormat="1" ht="13.5">
      <c r="B55" s="90"/>
    </row>
  </sheetData>
  <sheetProtection/>
  <mergeCells count="7">
    <mergeCell ref="A25:A27"/>
    <mergeCell ref="A1:M1"/>
    <mergeCell ref="A3:M3"/>
    <mergeCell ref="A9:A11"/>
    <mergeCell ref="A13:A15"/>
    <mergeCell ref="A17:A19"/>
    <mergeCell ref="A21:A23"/>
  </mergeCell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3.00390625" style="5" customWidth="1"/>
    <col min="2" max="2" width="14.625" style="32" customWidth="1"/>
    <col min="3" max="5" width="23.00390625" style="5" customWidth="1"/>
    <col min="6" max="6" width="17.50390625" style="5" customWidth="1"/>
    <col min="7" max="16384" width="9.00390625" style="5" customWidth="1"/>
  </cols>
  <sheetData>
    <row r="1" spans="1:5" ht="17.25">
      <c r="A1" s="417" t="s">
        <v>341</v>
      </c>
      <c r="B1" s="417"/>
      <c r="C1" s="417"/>
      <c r="D1" s="417"/>
      <c r="E1" s="417"/>
    </row>
    <row r="2" spans="1:5" ht="15" thickBot="1">
      <c r="A2" s="16"/>
      <c r="B2" s="24"/>
      <c r="C2" s="192"/>
      <c r="D2" s="192"/>
      <c r="E2" s="192"/>
    </row>
    <row r="3" spans="1:6" ht="13.5">
      <c r="A3" s="475" t="s">
        <v>207</v>
      </c>
      <c r="B3" s="477" t="s">
        <v>392</v>
      </c>
      <c r="C3" s="479" t="s">
        <v>17</v>
      </c>
      <c r="D3" s="479" t="s">
        <v>18</v>
      </c>
      <c r="E3" s="481" t="s">
        <v>19</v>
      </c>
      <c r="F3" s="133"/>
    </row>
    <row r="4" spans="1:6" ht="13.5">
      <c r="A4" s="476"/>
      <c r="B4" s="478"/>
      <c r="C4" s="480"/>
      <c r="D4" s="480"/>
      <c r="E4" s="482"/>
      <c r="F4" s="133"/>
    </row>
    <row r="5" spans="1:6" ht="13.5">
      <c r="A5" s="133"/>
      <c r="B5" s="223"/>
      <c r="C5" s="216"/>
      <c r="D5" s="216"/>
      <c r="E5" s="216"/>
      <c r="F5" s="133"/>
    </row>
    <row r="6" spans="1:6" ht="16.5" customHeight="1">
      <c r="A6" s="473" t="s">
        <v>497</v>
      </c>
      <c r="B6" s="217" t="s">
        <v>389</v>
      </c>
      <c r="C6" s="127">
        <v>51</v>
      </c>
      <c r="D6" s="127">
        <v>51</v>
      </c>
      <c r="E6" s="127">
        <v>51</v>
      </c>
      <c r="F6" s="216"/>
    </row>
    <row r="7" spans="1:6" ht="16.5" customHeight="1">
      <c r="A7" s="473"/>
      <c r="B7" s="217" t="s">
        <v>390</v>
      </c>
      <c r="C7" s="127">
        <v>4267</v>
      </c>
      <c r="D7" s="127">
        <v>6712</v>
      </c>
      <c r="E7" s="127">
        <v>11702</v>
      </c>
      <c r="F7" s="216"/>
    </row>
    <row r="8" spans="1:6" ht="16.5" customHeight="1">
      <c r="A8" s="473"/>
      <c r="B8" s="217" t="s">
        <v>391</v>
      </c>
      <c r="C8" s="127">
        <f>ROUND(C7/C6,0)</f>
        <v>84</v>
      </c>
      <c r="D8" s="127">
        <f>ROUND(D7/D6,0)</f>
        <v>132</v>
      </c>
      <c r="E8" s="127">
        <f>ROUND(E7/E6,0)</f>
        <v>229</v>
      </c>
      <c r="F8" s="216"/>
    </row>
    <row r="9" spans="1:6" ht="15" customHeight="1">
      <c r="A9" s="213"/>
      <c r="B9" s="217"/>
      <c r="C9" s="127"/>
      <c r="D9" s="127"/>
      <c r="E9" s="127"/>
      <c r="F9" s="216"/>
    </row>
    <row r="10" spans="1:6" ht="16.5" customHeight="1">
      <c r="A10" s="416">
        <v>30</v>
      </c>
      <c r="B10" s="19" t="s">
        <v>389</v>
      </c>
      <c r="C10" s="127">
        <v>48</v>
      </c>
      <c r="D10" s="127">
        <v>48</v>
      </c>
      <c r="E10" s="127">
        <v>48</v>
      </c>
      <c r="F10" s="216"/>
    </row>
    <row r="11" spans="1:6" ht="16.5" customHeight="1">
      <c r="A11" s="416"/>
      <c r="B11" s="19" t="s">
        <v>390</v>
      </c>
      <c r="C11" s="127">
        <v>3878</v>
      </c>
      <c r="D11" s="127">
        <v>6592</v>
      </c>
      <c r="E11" s="127">
        <v>10856</v>
      </c>
      <c r="F11" s="216"/>
    </row>
    <row r="12" spans="1:6" ht="16.5" customHeight="1">
      <c r="A12" s="416"/>
      <c r="B12" s="19" t="s">
        <v>391</v>
      </c>
      <c r="C12" s="127">
        <f>ROUND(C11/C10,0)</f>
        <v>81</v>
      </c>
      <c r="D12" s="127">
        <f>ROUND(D11/D10,0)</f>
        <v>137</v>
      </c>
      <c r="E12" s="127">
        <f>ROUND(E11/E10,0)</f>
        <v>226</v>
      </c>
      <c r="F12" s="216"/>
    </row>
    <row r="13" spans="1:6" ht="15" customHeight="1">
      <c r="A13" s="213"/>
      <c r="B13" s="217"/>
      <c r="C13" s="127"/>
      <c r="D13" s="127"/>
      <c r="E13" s="127"/>
      <c r="F13" s="216"/>
    </row>
    <row r="14" spans="1:6" ht="16.5" customHeight="1">
      <c r="A14" s="416" t="s">
        <v>493</v>
      </c>
      <c r="B14" s="19" t="s">
        <v>389</v>
      </c>
      <c r="C14" s="127">
        <v>47</v>
      </c>
      <c r="D14" s="127">
        <v>47</v>
      </c>
      <c r="E14" s="127">
        <v>47</v>
      </c>
      <c r="F14" s="142"/>
    </row>
    <row r="15" spans="1:6" ht="16.5" customHeight="1">
      <c r="A15" s="416"/>
      <c r="B15" s="19" t="s">
        <v>390</v>
      </c>
      <c r="C15" s="127">
        <v>3486</v>
      </c>
      <c r="D15" s="127">
        <v>5738</v>
      </c>
      <c r="E15" s="127">
        <v>10445</v>
      </c>
      <c r="F15" s="142"/>
    </row>
    <row r="16" spans="1:6" ht="16.5" customHeight="1">
      <c r="A16" s="416"/>
      <c r="B16" s="19" t="s">
        <v>391</v>
      </c>
      <c r="C16" s="127">
        <f>ROUND(C15/C14,0)</f>
        <v>74</v>
      </c>
      <c r="D16" s="127">
        <f>ROUND(D15/D14,0)</f>
        <v>122</v>
      </c>
      <c r="E16" s="127">
        <f>ROUND(E15/E14,0)</f>
        <v>222</v>
      </c>
      <c r="F16" s="142"/>
    </row>
    <row r="17" spans="1:6" ht="16.5" customHeight="1">
      <c r="A17" s="32"/>
      <c r="B17" s="19"/>
      <c r="C17" s="127"/>
      <c r="D17" s="127"/>
      <c r="E17" s="127"/>
      <c r="F17" s="142"/>
    </row>
    <row r="18" spans="1:6" ht="16.5" customHeight="1">
      <c r="A18" s="473">
        <v>2</v>
      </c>
      <c r="B18" s="19" t="s">
        <v>389</v>
      </c>
      <c r="C18" s="127">
        <v>51</v>
      </c>
      <c r="D18" s="127">
        <v>51</v>
      </c>
      <c r="E18" s="127">
        <v>51</v>
      </c>
      <c r="F18" s="142"/>
    </row>
    <row r="19" spans="1:6" ht="16.5" customHeight="1">
      <c r="A19" s="473"/>
      <c r="B19" s="19" t="s">
        <v>390</v>
      </c>
      <c r="C19" s="127">
        <v>2811</v>
      </c>
      <c r="D19" s="127">
        <v>4257</v>
      </c>
      <c r="E19" s="127">
        <v>6782</v>
      </c>
      <c r="F19" s="142"/>
    </row>
    <row r="20" spans="1:6" ht="16.5" customHeight="1">
      <c r="A20" s="473"/>
      <c r="B20" s="19" t="s">
        <v>391</v>
      </c>
      <c r="C20" s="127">
        <f>ROUND(C19/C18,0)</f>
        <v>55</v>
      </c>
      <c r="D20" s="127">
        <f>ROUND(D19/D18,0)</f>
        <v>83</v>
      </c>
      <c r="E20" s="127">
        <f>ROUND(E19/E18,0)</f>
        <v>133</v>
      </c>
      <c r="F20" s="142"/>
    </row>
    <row r="21" spans="1:6" ht="15" customHeight="1">
      <c r="A21" s="61"/>
      <c r="B21" s="112"/>
      <c r="C21" s="127"/>
      <c r="D21" s="127"/>
      <c r="E21" s="127"/>
      <c r="F21" s="142"/>
    </row>
    <row r="22" spans="1:6" s="1" customFormat="1" ht="16.5" customHeight="1">
      <c r="A22" s="474">
        <v>3</v>
      </c>
      <c r="B22" s="112" t="s">
        <v>389</v>
      </c>
      <c r="C22" s="335">
        <v>34</v>
      </c>
      <c r="D22" s="335">
        <v>34</v>
      </c>
      <c r="E22" s="335">
        <v>34</v>
      </c>
      <c r="F22" s="166"/>
    </row>
    <row r="23" spans="1:6" s="1" customFormat="1" ht="16.5" customHeight="1">
      <c r="A23" s="474"/>
      <c r="B23" s="112" t="s">
        <v>390</v>
      </c>
      <c r="C23" s="335">
        <v>3414</v>
      </c>
      <c r="D23" s="335">
        <v>5994</v>
      </c>
      <c r="E23" s="335">
        <v>9698</v>
      </c>
      <c r="F23" s="166"/>
    </row>
    <row r="24" spans="1:6" s="1" customFormat="1" ht="16.5" customHeight="1">
      <c r="A24" s="474"/>
      <c r="B24" s="112" t="s">
        <v>391</v>
      </c>
      <c r="C24" s="335">
        <v>100</v>
      </c>
      <c r="D24" s="335">
        <v>176</v>
      </c>
      <c r="E24" s="335">
        <v>285</v>
      </c>
      <c r="F24" s="166"/>
    </row>
    <row r="25" spans="1:6" ht="6" customHeight="1" thickBot="1">
      <c r="A25" s="16"/>
      <c r="B25" s="31"/>
      <c r="C25" s="137"/>
      <c r="D25" s="137"/>
      <c r="E25" s="137"/>
      <c r="F25" s="142"/>
    </row>
    <row r="26" spans="1:6" s="9" customFormat="1" ht="16.5" customHeight="1">
      <c r="A26" s="5" t="s">
        <v>498</v>
      </c>
      <c r="B26" s="73"/>
      <c r="C26" s="156"/>
      <c r="D26" s="156"/>
      <c r="E26" s="156"/>
      <c r="F26" s="156"/>
    </row>
    <row r="27" spans="2:5" ht="14.25">
      <c r="B27" s="73"/>
      <c r="C27" s="9"/>
      <c r="D27" s="9"/>
      <c r="E27" s="9"/>
    </row>
    <row r="28" spans="1:4" ht="13.5">
      <c r="A28" s="471"/>
      <c r="B28" s="471"/>
      <c r="C28" s="471"/>
      <c r="D28" s="471"/>
    </row>
  </sheetData>
  <sheetProtection/>
  <mergeCells count="12">
    <mergeCell ref="A1:E1"/>
    <mergeCell ref="A3:A4"/>
    <mergeCell ref="B3:B4"/>
    <mergeCell ref="C3:C4"/>
    <mergeCell ref="D3:D4"/>
    <mergeCell ref="E3:E4"/>
    <mergeCell ref="A6:A8"/>
    <mergeCell ref="A10:A12"/>
    <mergeCell ref="A22:A24"/>
    <mergeCell ref="A28:D28"/>
    <mergeCell ref="A14:A16"/>
    <mergeCell ref="A18:A20"/>
  </mergeCells>
  <printOptions/>
  <pageMargins left="0.7874015748031497" right="0.7874015748031497" top="0.984251968503937" bottom="0.984251968503937" header="0.5118110236220472" footer="0.5118110236220472"/>
  <pageSetup cellComments="asDisplayed"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教育及び文化</dc:title>
  <dc:subject/>
  <dc:creator/>
  <cp:keywords/>
  <dc:description/>
  <cp:lastModifiedBy>gifu</cp:lastModifiedBy>
  <cp:lastPrinted>2022-04-18T06:40:15Z</cp:lastPrinted>
  <dcterms:created xsi:type="dcterms:W3CDTF">1998-06-04T14:10:37Z</dcterms:created>
  <dcterms:modified xsi:type="dcterms:W3CDTF">2023-03-23T06:51:22Z</dcterms:modified>
  <cp:category/>
  <cp:version/>
  <cp:contentType/>
  <cp:contentStatus/>
</cp:coreProperties>
</file>