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電力・ガス契約について\020_電力契約\【高圧電力購入】\【上水道施設課】\R5年度\再々入札書類(R5.3から受給）\HP用\"/>
    </mc:Choice>
  </mc:AlternateContent>
  <xr:revisionPtr revIDLastSave="0" documentId="13_ncr:1_{BF96EFB7-096C-4E7A-B143-25849F3397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6号" sheetId="11" r:id="rId1"/>
  </sheets>
  <definedNames>
    <definedName name="_xlnm.Print_Area" localSheetId="0">様式第6号!$A$1:$N$101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9" i="11" l="1"/>
  <c r="H87" i="11"/>
  <c r="H84" i="11"/>
  <c r="F84" i="11"/>
  <c r="E92" i="11"/>
  <c r="K87" i="11"/>
  <c r="K88" i="11"/>
  <c r="K83" i="11"/>
  <c r="K82" i="11"/>
  <c r="K25" i="11"/>
  <c r="K26" i="11"/>
  <c r="K27" i="11"/>
  <c r="K28" i="11"/>
  <c r="K29" i="11"/>
  <c r="K30" i="11"/>
  <c r="F28" i="11"/>
  <c r="H28" i="11" s="1"/>
  <c r="F25" i="11"/>
  <c r="H25" i="11" s="1"/>
  <c r="F87" i="11"/>
  <c r="F82" i="11"/>
  <c r="H82" i="11" s="1"/>
  <c r="J92" i="11" l="1"/>
  <c r="K91" i="11" l="1"/>
  <c r="K90" i="11"/>
  <c r="L90" i="11" s="1"/>
  <c r="K89" i="11"/>
  <c r="K86" i="11"/>
  <c r="K85" i="11"/>
  <c r="K84" i="11"/>
  <c r="K81" i="11"/>
  <c r="K80" i="11"/>
  <c r="K79" i="11"/>
  <c r="K78" i="11"/>
  <c r="K77" i="11"/>
  <c r="K76" i="11"/>
  <c r="K75" i="11"/>
  <c r="K74" i="11"/>
  <c r="L74" i="11" s="1"/>
  <c r="K73" i="11"/>
  <c r="K72" i="11"/>
  <c r="K71" i="11"/>
  <c r="K70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L54" i="11" s="1"/>
  <c r="K53" i="11"/>
  <c r="L53" i="11" s="1"/>
  <c r="K52" i="11"/>
  <c r="L52" i="11" s="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1" i="11"/>
  <c r="L25" i="11"/>
  <c r="F89" i="11"/>
  <c r="F79" i="11"/>
  <c r="H79" i="11" s="1"/>
  <c r="F76" i="11"/>
  <c r="H76" i="11" s="1"/>
  <c r="F73" i="11"/>
  <c r="H73" i="11" s="1"/>
  <c r="F70" i="11"/>
  <c r="H70" i="11" s="1"/>
  <c r="F64" i="11"/>
  <c r="H64" i="11" s="1"/>
  <c r="F61" i="11"/>
  <c r="H61" i="11" s="1"/>
  <c r="F58" i="11"/>
  <c r="H58" i="11" s="1"/>
  <c r="F55" i="11"/>
  <c r="H55" i="11" s="1"/>
  <c r="F52" i="11"/>
  <c r="H52" i="11" s="1"/>
  <c r="F49" i="11"/>
  <c r="H49" i="11" s="1"/>
  <c r="F46" i="11"/>
  <c r="H46" i="11" s="1"/>
  <c r="F43" i="11"/>
  <c r="H43" i="11" s="1"/>
  <c r="F40" i="11"/>
  <c r="H40" i="11" s="1"/>
  <c r="F37" i="11"/>
  <c r="H37" i="11" s="1"/>
  <c r="F31" i="11"/>
  <c r="H31" i="11" s="1"/>
  <c r="M52" i="11" l="1"/>
  <c r="L72" i="11"/>
  <c r="L71" i="11"/>
  <c r="L70" i="11"/>
  <c r="M70" i="11" l="1"/>
  <c r="L75" i="11"/>
  <c r="L73" i="11"/>
  <c r="M73" i="11" l="1"/>
  <c r="L40" i="11"/>
  <c r="L79" i="11" l="1"/>
  <c r="L77" i="11"/>
  <c r="L76" i="11"/>
  <c r="L59" i="11"/>
  <c r="L39" i="11"/>
  <c r="L38" i="11"/>
  <c r="L37" i="11"/>
  <c r="K33" i="11"/>
  <c r="K32" i="11"/>
  <c r="L80" i="11"/>
  <c r="L58" i="11"/>
  <c r="L42" i="11"/>
  <c r="L41" i="11"/>
  <c r="M40" i="11" l="1"/>
  <c r="M37" i="11"/>
  <c r="L91" i="11"/>
  <c r="L89" i="11"/>
  <c r="L48" i="11"/>
  <c r="L47" i="11"/>
  <c r="L46" i="11"/>
  <c r="L88" i="11"/>
  <c r="L87" i="11"/>
  <c r="L86" i="11"/>
  <c r="L85" i="11"/>
  <c r="L84" i="11"/>
  <c r="L83" i="11"/>
  <c r="L82" i="11"/>
  <c r="L66" i="11"/>
  <c r="L65" i="11"/>
  <c r="L64" i="11"/>
  <c r="L63" i="11"/>
  <c r="L62" i="11"/>
  <c r="L61" i="11"/>
  <c r="L57" i="11"/>
  <c r="L56" i="11"/>
  <c r="L55" i="11"/>
  <c r="L51" i="11"/>
  <c r="L50" i="11"/>
  <c r="L49" i="11"/>
  <c r="L45" i="11"/>
  <c r="L44" i="11"/>
  <c r="L43" i="11"/>
  <c r="L26" i="11"/>
  <c r="L27" i="11"/>
  <c r="L28" i="11"/>
  <c r="L29" i="11"/>
  <c r="L30" i="11"/>
  <c r="L31" i="11"/>
  <c r="L32" i="11"/>
  <c r="L33" i="11"/>
  <c r="M89" i="11" l="1"/>
  <c r="M84" i="11"/>
  <c r="M31" i="11"/>
  <c r="M82" i="11"/>
  <c r="M87" i="11"/>
  <c r="M55" i="11"/>
  <c r="M49" i="11"/>
  <c r="M64" i="11"/>
  <c r="M43" i="11"/>
  <c r="M61" i="11"/>
  <c r="M46" i="11"/>
  <c r="M25" i="11"/>
  <c r="M28" i="11"/>
  <c r="L60" i="11"/>
  <c r="M58" i="11" s="1"/>
  <c r="L78" i="11"/>
  <c r="M76" i="11" s="1"/>
  <c r="L81" i="11"/>
  <c r="M79" i="11" s="1"/>
  <c r="M92" i="11" l="1"/>
  <c r="M94" i="11" s="1"/>
</calcChain>
</file>

<file path=xl/sharedStrings.xml><?xml version="1.0" encoding="utf-8"?>
<sst xmlns="http://schemas.openxmlformats.org/spreadsheetml/2006/main" count="201" uniqueCount="76">
  <si>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</si>
  <si>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</si>
  <si>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2"/>
  </si>
  <si>
    <t>基本料金</t>
    <rPh sb="0" eb="2">
      <t>キホン</t>
    </rPh>
    <rPh sb="2" eb="4">
      <t>リョウキン</t>
    </rPh>
    <phoneticPr fontId="1"/>
  </si>
  <si>
    <t>区分</t>
  </si>
  <si>
    <t>単位</t>
  </si>
  <si>
    <t>契約電力</t>
    <rPh sb="0" eb="2">
      <t>ケイヤク</t>
    </rPh>
    <rPh sb="2" eb="4">
      <t>デンリョク</t>
    </rPh>
    <phoneticPr fontId="1"/>
  </si>
  <si>
    <t>その他季</t>
    <rPh sb="2" eb="3">
      <t>タ</t>
    </rPh>
    <rPh sb="3" eb="4">
      <t>キ</t>
    </rPh>
    <phoneticPr fontId="1"/>
  </si>
  <si>
    <t>ひと月1kWにつき</t>
  </si>
  <si>
    <t>1kWhにつき</t>
  </si>
  <si>
    <t>入札単価（円/税込）</t>
    <phoneticPr fontId="1"/>
  </si>
  <si>
    <t>施設名</t>
    <rPh sb="0" eb="2">
      <t>シセツ</t>
    </rPh>
    <rPh sb="2" eb="3">
      <t>メイ</t>
    </rPh>
    <phoneticPr fontId="1"/>
  </si>
  <si>
    <t>契約種別</t>
    <rPh sb="0" eb="2">
      <t>ケイヤク</t>
    </rPh>
    <rPh sb="2" eb="4">
      <t>シュベツ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</si>
  <si>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</si>
  <si>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小計A</t>
    <rPh sb="0" eb="2">
      <t>ショウケイ</t>
    </rPh>
    <phoneticPr fontId="1"/>
  </si>
  <si>
    <t>予定使用電力量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</si>
  <si>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小計B</t>
    <rPh sb="0" eb="2">
      <t>ショウケイ</t>
    </rPh>
    <phoneticPr fontId="1"/>
  </si>
  <si>
    <t>重負荷</t>
  </si>
  <si>
    <t>昼間</t>
  </si>
  <si>
    <t>夜間</t>
  </si>
  <si>
    <t>№</t>
    <phoneticPr fontId="1"/>
  </si>
  <si>
    <t>基本料金単価</t>
    <phoneticPr fontId="1"/>
  </si>
  <si>
    <t>力率割引</t>
    <rPh sb="0" eb="2">
      <t>リキリツ</t>
    </rPh>
    <rPh sb="2" eb="4">
      <t>ワリビキ</t>
    </rPh>
    <phoneticPr fontId="1"/>
  </si>
  <si>
    <t>電力量料金単価</t>
    <phoneticPr fontId="1"/>
  </si>
  <si>
    <t>（Ａ＋Ｂ）</t>
    <phoneticPr fontId="1"/>
  </si>
  <si>
    <t>(kW)</t>
    <phoneticPr fontId="1"/>
  </si>
  <si>
    <t>ひと月1kWにつき
（円/税込）</t>
    <phoneticPr fontId="1"/>
  </si>
  <si>
    <t>(100%)</t>
    <phoneticPr fontId="1"/>
  </si>
  <si>
    <t>（円）</t>
    <phoneticPr fontId="1"/>
  </si>
  <si>
    <t>(kWh)</t>
    <phoneticPr fontId="1"/>
  </si>
  <si>
    <t>1kWhにつき
（円/税込）</t>
    <phoneticPr fontId="1"/>
  </si>
  <si>
    <t>×0.85</t>
    <phoneticPr fontId="1"/>
  </si>
  <si>
    <t>総計</t>
    <rPh sb="0" eb="2">
      <t>ソウケイ</t>
    </rPh>
    <phoneticPr fontId="1"/>
  </si>
  <si>
    <t>基本料金入札単価</t>
  </si>
  <si>
    <t>電力量料金入札単価</t>
    <phoneticPr fontId="1"/>
  </si>
  <si>
    <t>電気料金総価（税込）</t>
    <rPh sb="0" eb="2">
      <t>デンキ</t>
    </rPh>
    <rPh sb="2" eb="4">
      <t>リョウキン</t>
    </rPh>
    <rPh sb="4" eb="5">
      <t>ソウ</t>
    </rPh>
    <rPh sb="5" eb="6">
      <t>アタイ</t>
    </rPh>
    <rPh sb="7" eb="9">
      <t>ゼイコミ</t>
    </rPh>
    <phoneticPr fontId="1"/>
  </si>
  <si>
    <t>電気料金合計C</t>
    <rPh sb="0" eb="2">
      <t>デンキ</t>
    </rPh>
    <rPh sb="2" eb="4">
      <t>リョウキン</t>
    </rPh>
    <rPh sb="4" eb="6">
      <t>ゴウケイ</t>
    </rPh>
    <phoneticPr fontId="1"/>
  </si>
  <si>
    <t>５　太枠内に入札単価(税込)を記入すること。</t>
    <rPh sb="2" eb="4">
      <t>フトワク</t>
    </rPh>
    <rPh sb="6" eb="8">
      <t>ニュウサツ</t>
    </rPh>
    <rPh sb="8" eb="10">
      <t>タンカ</t>
    </rPh>
    <rPh sb="11" eb="13">
      <t>ゼイコミ</t>
    </rPh>
    <phoneticPr fontId="2"/>
  </si>
  <si>
    <t>夏季</t>
    <rPh sb="0" eb="2">
      <t>カキ</t>
    </rPh>
    <phoneticPr fontId="1"/>
  </si>
  <si>
    <t>重負荷時間</t>
    <rPh sb="0" eb="1">
      <t>ジュウ</t>
    </rPh>
    <rPh sb="1" eb="3">
      <t>フカ</t>
    </rPh>
    <rPh sb="3" eb="5">
      <t>ジカン</t>
    </rPh>
    <phoneticPr fontId="1"/>
  </si>
  <si>
    <t>（様式第６号）</t>
    <rPh sb="1" eb="3">
      <t>ヨウシキ</t>
    </rPh>
    <rPh sb="3" eb="4">
      <t>ダイ</t>
    </rPh>
    <rPh sb="5" eb="6">
      <t>ゴウ</t>
    </rPh>
    <phoneticPr fontId="1"/>
  </si>
  <si>
    <t>鏡岩水源地</t>
    <rPh sb="0" eb="2">
      <t>カガミイワ</t>
    </rPh>
    <rPh sb="2" eb="5">
      <t>スイゲンチ</t>
    </rPh>
    <phoneticPr fontId="1"/>
  </si>
  <si>
    <t>本荘水源地</t>
    <rPh sb="0" eb="2">
      <t>ホンジョウ</t>
    </rPh>
    <rPh sb="2" eb="5">
      <t>スイゲンチ</t>
    </rPh>
    <phoneticPr fontId="1"/>
  </si>
  <si>
    <t>市橋水源地</t>
    <rPh sb="0" eb="2">
      <t>イチハシ</t>
    </rPh>
    <rPh sb="2" eb="5">
      <t>スイゲンチ</t>
    </rPh>
    <phoneticPr fontId="1"/>
  </si>
  <si>
    <t>下川手水源地</t>
    <phoneticPr fontId="1"/>
  </si>
  <si>
    <t>粕森加圧施設</t>
  </si>
  <si>
    <t>雄総水源地</t>
  </si>
  <si>
    <t>黒野第１加圧施設</t>
  </si>
  <si>
    <t>黒野第1北水源地</t>
  </si>
  <si>
    <t>岩野田加圧施設</t>
  </si>
  <si>
    <t>岩野田水源地</t>
  </si>
  <si>
    <t>芥見野村水源地</t>
  </si>
  <si>
    <t>芥見加圧施設</t>
  </si>
  <si>
    <t>岩芥見加圧施設</t>
  </si>
  <si>
    <t>日野第1水源地</t>
  </si>
  <si>
    <t>上芥見第1水源地</t>
  </si>
  <si>
    <t>三輪第1水源地</t>
  </si>
  <si>
    <t>三輪第2水源地</t>
  </si>
  <si>
    <t>木田水源地</t>
  </si>
  <si>
    <t>西郷第2水源地</t>
  </si>
  <si>
    <t>柳津水源地</t>
  </si>
  <si>
    <t>佐波水源地</t>
  </si>
  <si>
    <t>昼間時間</t>
    <rPh sb="0" eb="2">
      <t>ヒルマ</t>
    </rPh>
    <rPh sb="2" eb="4">
      <t>ジカン</t>
    </rPh>
    <phoneticPr fontId="1"/>
  </si>
  <si>
    <t>夜間時間</t>
    <rPh sb="0" eb="2">
      <t>ヤカン</t>
    </rPh>
    <rPh sb="2" eb="4">
      <t>ジカン</t>
    </rPh>
    <phoneticPr fontId="1"/>
  </si>
  <si>
    <t>(kW)</t>
    <phoneticPr fontId="1"/>
  </si>
  <si>
    <t>夏季</t>
    <phoneticPr fontId="1"/>
  </si>
  <si>
    <t>その他季</t>
    <phoneticPr fontId="1"/>
  </si>
  <si>
    <t>契約種別２（500kW未満）</t>
    <rPh sb="0" eb="2">
      <t>ケイヤク</t>
    </rPh>
    <rPh sb="2" eb="4">
      <t>シュベツ</t>
    </rPh>
    <rPh sb="11" eb="13">
      <t>ミマン</t>
    </rPh>
    <phoneticPr fontId="1"/>
  </si>
  <si>
    <t>契約種別１（500kW以上）</t>
    <rPh sb="0" eb="2">
      <t>ケイヤク</t>
    </rPh>
    <rPh sb="2" eb="4">
      <t>シュベツ</t>
    </rPh>
    <rPh sb="11" eb="13">
      <t>イジョウ</t>
    </rPh>
    <phoneticPr fontId="1"/>
  </si>
  <si>
    <t>３　基本料金入札単価及び電力量料金入札単価に、小数点以下第2位まで含むことができる。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2" eb="14">
      <t>デンリョク</t>
    </rPh>
    <rPh sb="14" eb="15">
      <t>リョウ</t>
    </rPh>
    <rPh sb="15" eb="17">
      <t>リョウキン</t>
    </rPh>
    <rPh sb="17" eb="19">
      <t>ニュウサツ</t>
    </rPh>
    <rPh sb="19" eb="21">
      <t>タンカ</t>
    </rPh>
    <rPh sb="23" eb="26">
      <t>ショウスウテン</t>
    </rPh>
    <rPh sb="26" eb="28">
      <t>イカ</t>
    </rPh>
    <rPh sb="28" eb="29">
      <t>ダイ</t>
    </rPh>
    <rPh sb="30" eb="31">
      <t>イ</t>
    </rPh>
    <rPh sb="33" eb="34">
      <t>フク</t>
    </rPh>
    <phoneticPr fontId="2"/>
  </si>
  <si>
    <t>　　電気料金合計Ｃ は、１円未満の端数を切り捨てとする。</t>
    <rPh sb="2" eb="4">
      <t>デンキ</t>
    </rPh>
    <rPh sb="4" eb="6">
      <t>リョウキン</t>
    </rPh>
    <rPh sb="6" eb="8">
      <t>ゴウケイ</t>
    </rPh>
    <rPh sb="13" eb="14">
      <t>エン</t>
    </rPh>
    <rPh sb="14" eb="16">
      <t>ミマン</t>
    </rPh>
    <rPh sb="17" eb="19">
      <t>ハスウ</t>
    </rPh>
    <rPh sb="20" eb="21">
      <t>キ</t>
    </rPh>
    <rPh sb="22" eb="23">
      <t>ス</t>
    </rPh>
    <phoneticPr fontId="2"/>
  </si>
  <si>
    <t>４　基本料金の小計 Ａはひと月当たりの基本料金(力率割引後、小数点以下第3位を四捨五入)×12月、電力量料金の小計Ｂ は時季別に小数点第3位を四捨五入。</t>
    <rPh sb="2" eb="4">
      <t>キホン</t>
    </rPh>
    <rPh sb="4" eb="6">
      <t>リョウキン</t>
    </rPh>
    <rPh sb="7" eb="9">
      <t>ショウケイ</t>
    </rPh>
    <rPh sb="14" eb="15">
      <t>ツキ</t>
    </rPh>
    <rPh sb="15" eb="16">
      <t>ア</t>
    </rPh>
    <rPh sb="19" eb="21">
      <t>キホン</t>
    </rPh>
    <rPh sb="21" eb="23">
      <t>リョウキン</t>
    </rPh>
    <rPh sb="24" eb="26">
      <t>リキリツ</t>
    </rPh>
    <rPh sb="26" eb="28">
      <t>ワリビキ</t>
    </rPh>
    <rPh sb="28" eb="29">
      <t>ゴ</t>
    </rPh>
    <rPh sb="30" eb="33">
      <t>ショウスウテン</t>
    </rPh>
    <rPh sb="33" eb="35">
      <t>イカ</t>
    </rPh>
    <rPh sb="35" eb="36">
      <t>ダイ</t>
    </rPh>
    <rPh sb="37" eb="38">
      <t>イ</t>
    </rPh>
    <rPh sb="39" eb="43">
      <t>シシャゴニュウ</t>
    </rPh>
    <rPh sb="47" eb="48">
      <t>ツキ</t>
    </rPh>
    <rPh sb="49" eb="51">
      <t>デンリョク</t>
    </rPh>
    <rPh sb="51" eb="52">
      <t>リョウ</t>
    </rPh>
    <rPh sb="52" eb="54">
      <t>リョウキン</t>
    </rPh>
    <rPh sb="55" eb="57">
      <t>ショウケイ</t>
    </rPh>
    <rPh sb="60" eb="62">
      <t>ジキ</t>
    </rPh>
    <rPh sb="62" eb="63">
      <t>ベツ</t>
    </rPh>
    <rPh sb="64" eb="67">
      <t>ショウスウテン</t>
    </rPh>
    <rPh sb="67" eb="68">
      <t>ダイ</t>
    </rPh>
    <rPh sb="69" eb="70">
      <t>イ</t>
    </rPh>
    <rPh sb="71" eb="75">
      <t>シシャゴニュウ</t>
    </rPh>
    <phoneticPr fontId="2"/>
  </si>
  <si>
    <t>６　入札金額算定には、燃料費調整単価及び再生可能エネルギー発電促進賦課金単価を含まない。</t>
    <rPh sb="2" eb="4">
      <t>ニュウサツ</t>
    </rPh>
    <rPh sb="4" eb="6">
      <t>キンガク</t>
    </rPh>
    <rPh sb="6" eb="8">
      <t>サンテイ</t>
    </rPh>
    <phoneticPr fontId="1"/>
  </si>
  <si>
    <t>２　入札金額算定書の（ア）欄、電気料金総価（税込）の金額を入札書に記入すること。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3" eb="14">
      <t>ラン</t>
    </rPh>
    <rPh sb="15" eb="17">
      <t>デンキ</t>
    </rPh>
    <rPh sb="17" eb="19">
      <t>リョウキン</t>
    </rPh>
    <rPh sb="19" eb="20">
      <t>ソウ</t>
    </rPh>
    <rPh sb="20" eb="21">
      <t>カ</t>
    </rPh>
    <rPh sb="22" eb="24">
      <t>ゼイコミ</t>
    </rPh>
    <rPh sb="26" eb="28">
      <t>キンガク</t>
    </rPh>
    <rPh sb="29" eb="32">
      <t>ニュウサツショ</t>
    </rPh>
    <rPh sb="33" eb="35">
      <t>キニュウ</t>
    </rPh>
    <phoneticPr fontId="2"/>
  </si>
  <si>
    <t>消費税率10%</t>
    <phoneticPr fontId="1"/>
  </si>
  <si>
    <t>契約種別３</t>
    <rPh sb="0" eb="2">
      <t>ケイヤク</t>
    </rPh>
    <rPh sb="2" eb="4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</si>
</sst>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0_);[Red]\(#,##0.00\)"/>
    <numFmt numFmtId="177" formatCode="#,##0_);[Red]\(#,##0\)"/>
    <numFmt numFmtId="178" formatCode="#,##0.00_ "/>
  </numFmts>
  <fonts count="11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16">
    <xf numFmtId="0" fontId="0" fillId="0" borderId="0" xfId="0"/>
    <xf numFmtId="177" fontId="4" fillId="2" borderId="20" xfId="6" applyNumberFormat="1" applyFont="1" applyFill="1" applyBorder="1" applyAlignment="1" applyProtection="1">
      <alignment horizontal="right" vertical="center"/>
    </xf>
    <xf numFmtId="0" fontId="4" fillId="2" borderId="0" xfId="0" applyFont="1" applyFill="1" applyProtection="1"/>
    <xf numFmtId="0" fontId="5" fillId="2" borderId="0" xfId="6" applyFont="1" applyFill="1" applyAlignment="1" applyProtection="1">
      <alignment horizontal="left" vertical="center"/>
    </xf>
    <xf numFmtId="0" fontId="6" fillId="2" borderId="0" xfId="6" applyFont="1" applyFill="1" applyAlignment="1" applyProtection="1">
      <alignment vertical="center"/>
    </xf>
    <xf numFmtId="0" fontId="7" fillId="2" borderId="0" xfId="6" applyFont="1" applyFill="1" applyProtection="1"/>
    <xf numFmtId="0" fontId="6" fillId="2" borderId="0" xfId="6" applyFont="1" applyFill="1" applyProtection="1"/>
    <xf numFmtId="0" fontId="5" fillId="2" borderId="0" xfId="0" applyFont="1" applyFill="1" applyAlignment="1" applyProtection="1">
      <alignment horizontal="left"/>
    </xf>
    <xf numFmtId="0" fontId="8" fillId="0" borderId="1" xfId="8" applyFont="1" applyBorder="1" applyAlignment="1" applyProtection="1">
      <alignment horizontal="center" vertical="center" wrapText="1"/>
    </xf>
    <xf numFmtId="0" fontId="5" fillId="2" borderId="0" xfId="7" applyFont="1" applyFill="1" applyAlignment="1" applyProtection="1">
      <alignment horizontal="left" vertical="center"/>
    </xf>
    <xf numFmtId="0" fontId="8" fillId="0" borderId="1" xfId="8" applyFont="1" applyBorder="1" applyAlignment="1" applyProtection="1">
      <alignment horizontal="left" vertical="center" wrapText="1"/>
    </xf>
    <xf numFmtId="0" fontId="8" fillId="0" borderId="2" xfId="8" applyFont="1" applyBorder="1" applyAlignment="1" applyProtection="1">
      <alignment horizontal="left" vertical="center" wrapText="1"/>
    </xf>
    <xf numFmtId="0" fontId="8" fillId="0" borderId="0" xfId="8" applyFont="1" applyBorder="1" applyAlignment="1" applyProtection="1">
      <alignment horizontal="left" vertical="center" wrapText="1"/>
    </xf>
    <xf numFmtId="0" fontId="9" fillId="0" borderId="0" xfId="8" applyFont="1" applyBorder="1" applyAlignment="1" applyProtection="1">
      <alignment horizontal="left" vertical="center" wrapText="1"/>
    </xf>
    <xf numFmtId="0" fontId="9" fillId="0" borderId="36" xfId="8" applyFont="1" applyBorder="1" applyAlignment="1" applyProtection="1">
      <alignment horizontal="left" vertical="center" wrapText="1"/>
    </xf>
    <xf numFmtId="0" fontId="8" fillId="0" borderId="36" xfId="8" applyFont="1" applyBorder="1" applyAlignment="1" applyProtection="1">
      <alignment horizontal="left" vertical="center" wrapText="1"/>
    </xf>
    <xf numFmtId="0" fontId="4" fillId="2" borderId="17" xfId="6" applyFont="1" applyFill="1" applyBorder="1" applyAlignment="1" applyProtection="1">
      <alignment horizontal="center" vertical="center"/>
    </xf>
    <xf numFmtId="0" fontId="8" fillId="2" borderId="0" xfId="6" applyFont="1" applyFill="1" applyAlignment="1" applyProtection="1">
      <alignment vertic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vertical="center"/>
    </xf>
    <xf numFmtId="0" fontId="4" fillId="2" borderId="6" xfId="6" applyFont="1" applyFill="1" applyBorder="1" applyAlignment="1" applyProtection="1">
      <alignment horizontal="center" vertical="center"/>
    </xf>
    <xf numFmtId="0" fontId="4" fillId="2" borderId="25" xfId="6" applyFont="1" applyFill="1" applyBorder="1" applyAlignment="1" applyProtection="1">
      <alignment horizontal="center" vertical="center"/>
    </xf>
    <xf numFmtId="0" fontId="4" fillId="2" borderId="8" xfId="6" applyFont="1" applyFill="1" applyBorder="1" applyAlignment="1" applyProtection="1">
      <alignment horizontal="center" vertical="center" wrapText="1"/>
    </xf>
    <xf numFmtId="9" fontId="4" fillId="2" borderId="8" xfId="6" quotePrefix="1" applyNumberFormat="1" applyFont="1" applyFill="1" applyBorder="1" applyAlignment="1" applyProtection="1">
      <alignment horizontal="center" vertical="center" wrapText="1"/>
    </xf>
    <xf numFmtId="0" fontId="4" fillId="2" borderId="18" xfId="6" applyFont="1" applyFill="1" applyBorder="1" applyAlignment="1" applyProtection="1">
      <alignment horizontal="center" vertical="center"/>
    </xf>
    <xf numFmtId="0" fontId="4" fillId="2" borderId="15" xfId="6" applyFont="1" applyFill="1" applyBorder="1" applyAlignment="1" applyProtection="1">
      <alignment horizontal="center" vertical="center" wrapText="1"/>
    </xf>
    <xf numFmtId="0" fontId="4" fillId="2" borderId="12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vertical="center"/>
    </xf>
    <xf numFmtId="177" fontId="4" fillId="2" borderId="2" xfId="6" applyNumberFormat="1" applyFont="1" applyFill="1" applyBorder="1" applyAlignment="1" applyProtection="1">
      <alignment vertical="center"/>
    </xf>
    <xf numFmtId="0" fontId="4" fillId="2" borderId="2" xfId="6" applyNumberFormat="1" applyFont="1" applyFill="1" applyBorder="1" applyAlignment="1" applyProtection="1">
      <alignment vertical="center"/>
    </xf>
    <xf numFmtId="178" fontId="4" fillId="2" borderId="14" xfId="6" applyNumberFormat="1" applyFont="1" applyFill="1" applyBorder="1" applyAlignment="1" applyProtection="1">
      <alignment vertical="center"/>
    </xf>
    <xf numFmtId="9" fontId="4" fillId="2" borderId="15" xfId="6" quotePrefix="1" applyNumberFormat="1" applyFont="1" applyFill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/>
    </xf>
    <xf numFmtId="0" fontId="4" fillId="2" borderId="32" xfId="6" applyFont="1" applyFill="1" applyBorder="1" applyAlignment="1" applyProtection="1">
      <alignment horizontal="center" vertical="center"/>
    </xf>
    <xf numFmtId="0" fontId="4" fillId="2" borderId="10" xfId="6" applyFont="1" applyFill="1" applyBorder="1" applyAlignment="1" applyProtection="1">
      <alignment horizontal="center" vertical="center"/>
    </xf>
    <xf numFmtId="0" fontId="4" fillId="2" borderId="19" xfId="6" applyFont="1" applyFill="1" applyBorder="1" applyAlignment="1" applyProtection="1">
      <alignment vertical="center"/>
    </xf>
    <xf numFmtId="177" fontId="4" fillId="2" borderId="15" xfId="6" applyNumberFormat="1" applyFont="1" applyFill="1" applyBorder="1" applyAlignment="1" applyProtection="1">
      <alignment vertical="center"/>
    </xf>
    <xf numFmtId="0" fontId="4" fillId="2" borderId="15" xfId="6" applyNumberFormat="1" applyFont="1" applyFill="1" applyBorder="1" applyAlignment="1" applyProtection="1">
      <alignment vertical="center"/>
    </xf>
    <xf numFmtId="178" fontId="4" fillId="2" borderId="12" xfId="6" applyNumberFormat="1" applyFont="1" applyFill="1" applyBorder="1" applyAlignment="1" applyProtection="1">
      <alignment vertical="center"/>
    </xf>
    <xf numFmtId="0" fontId="4" fillId="2" borderId="20" xfId="7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left" vertical="center"/>
    </xf>
    <xf numFmtId="0" fontId="4" fillId="2" borderId="21" xfId="6" applyFont="1" applyFill="1" applyBorder="1" applyAlignment="1" applyProtection="1">
      <alignment horizontal="center" vertical="center"/>
    </xf>
    <xf numFmtId="4" fontId="4" fillId="2" borderId="21" xfId="6" applyNumberFormat="1" applyFont="1" applyFill="1" applyBorder="1" applyAlignment="1" applyProtection="1">
      <alignment horizontal="center" vertical="center"/>
    </xf>
    <xf numFmtId="0" fontId="4" fillId="2" borderId="33" xfId="6" applyFont="1" applyFill="1" applyBorder="1" applyAlignment="1" applyProtection="1">
      <alignment horizontal="center" vertical="center"/>
    </xf>
    <xf numFmtId="176" fontId="4" fillId="2" borderId="34" xfId="6" applyNumberFormat="1" applyFont="1" applyFill="1" applyBorder="1" applyAlignment="1" applyProtection="1">
      <alignment horizontal="right" vertical="center"/>
    </xf>
    <xf numFmtId="0" fontId="4" fillId="2" borderId="22" xfId="6" applyFont="1" applyFill="1" applyBorder="1" applyAlignment="1" applyProtection="1">
      <alignment vertical="center"/>
    </xf>
    <xf numFmtId="0" fontId="4" fillId="2" borderId="21" xfId="6" applyFont="1" applyFill="1" applyBorder="1" applyAlignment="1" applyProtection="1">
      <alignment vertical="center"/>
    </xf>
    <xf numFmtId="177" fontId="4" fillId="2" borderId="27" xfId="6" applyNumberFormat="1" applyFont="1" applyFill="1" applyBorder="1" applyAlignment="1" applyProtection="1">
      <alignment horizontal="right" vertical="center"/>
    </xf>
    <xf numFmtId="0" fontId="8" fillId="2" borderId="0" xfId="7" applyFont="1" applyFill="1" applyAlignment="1" applyProtection="1">
      <alignment horizontal="left" vertical="center"/>
    </xf>
    <xf numFmtId="0" fontId="8" fillId="2" borderId="0" xfId="6" applyFont="1" applyFill="1" applyAlignment="1" applyProtection="1">
      <alignment horizontal="left" vertical="center"/>
    </xf>
    <xf numFmtId="0" fontId="6" fillId="2" borderId="0" xfId="0" applyFont="1" applyFill="1" applyProtection="1"/>
    <xf numFmtId="0" fontId="6" fillId="2" borderId="28" xfId="0" applyFont="1" applyFill="1" applyBorder="1" applyAlignment="1" applyProtection="1">
      <alignment vertical="center"/>
    </xf>
    <xf numFmtId="177" fontId="4" fillId="2" borderId="28" xfId="0" applyNumberFormat="1" applyFont="1" applyFill="1" applyBorder="1" applyAlignment="1" applyProtection="1">
      <alignment vertical="center"/>
    </xf>
    <xf numFmtId="0" fontId="10" fillId="2" borderId="0" xfId="6" applyFont="1" applyFill="1" applyAlignment="1" applyProtection="1">
      <alignment horizontal="center" vertical="center"/>
    </xf>
    <xf numFmtId="40" fontId="6" fillId="2" borderId="0" xfId="1" applyNumberFormat="1" applyFont="1" applyFill="1" applyProtection="1"/>
    <xf numFmtId="38" fontId="6" fillId="2" borderId="0" xfId="0" applyNumberFormat="1" applyFont="1" applyFill="1" applyProtection="1"/>
    <xf numFmtId="0" fontId="8" fillId="0" borderId="37" xfId="8" applyFont="1" applyBorder="1" applyAlignment="1" applyProtection="1">
      <alignment horizontal="center" vertical="center" wrapText="1"/>
    </xf>
    <xf numFmtId="0" fontId="4" fillId="0" borderId="38" xfId="8" applyFont="1" applyBorder="1" applyAlignment="1" applyProtection="1">
      <alignment horizontal="right" vertical="center" wrapText="1"/>
      <protection locked="0"/>
    </xf>
    <xf numFmtId="0" fontId="4" fillId="0" borderId="39" xfId="8" applyFont="1" applyBorder="1" applyAlignment="1" applyProtection="1">
      <alignment horizontal="right" vertical="center" wrapText="1"/>
      <protection locked="0"/>
    </xf>
    <xf numFmtId="4" fontId="4" fillId="0" borderId="38" xfId="8" applyNumberFormat="1" applyFont="1" applyBorder="1" applyAlignment="1" applyProtection="1">
      <alignment horizontal="right" vertical="center" wrapText="1"/>
      <protection locked="0"/>
    </xf>
    <xf numFmtId="4" fontId="4" fillId="0" borderId="39" xfId="8" applyNumberFormat="1" applyFont="1" applyBorder="1" applyAlignment="1" applyProtection="1">
      <alignment horizontal="right" vertical="center" wrapText="1"/>
      <protection locked="0"/>
    </xf>
    <xf numFmtId="0" fontId="6" fillId="2" borderId="0" xfId="6" applyFont="1" applyFill="1" applyAlignment="1" applyProtection="1">
      <alignment vertical="center"/>
      <protection hidden="1"/>
    </xf>
    <xf numFmtId="0" fontId="6" fillId="2" borderId="0" xfId="6" applyFont="1" applyFill="1" applyProtection="1">
      <protection hidden="1"/>
    </xf>
    <xf numFmtId="0" fontId="4" fillId="0" borderId="0" xfId="8" applyFont="1" applyBorder="1" applyAlignment="1" applyProtection="1">
      <alignment horizontal="right" vertical="center" wrapText="1"/>
      <protection hidden="1"/>
    </xf>
    <xf numFmtId="177" fontId="4" fillId="2" borderId="17" xfId="6" applyNumberFormat="1" applyFont="1" applyFill="1" applyBorder="1" applyAlignment="1" applyProtection="1">
      <alignment horizontal="right" vertical="center"/>
    </xf>
    <xf numFmtId="177" fontId="4" fillId="2" borderId="25" xfId="6" applyNumberFormat="1" applyFont="1" applyFill="1" applyBorder="1" applyAlignment="1" applyProtection="1">
      <alignment horizontal="right" vertical="center"/>
    </xf>
    <xf numFmtId="177" fontId="4" fillId="2" borderId="19" xfId="6" applyNumberFormat="1" applyFont="1" applyFill="1" applyBorder="1" applyAlignment="1" applyProtection="1">
      <alignment horizontal="right" vertical="center"/>
    </xf>
    <xf numFmtId="178" fontId="4" fillId="2" borderId="6" xfId="6" applyNumberFormat="1" applyFont="1" applyFill="1" applyBorder="1" applyAlignment="1" applyProtection="1">
      <alignment horizontal="right" vertical="center"/>
    </xf>
    <xf numFmtId="178" fontId="4" fillId="2" borderId="7" xfId="6" applyNumberFormat="1" applyFont="1" applyFill="1" applyBorder="1" applyAlignment="1" applyProtection="1">
      <alignment horizontal="right" vertical="center"/>
    </xf>
    <xf numFmtId="178" fontId="4" fillId="2" borderId="12" xfId="6" applyNumberFormat="1" applyFont="1" applyFill="1" applyBorder="1" applyAlignment="1" applyProtection="1">
      <alignment horizontal="right" vertical="center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8" xfId="6" applyFont="1" applyFill="1" applyBorder="1" applyAlignment="1" applyProtection="1">
      <alignment horizontal="center" vertical="center"/>
    </xf>
    <xf numFmtId="0" fontId="4" fillId="2" borderId="15" xfId="6" applyFont="1" applyFill="1" applyBorder="1" applyAlignment="1" applyProtection="1">
      <alignment horizontal="center" vertical="center"/>
    </xf>
    <xf numFmtId="177" fontId="4" fillId="2" borderId="3" xfId="6" applyNumberFormat="1" applyFont="1" applyFill="1" applyBorder="1" applyAlignment="1" applyProtection="1">
      <alignment horizontal="right" vertical="center"/>
    </xf>
    <xf numFmtId="177" fontId="4" fillId="2" borderId="8" xfId="6" applyNumberFormat="1" applyFont="1" applyFill="1" applyBorder="1" applyAlignment="1" applyProtection="1">
      <alignment horizontal="right" vertical="center"/>
    </xf>
    <xf numFmtId="177" fontId="4" fillId="2" borderId="15" xfId="6" applyNumberFormat="1" applyFont="1" applyFill="1" applyBorder="1" applyAlignment="1" applyProtection="1">
      <alignment horizontal="right" vertical="center"/>
    </xf>
    <xf numFmtId="4" fontId="4" fillId="2" borderId="3" xfId="6" applyNumberFormat="1" applyFont="1" applyFill="1" applyBorder="1" applyAlignment="1" applyProtection="1">
      <alignment horizontal="right" vertical="center"/>
    </xf>
    <xf numFmtId="4" fontId="4" fillId="2" borderId="8" xfId="6" applyNumberFormat="1" applyFont="1" applyFill="1" applyBorder="1" applyAlignment="1" applyProtection="1">
      <alignment horizontal="right" vertical="center"/>
    </xf>
    <xf numFmtId="4" fontId="4" fillId="2" borderId="15" xfId="6" applyNumberFormat="1" applyFont="1" applyFill="1" applyBorder="1" applyAlignment="1" applyProtection="1">
      <alignment horizontal="right" vertical="center"/>
    </xf>
    <xf numFmtId="0" fontId="4" fillId="2" borderId="3" xfId="7" applyFont="1" applyFill="1" applyBorder="1" applyAlignment="1" applyProtection="1">
      <alignment horizontal="center" vertical="center"/>
    </xf>
    <xf numFmtId="0" fontId="4" fillId="2" borderId="8" xfId="7" applyFont="1" applyFill="1" applyBorder="1" applyAlignment="1" applyProtection="1">
      <alignment horizontal="center" vertical="center"/>
    </xf>
    <xf numFmtId="0" fontId="4" fillId="2" borderId="15" xfId="7" applyFont="1" applyFill="1" applyBorder="1" applyAlignment="1" applyProtection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2" borderId="2" xfId="7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>
      <alignment horizontal="center" vertical="center"/>
    </xf>
    <xf numFmtId="0" fontId="4" fillId="2" borderId="13" xfId="6" applyFont="1" applyFill="1" applyBorder="1" applyAlignment="1" applyProtection="1">
      <alignment horizontal="center" vertical="center"/>
    </xf>
    <xf numFmtId="0" fontId="4" fillId="2" borderId="16" xfId="6" applyFont="1" applyFill="1" applyBorder="1" applyAlignment="1" applyProtection="1">
      <alignment horizontal="center" vertical="center"/>
    </xf>
    <xf numFmtId="0" fontId="4" fillId="2" borderId="23" xfId="6" applyFont="1" applyFill="1" applyBorder="1" applyAlignment="1" applyProtection="1">
      <alignment horizontal="center" vertical="center"/>
    </xf>
    <xf numFmtId="0" fontId="4" fillId="2" borderId="17" xfId="6" applyFont="1" applyFill="1" applyBorder="1" applyAlignment="1" applyProtection="1">
      <alignment horizontal="center" vertical="center"/>
    </xf>
    <xf numFmtId="0" fontId="4" fillId="2" borderId="19" xfId="6" applyFont="1" applyFill="1" applyBorder="1" applyAlignment="1" applyProtection="1">
      <alignment horizontal="center" vertical="center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4" fillId="2" borderId="8" xfId="6" applyFont="1" applyFill="1" applyBorder="1" applyAlignment="1" applyProtection="1">
      <alignment horizontal="left" vertical="center"/>
    </xf>
    <xf numFmtId="0" fontId="4" fillId="2" borderId="15" xfId="6" applyFont="1" applyFill="1" applyBorder="1" applyAlignment="1" applyProtection="1">
      <alignment horizontal="left" vertical="center"/>
    </xf>
    <xf numFmtId="178" fontId="4" fillId="2" borderId="30" xfId="6" applyNumberFormat="1" applyFont="1" applyFill="1" applyBorder="1" applyAlignment="1" applyProtection="1">
      <alignment horizontal="right" vertical="center"/>
    </xf>
    <xf numFmtId="177" fontId="4" fillId="2" borderId="31" xfId="6" applyNumberFormat="1" applyFont="1" applyFill="1" applyBorder="1" applyAlignment="1" applyProtection="1">
      <alignment horizontal="right" vertical="center"/>
    </xf>
    <xf numFmtId="0" fontId="10" fillId="0" borderId="29" xfId="0" applyFont="1" applyBorder="1" applyAlignment="1">
      <alignment horizontal="center" vertical="center"/>
    </xf>
    <xf numFmtId="4" fontId="4" fillId="2" borderId="29" xfId="6" applyNumberFormat="1" applyFont="1" applyFill="1" applyBorder="1" applyAlignment="1" applyProtection="1">
      <alignment horizontal="right" vertical="center"/>
    </xf>
    <xf numFmtId="0" fontId="4" fillId="2" borderId="29" xfId="7" applyFont="1" applyFill="1" applyBorder="1" applyAlignment="1" applyProtection="1">
      <alignment horizontal="center" vertical="center"/>
    </xf>
    <xf numFmtId="0" fontId="4" fillId="2" borderId="24" xfId="6" applyFont="1" applyFill="1" applyBorder="1" applyAlignment="1" applyProtection="1">
      <alignment horizontal="center" vertical="center"/>
    </xf>
    <xf numFmtId="0" fontId="4" fillId="2" borderId="9" xfId="6" applyFont="1" applyFill="1" applyBorder="1" applyAlignment="1" applyProtection="1">
      <alignment horizontal="center" vertical="center"/>
    </xf>
    <xf numFmtId="0" fontId="4" fillId="2" borderId="26" xfId="6" applyFont="1" applyFill="1" applyBorder="1" applyAlignment="1" applyProtection="1">
      <alignment horizontal="center" vertical="center"/>
    </xf>
    <xf numFmtId="0" fontId="4" fillId="2" borderId="11" xfId="6" applyFont="1" applyFill="1" applyBorder="1" applyAlignment="1" applyProtection="1">
      <alignment horizontal="center" vertical="center"/>
    </xf>
    <xf numFmtId="0" fontId="8" fillId="0" borderId="1" xfId="8" applyFont="1" applyBorder="1" applyAlignment="1" applyProtection="1">
      <alignment horizontal="left" vertical="center" wrapText="1"/>
    </xf>
    <xf numFmtId="0" fontId="8" fillId="0" borderId="35" xfId="8" applyFont="1" applyBorder="1" applyAlignment="1" applyProtection="1">
      <alignment horizontal="left" vertical="center" wrapText="1"/>
    </xf>
    <xf numFmtId="0" fontId="8" fillId="0" borderId="2" xfId="8" applyFont="1" applyBorder="1" applyAlignment="1" applyProtection="1">
      <alignment horizontal="center" vertical="center" wrapText="1"/>
    </xf>
    <xf numFmtId="0" fontId="8" fillId="0" borderId="2" xfId="8" applyFont="1" applyBorder="1" applyAlignment="1" applyProtection="1">
      <alignment horizontal="left" vertical="center" wrapText="1"/>
    </xf>
    <xf numFmtId="0" fontId="8" fillId="0" borderId="3" xfId="8" applyFont="1" applyBorder="1" applyAlignment="1" applyProtection="1">
      <alignment horizontal="center" vertical="center" wrapText="1"/>
    </xf>
    <xf numFmtId="0" fontId="8" fillId="0" borderId="8" xfId="8" applyFont="1" applyBorder="1" applyAlignment="1" applyProtection="1">
      <alignment horizontal="center" vertical="center" wrapText="1"/>
    </xf>
    <xf numFmtId="0" fontId="8" fillId="0" borderId="15" xfId="8" applyFont="1" applyBorder="1" applyAlignment="1" applyProtection="1">
      <alignment horizontal="center" vertical="center" wrapText="1"/>
    </xf>
    <xf numFmtId="0" fontId="8" fillId="0" borderId="1" xfId="8" applyFont="1" applyBorder="1" applyAlignment="1" applyProtection="1">
      <alignment horizontal="center" vertical="center" wrapText="1"/>
    </xf>
    <xf numFmtId="0" fontId="8" fillId="0" borderId="35" xfId="8" applyFont="1" applyBorder="1" applyAlignment="1" applyProtection="1">
      <alignment horizontal="center" vertical="center" wrapText="1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9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10" xr:uid="{00000000-0005-0000-0000-000007000000}"/>
    <cellStyle name="標準 2 2 2" xfId="6" xr:uid="{00000000-0005-0000-0000-000008000000}"/>
    <cellStyle name="標準 3" xfId="11" xr:uid="{00000000-0005-0000-0000-000009000000}"/>
    <cellStyle name="標準 4" xfId="7" xr:uid="{00000000-0005-0000-0000-00000A000000}"/>
    <cellStyle name="標準 5" xfId="12" xr:uid="{00000000-0005-0000-0000-00000B000000}"/>
    <cellStyle name="標準 6" xfId="13" xr:uid="{00000000-0005-0000-0000-00000C000000}"/>
    <cellStyle name="標準 7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1482166</xdr:colOff>
      <xdr:row>93</xdr:row>
      <xdr:rowOff>26895</xdr:rowOff>
    </xdr:from>
    <xdr:to>
      <xdr:col>12</xdr:col>
      <xdr:colOff>539377</xdr:colOff>
      <xdr:row>93</xdr:row>
      <xdr:rowOff>268195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33842" y="22954130"/>
          <a:ext cx="5588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（ァ）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08"/>
  <sheetViews>
    <sheetView showGridLines="0" showZeros="0" tabSelected="1" view="pageBreakPreview" zoomScale="85" zoomScaleNormal="75" zoomScaleSheetLayoutView="85" workbookViewId="0">
      <selection activeCell="M3" sqref="M3"/>
    </sheetView>
  </sheetViews>
  <sheetFormatPr defaultRowHeight="13.5" x14ac:dyDescent="0.15"/>
  <cols>
    <col min="1" max="1" width="1.125" style="4" customWidth="1"/>
    <col min="2" max="2" width="4.75" style="4" customWidth="1"/>
    <col min="3" max="3" width="18.25" style="4" bestFit="1" customWidth="1"/>
    <col min="4" max="5" width="10" style="4" bestFit="1" customWidth="1"/>
    <col min="6" max="6" width="17.25" style="4" customWidth="1"/>
    <col min="7" max="7" width="10" style="4" bestFit="1" customWidth="1"/>
    <col min="8" max="8" width="17.25" style="4" customWidth="1"/>
    <col min="9" max="9" width="9.625" style="4" bestFit="1" customWidth="1"/>
    <col min="10" max="10" width="16.625" style="4" customWidth="1"/>
    <col min="11" max="11" width="17.25" style="4" customWidth="1"/>
    <col min="12" max="12" width="19.75" style="4" bestFit="1" customWidth="1"/>
    <col min="13" max="13" width="20.625" style="4" customWidth="1"/>
    <col min="14" max="14" width="4.125" style="4" customWidth="1"/>
    <col min="15" max="15" width="10" style="4" customWidth="1"/>
    <col min="16" max="16" width="9" style="4"/>
    <col min="17" max="18" width="10.625" style="4" customWidth="1"/>
    <col min="19" max="16384" width="9" style="4"/>
  </cols>
  <sheetData>
    <row r="1" spans="2:13" ht="18" thickBot="1" x14ac:dyDescent="0.2">
      <c r="B1" s="2" t="s">
        <v>40</v>
      </c>
      <c r="C1" s="3"/>
      <c r="D1" s="3"/>
      <c r="J1" s="5" t="s">
        <v>68</v>
      </c>
      <c r="K1" s="6"/>
      <c r="L1" s="6"/>
      <c r="M1" s="6"/>
    </row>
    <row r="2" spans="2:13" ht="19.5" customHeight="1" x14ac:dyDescent="0.2">
      <c r="B2" s="7" t="s">
        <v>0</v>
      </c>
      <c r="C2" s="3"/>
      <c r="D2" s="3"/>
      <c r="J2" s="114" t="s">
        <v>4</v>
      </c>
      <c r="K2" s="115"/>
      <c r="L2" s="8" t="s">
        <v>5</v>
      </c>
      <c r="M2" s="57" t="s">
        <v>10</v>
      </c>
    </row>
    <row r="3" spans="2:13" ht="20.100000000000001" customHeight="1" x14ac:dyDescent="0.15">
      <c r="B3" s="9"/>
      <c r="C3" s="3"/>
      <c r="D3" s="3"/>
      <c r="J3" s="107" t="s">
        <v>33</v>
      </c>
      <c r="K3" s="108"/>
      <c r="L3" s="10" t="s">
        <v>8</v>
      </c>
      <c r="M3" s="58"/>
    </row>
    <row r="4" spans="2:13" ht="20.100000000000001" customHeight="1" x14ac:dyDescent="0.15">
      <c r="B4" s="9"/>
      <c r="C4" s="3"/>
      <c r="D4" s="3"/>
      <c r="J4" s="111" t="s">
        <v>34</v>
      </c>
      <c r="K4" s="11" t="s">
        <v>39</v>
      </c>
      <c r="L4" s="10" t="s">
        <v>9</v>
      </c>
      <c r="M4" s="58"/>
    </row>
    <row r="5" spans="2:13" ht="20.100000000000001" customHeight="1" x14ac:dyDescent="0.15">
      <c r="B5" s="9"/>
      <c r="C5" s="3"/>
      <c r="D5" s="3"/>
      <c r="J5" s="112"/>
      <c r="K5" s="11" t="s">
        <v>62</v>
      </c>
      <c r="L5" s="10" t="s">
        <v>9</v>
      </c>
      <c r="M5" s="58"/>
    </row>
    <row r="6" spans="2:13" ht="20.100000000000001" customHeight="1" thickBot="1" x14ac:dyDescent="0.2">
      <c r="B6" s="9"/>
      <c r="C6" s="3"/>
      <c r="D6" s="3"/>
      <c r="J6" s="113"/>
      <c r="K6" s="11" t="s">
        <v>63</v>
      </c>
      <c r="L6" s="10" t="s">
        <v>9</v>
      </c>
      <c r="M6" s="59"/>
    </row>
    <row r="7" spans="2:13" ht="20.100000000000001" customHeight="1" x14ac:dyDescent="0.15">
      <c r="B7" s="9"/>
      <c r="C7" s="3"/>
      <c r="D7" s="3"/>
      <c r="M7" s="62"/>
    </row>
    <row r="8" spans="2:13" ht="15" customHeight="1" thickBot="1" x14ac:dyDescent="0.2">
      <c r="B8" s="9"/>
      <c r="C8" s="3"/>
      <c r="J8" s="5" t="s">
        <v>67</v>
      </c>
      <c r="K8" s="6"/>
      <c r="L8" s="6"/>
      <c r="M8" s="63"/>
    </row>
    <row r="9" spans="2:13" ht="19.5" customHeight="1" x14ac:dyDescent="0.15">
      <c r="B9" s="9"/>
      <c r="C9" s="3"/>
      <c r="J9" s="109" t="s">
        <v>4</v>
      </c>
      <c r="K9" s="109"/>
      <c r="L9" s="8" t="s">
        <v>5</v>
      </c>
      <c r="M9" s="57" t="s">
        <v>10</v>
      </c>
    </row>
    <row r="10" spans="2:13" ht="19.5" customHeight="1" x14ac:dyDescent="0.15">
      <c r="B10" s="9"/>
      <c r="C10" s="3"/>
      <c r="J10" s="110" t="s">
        <v>33</v>
      </c>
      <c r="K10" s="110"/>
      <c r="L10" s="10" t="s">
        <v>8</v>
      </c>
      <c r="M10" s="58"/>
    </row>
    <row r="11" spans="2:13" ht="20.100000000000001" customHeight="1" x14ac:dyDescent="0.15">
      <c r="B11" s="9"/>
      <c r="C11" s="3"/>
      <c r="J11" s="110" t="s">
        <v>34</v>
      </c>
      <c r="K11" s="11" t="s">
        <v>39</v>
      </c>
      <c r="L11" s="10" t="s">
        <v>9</v>
      </c>
      <c r="M11" s="58"/>
    </row>
    <row r="12" spans="2:13" ht="20.100000000000001" customHeight="1" x14ac:dyDescent="0.15">
      <c r="B12" s="9"/>
      <c r="C12" s="3"/>
      <c r="J12" s="110"/>
      <c r="K12" s="11" t="s">
        <v>62</v>
      </c>
      <c r="L12" s="10" t="s">
        <v>9</v>
      </c>
      <c r="M12" s="58"/>
    </row>
    <row r="13" spans="2:13" ht="20.100000000000001" customHeight="1" thickBot="1" x14ac:dyDescent="0.2">
      <c r="B13" s="9"/>
      <c r="C13" s="3"/>
      <c r="J13" s="110"/>
      <c r="K13" s="11" t="s">
        <v>63</v>
      </c>
      <c r="L13" s="10" t="s">
        <v>9</v>
      </c>
      <c r="M13" s="59"/>
    </row>
    <row r="14" spans="2:13" ht="20.100000000000001" customHeight="1" x14ac:dyDescent="0.15">
      <c r="B14" s="9"/>
      <c r="C14" s="3"/>
      <c r="J14" s="12"/>
      <c r="K14" s="13"/>
      <c r="L14" s="12"/>
      <c r="M14" s="64"/>
    </row>
    <row r="15" spans="2:13" ht="15" customHeight="1" thickBot="1" x14ac:dyDescent="0.2">
      <c r="B15" s="9"/>
      <c r="C15" s="3"/>
      <c r="J15" s="5" t="s">
        <v>75</v>
      </c>
      <c r="K15" s="6"/>
      <c r="L15" s="6"/>
      <c r="M15" s="63"/>
    </row>
    <row r="16" spans="2:13" ht="19.5" customHeight="1" x14ac:dyDescent="0.15">
      <c r="B16" s="9"/>
      <c r="C16" s="3"/>
      <c r="J16" s="109" t="s">
        <v>4</v>
      </c>
      <c r="K16" s="109"/>
      <c r="L16" s="8" t="s">
        <v>5</v>
      </c>
      <c r="M16" s="57" t="s">
        <v>10</v>
      </c>
    </row>
    <row r="17" spans="2:14" ht="19.5" customHeight="1" x14ac:dyDescent="0.15">
      <c r="B17" s="9"/>
      <c r="C17" s="3"/>
      <c r="J17" s="110" t="s">
        <v>33</v>
      </c>
      <c r="K17" s="110"/>
      <c r="L17" s="10" t="s">
        <v>8</v>
      </c>
      <c r="M17" s="60"/>
    </row>
    <row r="18" spans="2:14" ht="20.100000000000001" customHeight="1" x14ac:dyDescent="0.15">
      <c r="B18" s="9"/>
      <c r="C18" s="3"/>
      <c r="J18" s="110" t="s">
        <v>34</v>
      </c>
      <c r="K18" s="11" t="s">
        <v>38</v>
      </c>
      <c r="L18" s="10" t="s">
        <v>9</v>
      </c>
      <c r="M18" s="60"/>
    </row>
    <row r="19" spans="2:14" ht="20.100000000000001" customHeight="1" thickBot="1" x14ac:dyDescent="0.2">
      <c r="B19" s="9"/>
      <c r="C19" s="3"/>
      <c r="J19" s="110"/>
      <c r="K19" s="11" t="s">
        <v>7</v>
      </c>
      <c r="L19" s="10" t="s">
        <v>9</v>
      </c>
      <c r="M19" s="61"/>
    </row>
    <row r="20" spans="2:14" ht="20.100000000000001" customHeight="1" x14ac:dyDescent="0.15">
      <c r="B20" s="9"/>
      <c r="C20" s="3"/>
      <c r="J20" s="12"/>
      <c r="K20" s="14"/>
      <c r="L20" s="15"/>
      <c r="M20" s="64"/>
    </row>
    <row r="21" spans="2:14" ht="20.100000000000001" customHeight="1" x14ac:dyDescent="0.15">
      <c r="B21" s="9"/>
      <c r="C21" s="3"/>
      <c r="D21" s="3"/>
      <c r="M21" s="62"/>
    </row>
    <row r="22" spans="2:14" ht="16.5" customHeight="1" x14ac:dyDescent="0.15">
      <c r="B22" s="80" t="s">
        <v>20</v>
      </c>
      <c r="C22" s="71" t="s">
        <v>11</v>
      </c>
      <c r="D22" s="71" t="s">
        <v>12</v>
      </c>
      <c r="E22" s="92" t="s">
        <v>3</v>
      </c>
      <c r="F22" s="88"/>
      <c r="G22" s="88"/>
      <c r="H22" s="89"/>
      <c r="I22" s="87" t="s">
        <v>13</v>
      </c>
      <c r="J22" s="88"/>
      <c r="K22" s="88"/>
      <c r="L22" s="89"/>
      <c r="M22" s="16" t="s">
        <v>36</v>
      </c>
      <c r="N22" s="17"/>
    </row>
    <row r="23" spans="2:14" ht="16.5" customHeight="1" x14ac:dyDescent="0.15">
      <c r="B23" s="81"/>
      <c r="C23" s="72"/>
      <c r="D23" s="72"/>
      <c r="E23" s="18" t="s">
        <v>6</v>
      </c>
      <c r="F23" s="19" t="s">
        <v>21</v>
      </c>
      <c r="G23" s="18" t="s">
        <v>22</v>
      </c>
      <c r="H23" s="20" t="s">
        <v>14</v>
      </c>
      <c r="I23" s="103" t="s">
        <v>15</v>
      </c>
      <c r="J23" s="104"/>
      <c r="K23" s="18" t="s">
        <v>23</v>
      </c>
      <c r="L23" s="21" t="s">
        <v>16</v>
      </c>
      <c r="M23" s="22" t="s">
        <v>24</v>
      </c>
      <c r="N23" s="17"/>
    </row>
    <row r="24" spans="2:14" ht="28.5" customHeight="1" x14ac:dyDescent="0.15">
      <c r="B24" s="82"/>
      <c r="C24" s="73"/>
      <c r="D24" s="73"/>
      <c r="E24" s="23" t="s">
        <v>25</v>
      </c>
      <c r="F24" s="23" t="s">
        <v>26</v>
      </c>
      <c r="G24" s="24" t="s">
        <v>27</v>
      </c>
      <c r="H24" s="25" t="s">
        <v>28</v>
      </c>
      <c r="I24" s="105" t="s">
        <v>29</v>
      </c>
      <c r="J24" s="106"/>
      <c r="K24" s="26" t="s">
        <v>30</v>
      </c>
      <c r="L24" s="27" t="s">
        <v>28</v>
      </c>
      <c r="M24" s="22" t="s">
        <v>28</v>
      </c>
      <c r="N24" s="17"/>
    </row>
    <row r="25" spans="2:14" ht="19.5" customHeight="1" x14ac:dyDescent="0.15">
      <c r="B25" s="80">
        <v>1</v>
      </c>
      <c r="C25" s="93" t="s">
        <v>41</v>
      </c>
      <c r="D25" s="71">
        <v>1</v>
      </c>
      <c r="E25" s="74">
        <v>620</v>
      </c>
      <c r="F25" s="77">
        <f>M3</f>
        <v>0</v>
      </c>
      <c r="G25" s="71" t="s">
        <v>31</v>
      </c>
      <c r="H25" s="68">
        <f>ROUND(E25*F25*12*0.85,2)</f>
        <v>0</v>
      </c>
      <c r="I25" s="28" t="s">
        <v>17</v>
      </c>
      <c r="J25" s="29">
        <v>163000</v>
      </c>
      <c r="K25" s="30">
        <f>$M$4</f>
        <v>0</v>
      </c>
      <c r="L25" s="31">
        <f>J25*K25</f>
        <v>0</v>
      </c>
      <c r="M25" s="65">
        <f>INT(H25+SUM(L25:L27))</f>
        <v>0</v>
      </c>
      <c r="N25" s="17"/>
    </row>
    <row r="26" spans="2:14" ht="19.5" customHeight="1" x14ac:dyDescent="0.15">
      <c r="B26" s="81"/>
      <c r="C26" s="96"/>
      <c r="D26" s="72"/>
      <c r="E26" s="75"/>
      <c r="F26" s="78"/>
      <c r="G26" s="72"/>
      <c r="H26" s="69"/>
      <c r="I26" s="28" t="s">
        <v>18</v>
      </c>
      <c r="J26" s="29">
        <v>1424000</v>
      </c>
      <c r="K26" s="30">
        <f>$M$5</f>
        <v>0</v>
      </c>
      <c r="L26" s="31">
        <f t="shared" ref="L26:L33" si="0">J26*K26</f>
        <v>0</v>
      </c>
      <c r="M26" s="66"/>
      <c r="N26" s="17"/>
    </row>
    <row r="27" spans="2:14" ht="19.5" customHeight="1" x14ac:dyDescent="0.15">
      <c r="B27" s="82"/>
      <c r="C27" s="97"/>
      <c r="D27" s="73"/>
      <c r="E27" s="76"/>
      <c r="F27" s="79"/>
      <c r="G27" s="72"/>
      <c r="H27" s="70"/>
      <c r="I27" s="28" t="s">
        <v>19</v>
      </c>
      <c r="J27" s="29">
        <v>1744000</v>
      </c>
      <c r="K27" s="30">
        <f>$M$6</f>
        <v>0</v>
      </c>
      <c r="L27" s="31">
        <f t="shared" si="0"/>
        <v>0</v>
      </c>
      <c r="M27" s="67"/>
      <c r="N27" s="17"/>
    </row>
    <row r="28" spans="2:14" ht="19.5" customHeight="1" x14ac:dyDescent="0.15">
      <c r="B28" s="80">
        <v>2</v>
      </c>
      <c r="C28" s="93" t="s">
        <v>46</v>
      </c>
      <c r="D28" s="71">
        <v>1</v>
      </c>
      <c r="E28" s="74">
        <v>600</v>
      </c>
      <c r="F28" s="77">
        <f>M3</f>
        <v>0</v>
      </c>
      <c r="G28" s="72"/>
      <c r="H28" s="68">
        <f t="shared" ref="H28" si="1">ROUND(E28*F28*12*0.85,2)</f>
        <v>0</v>
      </c>
      <c r="I28" s="28" t="s">
        <v>17</v>
      </c>
      <c r="J28" s="29">
        <v>240000</v>
      </c>
      <c r="K28" s="30">
        <f>$M$4</f>
        <v>0</v>
      </c>
      <c r="L28" s="31">
        <f t="shared" si="0"/>
        <v>0</v>
      </c>
      <c r="M28" s="65">
        <f>INT(H28+SUM(L28:L30))</f>
        <v>0</v>
      </c>
      <c r="N28" s="17"/>
    </row>
    <row r="29" spans="2:14" ht="19.5" customHeight="1" x14ac:dyDescent="0.15">
      <c r="B29" s="81"/>
      <c r="C29" s="96"/>
      <c r="D29" s="72"/>
      <c r="E29" s="75"/>
      <c r="F29" s="78"/>
      <c r="G29" s="72"/>
      <c r="H29" s="69"/>
      <c r="I29" s="28" t="s">
        <v>18</v>
      </c>
      <c r="J29" s="29">
        <v>1587000</v>
      </c>
      <c r="K29" s="30">
        <f>$M$5</f>
        <v>0</v>
      </c>
      <c r="L29" s="31">
        <f t="shared" si="0"/>
        <v>0</v>
      </c>
      <c r="M29" s="66"/>
      <c r="N29" s="17"/>
    </row>
    <row r="30" spans="2:14" ht="19.5" customHeight="1" x14ac:dyDescent="0.15">
      <c r="B30" s="82"/>
      <c r="C30" s="97"/>
      <c r="D30" s="73"/>
      <c r="E30" s="76"/>
      <c r="F30" s="79"/>
      <c r="G30" s="72"/>
      <c r="H30" s="70"/>
      <c r="I30" s="28" t="s">
        <v>19</v>
      </c>
      <c r="J30" s="29">
        <v>2011000</v>
      </c>
      <c r="K30" s="30">
        <f>$M$6</f>
        <v>0</v>
      </c>
      <c r="L30" s="31">
        <f t="shared" si="0"/>
        <v>0</v>
      </c>
      <c r="M30" s="67"/>
      <c r="N30" s="17"/>
    </row>
    <row r="31" spans="2:14" ht="19.5" customHeight="1" x14ac:dyDescent="0.15">
      <c r="B31" s="80">
        <v>3</v>
      </c>
      <c r="C31" s="93" t="s">
        <v>42</v>
      </c>
      <c r="D31" s="71">
        <v>2</v>
      </c>
      <c r="E31" s="74">
        <v>232</v>
      </c>
      <c r="F31" s="77">
        <f>$M$10</f>
        <v>0</v>
      </c>
      <c r="G31" s="72"/>
      <c r="H31" s="68">
        <f t="shared" ref="H31" si="2">ROUND(E31*F31*12*0.85,2)</f>
        <v>0</v>
      </c>
      <c r="I31" s="28" t="s">
        <v>17</v>
      </c>
      <c r="J31" s="29">
        <v>61000</v>
      </c>
      <c r="K31" s="30">
        <f>$M$11</f>
        <v>0</v>
      </c>
      <c r="L31" s="31">
        <f t="shared" si="0"/>
        <v>0</v>
      </c>
      <c r="M31" s="65">
        <f>INT(H31+SUM(L31:L33))</f>
        <v>0</v>
      </c>
      <c r="N31" s="17"/>
    </row>
    <row r="32" spans="2:14" ht="19.5" customHeight="1" x14ac:dyDescent="0.15">
      <c r="B32" s="81"/>
      <c r="C32" s="96"/>
      <c r="D32" s="72"/>
      <c r="E32" s="75"/>
      <c r="F32" s="78"/>
      <c r="G32" s="72"/>
      <c r="H32" s="69"/>
      <c r="I32" s="28" t="s">
        <v>18</v>
      </c>
      <c r="J32" s="29">
        <v>456000</v>
      </c>
      <c r="K32" s="30">
        <f t="shared" ref="K32" si="3">$M$12</f>
        <v>0</v>
      </c>
      <c r="L32" s="31">
        <f t="shared" si="0"/>
        <v>0</v>
      </c>
      <c r="M32" s="66"/>
      <c r="N32" s="17"/>
    </row>
    <row r="33" spans="2:14" ht="19.5" customHeight="1" x14ac:dyDescent="0.15">
      <c r="B33" s="82"/>
      <c r="C33" s="97"/>
      <c r="D33" s="73"/>
      <c r="E33" s="76"/>
      <c r="F33" s="79"/>
      <c r="G33" s="73"/>
      <c r="H33" s="70"/>
      <c r="I33" s="28" t="s">
        <v>19</v>
      </c>
      <c r="J33" s="29">
        <v>618000</v>
      </c>
      <c r="K33" s="30">
        <f t="shared" ref="K33" si="4">$M$13</f>
        <v>0</v>
      </c>
      <c r="L33" s="31">
        <f t="shared" si="0"/>
        <v>0</v>
      </c>
      <c r="M33" s="67"/>
      <c r="N33" s="17"/>
    </row>
    <row r="34" spans="2:14" ht="16.5" customHeight="1" x14ac:dyDescent="0.15">
      <c r="B34" s="80" t="s">
        <v>20</v>
      </c>
      <c r="C34" s="71" t="s">
        <v>11</v>
      </c>
      <c r="D34" s="71" t="s">
        <v>12</v>
      </c>
      <c r="E34" s="92" t="s">
        <v>3</v>
      </c>
      <c r="F34" s="88"/>
      <c r="G34" s="88"/>
      <c r="H34" s="89"/>
      <c r="I34" s="87" t="s">
        <v>13</v>
      </c>
      <c r="J34" s="88"/>
      <c r="K34" s="88"/>
      <c r="L34" s="89"/>
      <c r="M34" s="16" t="s">
        <v>36</v>
      </c>
      <c r="N34" s="17"/>
    </row>
    <row r="35" spans="2:14" ht="16.5" customHeight="1" x14ac:dyDescent="0.15">
      <c r="B35" s="81"/>
      <c r="C35" s="72"/>
      <c r="D35" s="72"/>
      <c r="E35" s="18" t="s">
        <v>6</v>
      </c>
      <c r="F35" s="19" t="s">
        <v>21</v>
      </c>
      <c r="G35" s="18" t="s">
        <v>22</v>
      </c>
      <c r="H35" s="20" t="s">
        <v>14</v>
      </c>
      <c r="I35" s="103" t="s">
        <v>15</v>
      </c>
      <c r="J35" s="104"/>
      <c r="K35" s="18" t="s">
        <v>23</v>
      </c>
      <c r="L35" s="21" t="s">
        <v>16</v>
      </c>
      <c r="M35" s="22" t="s">
        <v>24</v>
      </c>
      <c r="N35" s="17"/>
    </row>
    <row r="36" spans="2:14" ht="28.5" customHeight="1" x14ac:dyDescent="0.15">
      <c r="B36" s="82"/>
      <c r="C36" s="73"/>
      <c r="D36" s="73"/>
      <c r="E36" s="23" t="s">
        <v>25</v>
      </c>
      <c r="F36" s="23" t="s">
        <v>26</v>
      </c>
      <c r="G36" s="32" t="s">
        <v>27</v>
      </c>
      <c r="H36" s="25" t="s">
        <v>28</v>
      </c>
      <c r="I36" s="105" t="s">
        <v>29</v>
      </c>
      <c r="J36" s="106"/>
      <c r="K36" s="26" t="s">
        <v>30</v>
      </c>
      <c r="L36" s="27" t="s">
        <v>28</v>
      </c>
      <c r="M36" s="22" t="s">
        <v>28</v>
      </c>
      <c r="N36" s="17"/>
    </row>
    <row r="37" spans="2:14" ht="19.5" customHeight="1" x14ac:dyDescent="0.15">
      <c r="B37" s="80">
        <v>4</v>
      </c>
      <c r="C37" s="93" t="s">
        <v>51</v>
      </c>
      <c r="D37" s="71">
        <v>2</v>
      </c>
      <c r="E37" s="74">
        <v>205</v>
      </c>
      <c r="F37" s="77">
        <f t="shared" ref="F37" si="5">$M$10</f>
        <v>0</v>
      </c>
      <c r="G37" s="71" t="s">
        <v>31</v>
      </c>
      <c r="H37" s="68">
        <f>ROUND(E37*F37*12*0.85,2)</f>
        <v>0</v>
      </c>
      <c r="I37" s="28" t="s">
        <v>17</v>
      </c>
      <c r="J37" s="29">
        <v>70000</v>
      </c>
      <c r="K37" s="30">
        <f>$M$11</f>
        <v>0</v>
      </c>
      <c r="L37" s="31">
        <f t="shared" ref="L37:L41" si="6">J37*K37</f>
        <v>0</v>
      </c>
      <c r="M37" s="65">
        <f>INT(H37+SUM(L37:L39))</f>
        <v>0</v>
      </c>
      <c r="N37" s="17"/>
    </row>
    <row r="38" spans="2:14" ht="19.5" customHeight="1" x14ac:dyDescent="0.15">
      <c r="B38" s="81"/>
      <c r="C38" s="96"/>
      <c r="D38" s="72"/>
      <c r="E38" s="75"/>
      <c r="F38" s="78"/>
      <c r="G38" s="72"/>
      <c r="H38" s="69"/>
      <c r="I38" s="28" t="s">
        <v>18</v>
      </c>
      <c r="J38" s="29">
        <v>591000</v>
      </c>
      <c r="K38" s="30">
        <f t="shared" ref="K38" si="7">$M$12</f>
        <v>0</v>
      </c>
      <c r="L38" s="31">
        <f t="shared" si="6"/>
        <v>0</v>
      </c>
      <c r="M38" s="66"/>
      <c r="N38" s="17"/>
    </row>
    <row r="39" spans="2:14" ht="19.5" customHeight="1" x14ac:dyDescent="0.15">
      <c r="B39" s="82"/>
      <c r="C39" s="97"/>
      <c r="D39" s="73"/>
      <c r="E39" s="76"/>
      <c r="F39" s="79"/>
      <c r="G39" s="72"/>
      <c r="H39" s="70"/>
      <c r="I39" s="28" t="s">
        <v>19</v>
      </c>
      <c r="J39" s="29">
        <v>588000</v>
      </c>
      <c r="K39" s="30">
        <f t="shared" ref="K39" si="8">$M$13</f>
        <v>0</v>
      </c>
      <c r="L39" s="31">
        <f t="shared" si="6"/>
        <v>0</v>
      </c>
      <c r="M39" s="67"/>
      <c r="N39" s="17"/>
    </row>
    <row r="40" spans="2:14" ht="19.5" customHeight="1" x14ac:dyDescent="0.15">
      <c r="B40" s="80">
        <v>5</v>
      </c>
      <c r="C40" s="93" t="s">
        <v>43</v>
      </c>
      <c r="D40" s="71">
        <v>2</v>
      </c>
      <c r="E40" s="74">
        <v>223</v>
      </c>
      <c r="F40" s="77">
        <f t="shared" ref="F40" si="9">$M$10</f>
        <v>0</v>
      </c>
      <c r="G40" s="72"/>
      <c r="H40" s="68">
        <f>ROUND(E40*F40*12*0.85,2)</f>
        <v>0</v>
      </c>
      <c r="I40" s="28" t="s">
        <v>17</v>
      </c>
      <c r="J40" s="29">
        <v>74000</v>
      </c>
      <c r="K40" s="30">
        <f>$M$11</f>
        <v>0</v>
      </c>
      <c r="L40" s="31">
        <f>J40*K40</f>
        <v>0</v>
      </c>
      <c r="M40" s="65">
        <f>INT(H40+SUM(L40:L42))</f>
        <v>0</v>
      </c>
      <c r="N40" s="17"/>
    </row>
    <row r="41" spans="2:14" ht="19.5" customHeight="1" x14ac:dyDescent="0.15">
      <c r="B41" s="81"/>
      <c r="C41" s="96"/>
      <c r="D41" s="72"/>
      <c r="E41" s="75"/>
      <c r="F41" s="78"/>
      <c r="G41" s="72"/>
      <c r="H41" s="69"/>
      <c r="I41" s="28" t="s">
        <v>18</v>
      </c>
      <c r="J41" s="29">
        <v>624000</v>
      </c>
      <c r="K41" s="30">
        <f t="shared" ref="K41" si="10">$M$12</f>
        <v>0</v>
      </c>
      <c r="L41" s="31">
        <f t="shared" si="6"/>
        <v>0</v>
      </c>
      <c r="M41" s="66"/>
      <c r="N41" s="17"/>
    </row>
    <row r="42" spans="2:14" ht="19.5" customHeight="1" x14ac:dyDescent="0.15">
      <c r="B42" s="82"/>
      <c r="C42" s="97"/>
      <c r="D42" s="73"/>
      <c r="E42" s="76"/>
      <c r="F42" s="79"/>
      <c r="G42" s="72"/>
      <c r="H42" s="70"/>
      <c r="I42" s="28" t="s">
        <v>19</v>
      </c>
      <c r="J42" s="29">
        <v>481000</v>
      </c>
      <c r="K42" s="30">
        <f t="shared" ref="K42" si="11">$M$13</f>
        <v>0</v>
      </c>
      <c r="L42" s="31">
        <f>J42*K42</f>
        <v>0</v>
      </c>
      <c r="M42" s="67"/>
      <c r="N42" s="17"/>
    </row>
    <row r="43" spans="2:14" ht="19.5" customHeight="1" x14ac:dyDescent="0.15">
      <c r="B43" s="80">
        <v>6</v>
      </c>
      <c r="C43" s="93" t="s">
        <v>44</v>
      </c>
      <c r="D43" s="71">
        <v>2</v>
      </c>
      <c r="E43" s="74">
        <v>169</v>
      </c>
      <c r="F43" s="77">
        <f t="shared" ref="F43" si="12">$M$10</f>
        <v>0</v>
      </c>
      <c r="G43" s="72"/>
      <c r="H43" s="68">
        <f t="shared" ref="H43" si="13">ROUND(E43*F43*12*0.85,2)</f>
        <v>0</v>
      </c>
      <c r="I43" s="28" t="s">
        <v>17</v>
      </c>
      <c r="J43" s="29">
        <v>45000</v>
      </c>
      <c r="K43" s="30">
        <f>$M$11</f>
        <v>0</v>
      </c>
      <c r="L43" s="31">
        <f t="shared" ref="L43:L81" si="14">J43*K43</f>
        <v>0</v>
      </c>
      <c r="M43" s="65">
        <f>INT(H43+SUM(L43:L45))</f>
        <v>0</v>
      </c>
      <c r="N43" s="17"/>
    </row>
    <row r="44" spans="2:14" ht="19.5" customHeight="1" x14ac:dyDescent="0.15">
      <c r="B44" s="81"/>
      <c r="C44" s="94"/>
      <c r="D44" s="83"/>
      <c r="E44" s="75"/>
      <c r="F44" s="78"/>
      <c r="G44" s="72"/>
      <c r="H44" s="69"/>
      <c r="I44" s="28" t="s">
        <v>18</v>
      </c>
      <c r="J44" s="29">
        <v>428000</v>
      </c>
      <c r="K44" s="30">
        <f t="shared" ref="K44" si="15">$M$12</f>
        <v>0</v>
      </c>
      <c r="L44" s="31">
        <f t="shared" si="14"/>
        <v>0</v>
      </c>
      <c r="M44" s="66"/>
      <c r="N44" s="17"/>
    </row>
    <row r="45" spans="2:14" ht="19.5" customHeight="1" x14ac:dyDescent="0.15">
      <c r="B45" s="82"/>
      <c r="C45" s="95"/>
      <c r="D45" s="84"/>
      <c r="E45" s="76"/>
      <c r="F45" s="79"/>
      <c r="G45" s="72"/>
      <c r="H45" s="70"/>
      <c r="I45" s="28" t="s">
        <v>19</v>
      </c>
      <c r="J45" s="29">
        <v>473000</v>
      </c>
      <c r="K45" s="30">
        <f t="shared" ref="K45" si="16">$M$13</f>
        <v>0</v>
      </c>
      <c r="L45" s="31">
        <f t="shared" si="14"/>
        <v>0</v>
      </c>
      <c r="M45" s="67"/>
      <c r="N45" s="17"/>
    </row>
    <row r="46" spans="2:14" ht="19.5" customHeight="1" x14ac:dyDescent="0.15">
      <c r="B46" s="80">
        <v>7</v>
      </c>
      <c r="C46" s="93" t="s">
        <v>49</v>
      </c>
      <c r="D46" s="71">
        <v>2</v>
      </c>
      <c r="E46" s="74">
        <v>186</v>
      </c>
      <c r="F46" s="77">
        <f t="shared" ref="F46" si="17">$M$10</f>
        <v>0</v>
      </c>
      <c r="G46" s="72"/>
      <c r="H46" s="68">
        <f t="shared" ref="H46" si="18">ROUND(E46*F46*12*0.85,2)</f>
        <v>0</v>
      </c>
      <c r="I46" s="28" t="s">
        <v>17</v>
      </c>
      <c r="J46" s="29">
        <v>42000</v>
      </c>
      <c r="K46" s="30">
        <f>$M$11</f>
        <v>0</v>
      </c>
      <c r="L46" s="31">
        <f t="shared" si="14"/>
        <v>0</v>
      </c>
      <c r="M46" s="65">
        <f>INT(H46+SUM(L46:L48))</f>
        <v>0</v>
      </c>
      <c r="N46" s="17"/>
    </row>
    <row r="47" spans="2:14" ht="19.5" customHeight="1" x14ac:dyDescent="0.15">
      <c r="B47" s="81"/>
      <c r="C47" s="94"/>
      <c r="D47" s="83"/>
      <c r="E47" s="75"/>
      <c r="F47" s="78"/>
      <c r="G47" s="72"/>
      <c r="H47" s="69"/>
      <c r="I47" s="28" t="s">
        <v>18</v>
      </c>
      <c r="J47" s="29">
        <v>368000</v>
      </c>
      <c r="K47" s="30">
        <f t="shared" ref="K47" si="19">$M$12</f>
        <v>0</v>
      </c>
      <c r="L47" s="31">
        <f t="shared" si="14"/>
        <v>0</v>
      </c>
      <c r="M47" s="66"/>
      <c r="N47" s="17"/>
    </row>
    <row r="48" spans="2:14" ht="19.5" customHeight="1" x14ac:dyDescent="0.15">
      <c r="B48" s="82"/>
      <c r="C48" s="95"/>
      <c r="D48" s="84"/>
      <c r="E48" s="76"/>
      <c r="F48" s="79"/>
      <c r="G48" s="72"/>
      <c r="H48" s="70"/>
      <c r="I48" s="28" t="s">
        <v>19</v>
      </c>
      <c r="J48" s="29">
        <v>379000</v>
      </c>
      <c r="K48" s="30">
        <f t="shared" ref="K48" si="20">$M$13</f>
        <v>0</v>
      </c>
      <c r="L48" s="31">
        <f t="shared" si="14"/>
        <v>0</v>
      </c>
      <c r="M48" s="67"/>
      <c r="N48" s="17"/>
    </row>
    <row r="49" spans="2:14" ht="19.5" customHeight="1" x14ac:dyDescent="0.15">
      <c r="B49" s="80">
        <v>8</v>
      </c>
      <c r="C49" s="93" t="s">
        <v>58</v>
      </c>
      <c r="D49" s="71">
        <v>2</v>
      </c>
      <c r="E49" s="74">
        <v>145</v>
      </c>
      <c r="F49" s="77">
        <f t="shared" ref="F49" si="21">$M$10</f>
        <v>0</v>
      </c>
      <c r="G49" s="72"/>
      <c r="H49" s="68">
        <f t="shared" ref="H49" si="22">ROUND(E49*F49*12*0.85,2)</f>
        <v>0</v>
      </c>
      <c r="I49" s="28" t="s">
        <v>17</v>
      </c>
      <c r="J49" s="29">
        <v>35000</v>
      </c>
      <c r="K49" s="30">
        <f>$M$11</f>
        <v>0</v>
      </c>
      <c r="L49" s="31">
        <f t="shared" si="14"/>
        <v>0</v>
      </c>
      <c r="M49" s="65">
        <f>INT(H49+SUM(L49:L51))</f>
        <v>0</v>
      </c>
      <c r="N49" s="17"/>
    </row>
    <row r="50" spans="2:14" ht="19.5" customHeight="1" x14ac:dyDescent="0.15">
      <c r="B50" s="81"/>
      <c r="C50" s="94"/>
      <c r="D50" s="83"/>
      <c r="E50" s="75"/>
      <c r="F50" s="78"/>
      <c r="G50" s="72"/>
      <c r="H50" s="69"/>
      <c r="I50" s="28" t="s">
        <v>18</v>
      </c>
      <c r="J50" s="29">
        <v>292000</v>
      </c>
      <c r="K50" s="30">
        <f t="shared" ref="K50" si="23">$M$12</f>
        <v>0</v>
      </c>
      <c r="L50" s="31">
        <f t="shared" si="14"/>
        <v>0</v>
      </c>
      <c r="M50" s="66"/>
      <c r="N50" s="17"/>
    </row>
    <row r="51" spans="2:14" ht="19.5" customHeight="1" x14ac:dyDescent="0.15">
      <c r="B51" s="82"/>
      <c r="C51" s="95"/>
      <c r="D51" s="84"/>
      <c r="E51" s="76"/>
      <c r="F51" s="79"/>
      <c r="G51" s="72"/>
      <c r="H51" s="70"/>
      <c r="I51" s="28" t="s">
        <v>19</v>
      </c>
      <c r="J51" s="29">
        <v>300000</v>
      </c>
      <c r="K51" s="30">
        <f t="shared" ref="K51" si="24">$M$13</f>
        <v>0</v>
      </c>
      <c r="L51" s="31">
        <f t="shared" si="14"/>
        <v>0</v>
      </c>
      <c r="M51" s="67"/>
      <c r="N51" s="17"/>
    </row>
    <row r="52" spans="2:14" ht="19.5" customHeight="1" x14ac:dyDescent="0.15">
      <c r="B52" s="80">
        <v>9</v>
      </c>
      <c r="C52" s="93" t="s">
        <v>50</v>
      </c>
      <c r="D52" s="71">
        <v>2</v>
      </c>
      <c r="E52" s="74">
        <v>135</v>
      </c>
      <c r="F52" s="77">
        <f t="shared" ref="F52" si="25">$M$10</f>
        <v>0</v>
      </c>
      <c r="G52" s="72"/>
      <c r="H52" s="68">
        <f t="shared" ref="H52" si="26">ROUND(E52*F52*12*0.85,2)</f>
        <v>0</v>
      </c>
      <c r="I52" s="28" t="s">
        <v>17</v>
      </c>
      <c r="J52" s="29">
        <v>5600</v>
      </c>
      <c r="K52" s="30">
        <f>$M$11</f>
        <v>0</v>
      </c>
      <c r="L52" s="31">
        <f>J52*K52</f>
        <v>0</v>
      </c>
      <c r="M52" s="65">
        <f>INT(H52+SUM(L52:L54))</f>
        <v>0</v>
      </c>
      <c r="N52" s="17"/>
    </row>
    <row r="53" spans="2:14" ht="19.5" customHeight="1" x14ac:dyDescent="0.15">
      <c r="B53" s="81"/>
      <c r="C53" s="94"/>
      <c r="D53" s="83"/>
      <c r="E53" s="75"/>
      <c r="F53" s="78"/>
      <c r="G53" s="72"/>
      <c r="H53" s="69"/>
      <c r="I53" s="28" t="s">
        <v>18</v>
      </c>
      <c r="J53" s="29">
        <v>22400</v>
      </c>
      <c r="K53" s="30">
        <f t="shared" ref="K53" si="27">$M$12</f>
        <v>0</v>
      </c>
      <c r="L53" s="31">
        <f>J53*K53</f>
        <v>0</v>
      </c>
      <c r="M53" s="66"/>
      <c r="N53" s="17"/>
    </row>
    <row r="54" spans="2:14" ht="19.5" customHeight="1" x14ac:dyDescent="0.15">
      <c r="B54" s="82"/>
      <c r="C54" s="95"/>
      <c r="D54" s="84"/>
      <c r="E54" s="76"/>
      <c r="F54" s="79"/>
      <c r="G54" s="72"/>
      <c r="H54" s="70"/>
      <c r="I54" s="28" t="s">
        <v>19</v>
      </c>
      <c r="J54" s="29">
        <v>21200</v>
      </c>
      <c r="K54" s="30">
        <f t="shared" ref="K54" si="28">$M$13</f>
        <v>0</v>
      </c>
      <c r="L54" s="31">
        <f>J54*K54</f>
        <v>0</v>
      </c>
      <c r="M54" s="67"/>
      <c r="N54" s="17"/>
    </row>
    <row r="55" spans="2:14" ht="19.5" customHeight="1" x14ac:dyDescent="0.15">
      <c r="B55" s="80">
        <v>10</v>
      </c>
      <c r="C55" s="93" t="s">
        <v>56</v>
      </c>
      <c r="D55" s="71">
        <v>2</v>
      </c>
      <c r="E55" s="74">
        <v>133</v>
      </c>
      <c r="F55" s="77">
        <f t="shared" ref="F55" si="29">$M$10</f>
        <v>0</v>
      </c>
      <c r="G55" s="72"/>
      <c r="H55" s="68">
        <f t="shared" ref="H55" si="30">ROUND(E55*F55*12*0.85,2)</f>
        <v>0</v>
      </c>
      <c r="I55" s="28" t="s">
        <v>17</v>
      </c>
      <c r="J55" s="29">
        <v>47000</v>
      </c>
      <c r="K55" s="30">
        <f>$M$11</f>
        <v>0</v>
      </c>
      <c r="L55" s="31">
        <f t="shared" si="14"/>
        <v>0</v>
      </c>
      <c r="M55" s="65">
        <f>INT(H55+SUM(L55:L57))</f>
        <v>0</v>
      </c>
      <c r="N55" s="17"/>
    </row>
    <row r="56" spans="2:14" ht="19.5" customHeight="1" x14ac:dyDescent="0.15">
      <c r="B56" s="81"/>
      <c r="C56" s="94"/>
      <c r="D56" s="83"/>
      <c r="E56" s="75"/>
      <c r="F56" s="78"/>
      <c r="G56" s="72"/>
      <c r="H56" s="69"/>
      <c r="I56" s="28" t="s">
        <v>18</v>
      </c>
      <c r="J56" s="29">
        <v>396000</v>
      </c>
      <c r="K56" s="30">
        <f t="shared" ref="K56" si="31">$M$12</f>
        <v>0</v>
      </c>
      <c r="L56" s="31">
        <f t="shared" si="14"/>
        <v>0</v>
      </c>
      <c r="M56" s="66"/>
      <c r="N56" s="17"/>
    </row>
    <row r="57" spans="2:14" ht="19.5" customHeight="1" x14ac:dyDescent="0.15">
      <c r="B57" s="82"/>
      <c r="C57" s="95"/>
      <c r="D57" s="84"/>
      <c r="E57" s="76"/>
      <c r="F57" s="79"/>
      <c r="G57" s="72"/>
      <c r="H57" s="70"/>
      <c r="I57" s="28" t="s">
        <v>19</v>
      </c>
      <c r="J57" s="29">
        <v>444000</v>
      </c>
      <c r="K57" s="30">
        <f t="shared" ref="K57" si="32">$M$13</f>
        <v>0</v>
      </c>
      <c r="L57" s="31">
        <f t="shared" si="14"/>
        <v>0</v>
      </c>
      <c r="M57" s="67"/>
      <c r="N57" s="17"/>
    </row>
    <row r="58" spans="2:14" ht="19.5" customHeight="1" x14ac:dyDescent="0.15">
      <c r="B58" s="80">
        <v>11</v>
      </c>
      <c r="C58" s="93" t="s">
        <v>59</v>
      </c>
      <c r="D58" s="71">
        <v>2</v>
      </c>
      <c r="E58" s="74">
        <v>113</v>
      </c>
      <c r="F58" s="77">
        <f t="shared" ref="F58" si="33">$M$10</f>
        <v>0</v>
      </c>
      <c r="G58" s="72"/>
      <c r="H58" s="68">
        <f t="shared" ref="H58" si="34">ROUND(E58*F58*12*0.85,2)</f>
        <v>0</v>
      </c>
      <c r="I58" s="28" t="s">
        <v>17</v>
      </c>
      <c r="J58" s="29">
        <v>39000</v>
      </c>
      <c r="K58" s="30">
        <f>$M$11</f>
        <v>0</v>
      </c>
      <c r="L58" s="31">
        <f t="shared" si="14"/>
        <v>0</v>
      </c>
      <c r="M58" s="65">
        <f>INT(H58+SUM(L58:L60))</f>
        <v>0</v>
      </c>
      <c r="N58" s="17"/>
    </row>
    <row r="59" spans="2:14" ht="19.5" customHeight="1" x14ac:dyDescent="0.15">
      <c r="B59" s="81"/>
      <c r="C59" s="94"/>
      <c r="D59" s="83"/>
      <c r="E59" s="75"/>
      <c r="F59" s="78"/>
      <c r="G59" s="72"/>
      <c r="H59" s="69"/>
      <c r="I59" s="28" t="s">
        <v>18</v>
      </c>
      <c r="J59" s="29">
        <v>327000</v>
      </c>
      <c r="K59" s="30">
        <f t="shared" ref="K59" si="35">$M$12</f>
        <v>0</v>
      </c>
      <c r="L59" s="31">
        <f t="shared" si="14"/>
        <v>0</v>
      </c>
      <c r="M59" s="66"/>
      <c r="N59" s="17"/>
    </row>
    <row r="60" spans="2:14" ht="19.5" customHeight="1" x14ac:dyDescent="0.15">
      <c r="B60" s="82"/>
      <c r="C60" s="95"/>
      <c r="D60" s="84"/>
      <c r="E60" s="76"/>
      <c r="F60" s="79"/>
      <c r="G60" s="72"/>
      <c r="H60" s="70"/>
      <c r="I60" s="28" t="s">
        <v>19</v>
      </c>
      <c r="J60" s="29">
        <v>299000</v>
      </c>
      <c r="K60" s="30">
        <f t="shared" ref="K60" si="36">$M$13</f>
        <v>0</v>
      </c>
      <c r="L60" s="31">
        <f t="shared" si="14"/>
        <v>0</v>
      </c>
      <c r="M60" s="67"/>
      <c r="N60" s="17"/>
    </row>
    <row r="61" spans="2:14" ht="19.5" customHeight="1" x14ac:dyDescent="0.15">
      <c r="B61" s="80">
        <v>12</v>
      </c>
      <c r="C61" s="93" t="s">
        <v>47</v>
      </c>
      <c r="D61" s="71">
        <v>2</v>
      </c>
      <c r="E61" s="74">
        <v>104</v>
      </c>
      <c r="F61" s="77">
        <f t="shared" ref="F61" si="37">$M$10</f>
        <v>0</v>
      </c>
      <c r="G61" s="72"/>
      <c r="H61" s="68">
        <f t="shared" ref="H61" si="38">ROUND(E61*F61*12*0.85,2)</f>
        <v>0</v>
      </c>
      <c r="I61" s="28" t="s">
        <v>17</v>
      </c>
      <c r="J61" s="29">
        <v>28000</v>
      </c>
      <c r="K61" s="30">
        <f>$M$11</f>
        <v>0</v>
      </c>
      <c r="L61" s="31">
        <f t="shared" si="14"/>
        <v>0</v>
      </c>
      <c r="M61" s="65">
        <f>INT(H61+SUM(L61:L63))</f>
        <v>0</v>
      </c>
      <c r="N61" s="17"/>
    </row>
    <row r="62" spans="2:14" ht="19.5" customHeight="1" x14ac:dyDescent="0.15">
      <c r="B62" s="81"/>
      <c r="C62" s="94"/>
      <c r="D62" s="83"/>
      <c r="E62" s="75"/>
      <c r="F62" s="78"/>
      <c r="G62" s="72"/>
      <c r="H62" s="69"/>
      <c r="I62" s="28" t="s">
        <v>18</v>
      </c>
      <c r="J62" s="29">
        <v>162000</v>
      </c>
      <c r="K62" s="30">
        <f t="shared" ref="K62" si="39">$M$12</f>
        <v>0</v>
      </c>
      <c r="L62" s="31">
        <f t="shared" si="14"/>
        <v>0</v>
      </c>
      <c r="M62" s="66"/>
      <c r="N62" s="17"/>
    </row>
    <row r="63" spans="2:14" ht="19.5" customHeight="1" x14ac:dyDescent="0.15">
      <c r="B63" s="82"/>
      <c r="C63" s="95"/>
      <c r="D63" s="84"/>
      <c r="E63" s="76"/>
      <c r="F63" s="79"/>
      <c r="G63" s="72"/>
      <c r="H63" s="70"/>
      <c r="I63" s="28" t="s">
        <v>19</v>
      </c>
      <c r="J63" s="29">
        <v>252000</v>
      </c>
      <c r="K63" s="30">
        <f t="shared" ref="K63" si="40">$M$13</f>
        <v>0</v>
      </c>
      <c r="L63" s="31">
        <f t="shared" si="14"/>
        <v>0</v>
      </c>
      <c r="M63" s="67"/>
      <c r="N63" s="17"/>
    </row>
    <row r="64" spans="2:14" ht="19.5" customHeight="1" x14ac:dyDescent="0.15">
      <c r="B64" s="80">
        <v>13</v>
      </c>
      <c r="C64" s="93" t="s">
        <v>60</v>
      </c>
      <c r="D64" s="71">
        <v>2</v>
      </c>
      <c r="E64" s="74">
        <v>95</v>
      </c>
      <c r="F64" s="77">
        <f t="shared" ref="F64" si="41">$M$10</f>
        <v>0</v>
      </c>
      <c r="G64" s="72"/>
      <c r="H64" s="68">
        <f t="shared" ref="H64" si="42">ROUND(E64*F64*12*0.85,2)</f>
        <v>0</v>
      </c>
      <c r="I64" s="28" t="s">
        <v>17</v>
      </c>
      <c r="J64" s="29">
        <v>20000</v>
      </c>
      <c r="K64" s="30">
        <f>$M$11</f>
        <v>0</v>
      </c>
      <c r="L64" s="31">
        <f t="shared" si="14"/>
        <v>0</v>
      </c>
      <c r="M64" s="65">
        <f>INT(H64+SUM(L64:L66))</f>
        <v>0</v>
      </c>
      <c r="N64" s="17"/>
    </row>
    <row r="65" spans="2:14" ht="19.5" customHeight="1" x14ac:dyDescent="0.15">
      <c r="B65" s="81"/>
      <c r="C65" s="94"/>
      <c r="D65" s="83"/>
      <c r="E65" s="75"/>
      <c r="F65" s="78"/>
      <c r="G65" s="72"/>
      <c r="H65" s="69"/>
      <c r="I65" s="28" t="s">
        <v>18</v>
      </c>
      <c r="J65" s="29">
        <v>177000</v>
      </c>
      <c r="K65" s="30">
        <f t="shared" ref="K65" si="43">$M$12</f>
        <v>0</v>
      </c>
      <c r="L65" s="31">
        <f t="shared" si="14"/>
        <v>0</v>
      </c>
      <c r="M65" s="66"/>
      <c r="N65" s="17"/>
    </row>
    <row r="66" spans="2:14" ht="19.5" customHeight="1" x14ac:dyDescent="0.15">
      <c r="B66" s="82"/>
      <c r="C66" s="95"/>
      <c r="D66" s="84"/>
      <c r="E66" s="76"/>
      <c r="F66" s="79"/>
      <c r="G66" s="73"/>
      <c r="H66" s="70"/>
      <c r="I66" s="28" t="s">
        <v>19</v>
      </c>
      <c r="J66" s="29">
        <v>182000</v>
      </c>
      <c r="K66" s="30">
        <f t="shared" ref="K66" si="44">$M$13</f>
        <v>0</v>
      </c>
      <c r="L66" s="31">
        <f t="shared" si="14"/>
        <v>0</v>
      </c>
      <c r="M66" s="67"/>
      <c r="N66" s="17"/>
    </row>
    <row r="67" spans="2:14" ht="16.5" customHeight="1" x14ac:dyDescent="0.15">
      <c r="B67" s="85" t="s">
        <v>20</v>
      </c>
      <c r="C67" s="86" t="s">
        <v>11</v>
      </c>
      <c r="D67" s="86" t="s">
        <v>12</v>
      </c>
      <c r="E67" s="92" t="s">
        <v>3</v>
      </c>
      <c r="F67" s="88"/>
      <c r="G67" s="88"/>
      <c r="H67" s="89"/>
      <c r="I67" s="87" t="s">
        <v>13</v>
      </c>
      <c r="J67" s="88"/>
      <c r="K67" s="88"/>
      <c r="L67" s="89"/>
      <c r="M67" s="33" t="s">
        <v>36</v>
      </c>
      <c r="N67" s="17"/>
    </row>
    <row r="68" spans="2:14" ht="16.5" customHeight="1" x14ac:dyDescent="0.15">
      <c r="B68" s="85"/>
      <c r="C68" s="86"/>
      <c r="D68" s="86"/>
      <c r="E68" s="18" t="s">
        <v>6</v>
      </c>
      <c r="F68" s="19" t="s">
        <v>21</v>
      </c>
      <c r="G68" s="18" t="s">
        <v>22</v>
      </c>
      <c r="H68" s="20" t="s">
        <v>14</v>
      </c>
      <c r="I68" s="90" t="s">
        <v>15</v>
      </c>
      <c r="J68" s="71"/>
      <c r="K68" s="18" t="s">
        <v>23</v>
      </c>
      <c r="L68" s="21" t="s">
        <v>16</v>
      </c>
      <c r="M68" s="34" t="s">
        <v>24</v>
      </c>
      <c r="N68" s="17"/>
    </row>
    <row r="69" spans="2:14" ht="28.5" customHeight="1" x14ac:dyDescent="0.15">
      <c r="B69" s="85"/>
      <c r="C69" s="86"/>
      <c r="D69" s="86"/>
      <c r="E69" s="26" t="s">
        <v>64</v>
      </c>
      <c r="F69" s="26" t="s">
        <v>26</v>
      </c>
      <c r="G69" s="32" t="s">
        <v>27</v>
      </c>
      <c r="H69" s="35" t="s">
        <v>28</v>
      </c>
      <c r="I69" s="91" t="s">
        <v>29</v>
      </c>
      <c r="J69" s="73"/>
      <c r="K69" s="26" t="s">
        <v>30</v>
      </c>
      <c r="L69" s="27" t="s">
        <v>28</v>
      </c>
      <c r="M69" s="34" t="s">
        <v>28</v>
      </c>
      <c r="N69" s="17"/>
    </row>
    <row r="70" spans="2:14" ht="19.5" customHeight="1" x14ac:dyDescent="0.15">
      <c r="B70" s="80">
        <v>14</v>
      </c>
      <c r="C70" s="96" t="s">
        <v>53</v>
      </c>
      <c r="D70" s="72">
        <v>2</v>
      </c>
      <c r="E70" s="75">
        <v>98</v>
      </c>
      <c r="F70" s="77">
        <f t="shared" ref="F70" si="45">$M$10</f>
        <v>0</v>
      </c>
      <c r="G70" s="71" t="s">
        <v>31</v>
      </c>
      <c r="H70" s="68">
        <f>ROUND(E70*F70*12*0.85,2)</f>
        <v>0</v>
      </c>
      <c r="I70" s="28" t="s">
        <v>17</v>
      </c>
      <c r="J70" s="29">
        <v>21000</v>
      </c>
      <c r="K70" s="30">
        <f>$M$11</f>
        <v>0</v>
      </c>
      <c r="L70" s="31">
        <f t="shared" ref="L70:L72" si="46">J70*K70</f>
        <v>0</v>
      </c>
      <c r="M70" s="65">
        <f>INT(H70+SUM(L70:L72))</f>
        <v>0</v>
      </c>
      <c r="N70" s="17"/>
    </row>
    <row r="71" spans="2:14" ht="19.5" customHeight="1" x14ac:dyDescent="0.15">
      <c r="B71" s="81"/>
      <c r="C71" s="96"/>
      <c r="D71" s="72"/>
      <c r="E71" s="75"/>
      <c r="F71" s="78"/>
      <c r="G71" s="83"/>
      <c r="H71" s="69"/>
      <c r="I71" s="28" t="s">
        <v>18</v>
      </c>
      <c r="J71" s="29">
        <v>177000</v>
      </c>
      <c r="K71" s="30">
        <f t="shared" ref="K71" si="47">$M$12</f>
        <v>0</v>
      </c>
      <c r="L71" s="31">
        <f t="shared" si="46"/>
        <v>0</v>
      </c>
      <c r="M71" s="66"/>
      <c r="N71" s="17"/>
    </row>
    <row r="72" spans="2:14" ht="19.5" customHeight="1" x14ac:dyDescent="0.15">
      <c r="B72" s="82"/>
      <c r="C72" s="97"/>
      <c r="D72" s="73"/>
      <c r="E72" s="76"/>
      <c r="F72" s="79"/>
      <c r="G72" s="83"/>
      <c r="H72" s="70"/>
      <c r="I72" s="28" t="s">
        <v>19</v>
      </c>
      <c r="J72" s="29">
        <v>174000</v>
      </c>
      <c r="K72" s="30">
        <f t="shared" ref="K72" si="48">$M$13</f>
        <v>0</v>
      </c>
      <c r="L72" s="31">
        <f t="shared" si="46"/>
        <v>0</v>
      </c>
      <c r="M72" s="67"/>
      <c r="N72" s="17"/>
    </row>
    <row r="73" spans="2:14" ht="19.5" customHeight="1" x14ac:dyDescent="0.15">
      <c r="B73" s="80">
        <v>15</v>
      </c>
      <c r="C73" s="93" t="s">
        <v>54</v>
      </c>
      <c r="D73" s="71">
        <v>2</v>
      </c>
      <c r="E73" s="74">
        <v>71</v>
      </c>
      <c r="F73" s="77">
        <f t="shared" ref="F73" si="49">$M$10</f>
        <v>0</v>
      </c>
      <c r="G73" s="83"/>
      <c r="H73" s="68">
        <f t="shared" ref="H73" si="50">ROUND(E73*F73*12*0.85,2)</f>
        <v>0</v>
      </c>
      <c r="I73" s="28" t="s">
        <v>17</v>
      </c>
      <c r="J73" s="29">
        <v>28000</v>
      </c>
      <c r="K73" s="30">
        <f>$M$11</f>
        <v>0</v>
      </c>
      <c r="L73" s="31">
        <f t="shared" ref="L73:L75" si="51">J73*K73</f>
        <v>0</v>
      </c>
      <c r="M73" s="65">
        <f>INT(H73+SUM(L73:L75))</f>
        <v>0</v>
      </c>
      <c r="N73" s="17"/>
    </row>
    <row r="74" spans="2:14" ht="19.5" customHeight="1" x14ac:dyDescent="0.15">
      <c r="B74" s="81"/>
      <c r="C74" s="96"/>
      <c r="D74" s="72"/>
      <c r="E74" s="75"/>
      <c r="F74" s="78"/>
      <c r="G74" s="83"/>
      <c r="H74" s="69"/>
      <c r="I74" s="28" t="s">
        <v>18</v>
      </c>
      <c r="J74" s="29">
        <v>189000</v>
      </c>
      <c r="K74" s="30">
        <f t="shared" ref="K74" si="52">$M$12</f>
        <v>0</v>
      </c>
      <c r="L74" s="31">
        <f>J74*K74</f>
        <v>0</v>
      </c>
      <c r="M74" s="66"/>
      <c r="N74" s="17"/>
    </row>
    <row r="75" spans="2:14" ht="19.5" customHeight="1" x14ac:dyDescent="0.15">
      <c r="B75" s="82"/>
      <c r="C75" s="97"/>
      <c r="D75" s="73"/>
      <c r="E75" s="76"/>
      <c r="F75" s="79"/>
      <c r="G75" s="83"/>
      <c r="H75" s="70"/>
      <c r="I75" s="28" t="s">
        <v>19</v>
      </c>
      <c r="J75" s="29">
        <v>205000</v>
      </c>
      <c r="K75" s="30">
        <f t="shared" ref="K75" si="53">$M$13</f>
        <v>0</v>
      </c>
      <c r="L75" s="31">
        <f t="shared" si="51"/>
        <v>0</v>
      </c>
      <c r="M75" s="67"/>
      <c r="N75" s="17"/>
    </row>
    <row r="76" spans="2:14" ht="19.5" customHeight="1" x14ac:dyDescent="0.15">
      <c r="B76" s="80">
        <v>16</v>
      </c>
      <c r="C76" s="93" t="s">
        <v>57</v>
      </c>
      <c r="D76" s="71">
        <v>2</v>
      </c>
      <c r="E76" s="74">
        <v>63</v>
      </c>
      <c r="F76" s="77">
        <f t="shared" ref="F76" si="54">$M$10</f>
        <v>0</v>
      </c>
      <c r="G76" s="83"/>
      <c r="H76" s="68">
        <f t="shared" ref="H76" si="55">ROUND(E76*F76*12*0.85,2)</f>
        <v>0</v>
      </c>
      <c r="I76" s="28" t="s">
        <v>17</v>
      </c>
      <c r="J76" s="29">
        <v>24000</v>
      </c>
      <c r="K76" s="30">
        <f>$M$11</f>
        <v>0</v>
      </c>
      <c r="L76" s="31">
        <f t="shared" si="14"/>
        <v>0</v>
      </c>
      <c r="M76" s="65">
        <f>INT(H76+SUM(L76:L78))</f>
        <v>0</v>
      </c>
      <c r="N76" s="17"/>
    </row>
    <row r="77" spans="2:14" ht="19.5" customHeight="1" x14ac:dyDescent="0.15">
      <c r="B77" s="81"/>
      <c r="C77" s="96"/>
      <c r="D77" s="72"/>
      <c r="E77" s="75"/>
      <c r="F77" s="78"/>
      <c r="G77" s="83"/>
      <c r="H77" s="69"/>
      <c r="I77" s="28" t="s">
        <v>18</v>
      </c>
      <c r="J77" s="29">
        <v>187000</v>
      </c>
      <c r="K77" s="30">
        <f t="shared" ref="K77" si="56">$M$12</f>
        <v>0</v>
      </c>
      <c r="L77" s="31">
        <f t="shared" si="14"/>
        <v>0</v>
      </c>
      <c r="M77" s="66"/>
      <c r="N77" s="17"/>
    </row>
    <row r="78" spans="2:14" ht="19.5" customHeight="1" x14ac:dyDescent="0.15">
      <c r="B78" s="82"/>
      <c r="C78" s="97"/>
      <c r="D78" s="73"/>
      <c r="E78" s="76"/>
      <c r="F78" s="79"/>
      <c r="G78" s="83"/>
      <c r="H78" s="70"/>
      <c r="I78" s="28" t="s">
        <v>19</v>
      </c>
      <c r="J78" s="29">
        <v>207000</v>
      </c>
      <c r="K78" s="30">
        <f t="shared" ref="K78" si="57">$M$13</f>
        <v>0</v>
      </c>
      <c r="L78" s="31">
        <f t="shared" si="14"/>
        <v>0</v>
      </c>
      <c r="M78" s="67"/>
      <c r="N78" s="17"/>
    </row>
    <row r="79" spans="2:14" ht="19.5" customHeight="1" x14ac:dyDescent="0.15">
      <c r="B79" s="80">
        <v>17</v>
      </c>
      <c r="C79" s="93" t="s">
        <v>48</v>
      </c>
      <c r="D79" s="71">
        <v>2</v>
      </c>
      <c r="E79" s="74">
        <v>55</v>
      </c>
      <c r="F79" s="77">
        <f t="shared" ref="F79" si="58">$M$10</f>
        <v>0</v>
      </c>
      <c r="G79" s="83"/>
      <c r="H79" s="68">
        <f t="shared" ref="H79" si="59">ROUND(E79*F79*12*0.85,2)</f>
        <v>0</v>
      </c>
      <c r="I79" s="28" t="s">
        <v>17</v>
      </c>
      <c r="J79" s="29">
        <v>2400</v>
      </c>
      <c r="K79" s="30">
        <f>$M$11</f>
        <v>0</v>
      </c>
      <c r="L79" s="31">
        <f t="shared" si="14"/>
        <v>0</v>
      </c>
      <c r="M79" s="65">
        <f>INT(H79+SUM(L79:L81))</f>
        <v>0</v>
      </c>
      <c r="N79" s="17"/>
    </row>
    <row r="80" spans="2:14" ht="19.5" customHeight="1" x14ac:dyDescent="0.15">
      <c r="B80" s="81"/>
      <c r="C80" s="96"/>
      <c r="D80" s="72"/>
      <c r="E80" s="75"/>
      <c r="F80" s="78"/>
      <c r="G80" s="83"/>
      <c r="H80" s="69"/>
      <c r="I80" s="28" t="s">
        <v>18</v>
      </c>
      <c r="J80" s="29">
        <v>15700</v>
      </c>
      <c r="K80" s="30">
        <f t="shared" ref="K80" si="60">$M$12</f>
        <v>0</v>
      </c>
      <c r="L80" s="31">
        <f t="shared" si="14"/>
        <v>0</v>
      </c>
      <c r="M80" s="66"/>
      <c r="N80" s="17"/>
    </row>
    <row r="81" spans="2:17" ht="19.5" customHeight="1" x14ac:dyDescent="0.15">
      <c r="B81" s="82"/>
      <c r="C81" s="97"/>
      <c r="D81" s="73"/>
      <c r="E81" s="76"/>
      <c r="F81" s="79"/>
      <c r="G81" s="83"/>
      <c r="H81" s="70"/>
      <c r="I81" s="28" t="s">
        <v>19</v>
      </c>
      <c r="J81" s="29">
        <v>4800</v>
      </c>
      <c r="K81" s="30">
        <f t="shared" ref="K81" si="61">$M$13</f>
        <v>0</v>
      </c>
      <c r="L81" s="31">
        <f t="shared" si="14"/>
        <v>0</v>
      </c>
      <c r="M81" s="67"/>
      <c r="N81" s="17"/>
    </row>
    <row r="82" spans="2:17" ht="19.5" customHeight="1" x14ac:dyDescent="0.15">
      <c r="B82" s="81">
        <v>18</v>
      </c>
      <c r="C82" s="93" t="s">
        <v>61</v>
      </c>
      <c r="D82" s="71">
        <v>3</v>
      </c>
      <c r="E82" s="74">
        <v>55</v>
      </c>
      <c r="F82" s="78">
        <f>M17</f>
        <v>0</v>
      </c>
      <c r="G82" s="83"/>
      <c r="H82" s="69">
        <f>ROUND(E82*F82*12*0.85,2)</f>
        <v>0</v>
      </c>
      <c r="I82" s="36" t="s">
        <v>65</v>
      </c>
      <c r="J82" s="37">
        <v>44000</v>
      </c>
      <c r="K82" s="38">
        <f>$M$18</f>
        <v>0</v>
      </c>
      <c r="L82" s="39">
        <f t="shared" ref="L82:L91" si="62">J82*K82</f>
        <v>0</v>
      </c>
      <c r="M82" s="65">
        <f>INT(H82+SUM(L82:L83))</f>
        <v>0</v>
      </c>
      <c r="N82" s="17"/>
    </row>
    <row r="83" spans="2:17" ht="19.5" customHeight="1" x14ac:dyDescent="0.15">
      <c r="B83" s="82"/>
      <c r="C83" s="97"/>
      <c r="D83" s="73"/>
      <c r="E83" s="76"/>
      <c r="F83" s="79"/>
      <c r="G83" s="83"/>
      <c r="H83" s="70"/>
      <c r="I83" s="28" t="s">
        <v>66</v>
      </c>
      <c r="J83" s="29">
        <v>126000</v>
      </c>
      <c r="K83" s="38">
        <f>$M$19</f>
        <v>0</v>
      </c>
      <c r="L83" s="31">
        <f t="shared" si="62"/>
        <v>0</v>
      </c>
      <c r="M83" s="67"/>
      <c r="N83" s="17"/>
    </row>
    <row r="84" spans="2:17" ht="19.5" customHeight="1" x14ac:dyDescent="0.15">
      <c r="B84" s="80">
        <v>19</v>
      </c>
      <c r="C84" s="93" t="s">
        <v>52</v>
      </c>
      <c r="D84" s="71">
        <v>2</v>
      </c>
      <c r="E84" s="74">
        <v>36</v>
      </c>
      <c r="F84" s="77">
        <f>$M$10</f>
        <v>0</v>
      </c>
      <c r="G84" s="83"/>
      <c r="H84" s="68">
        <f>ROUND(E84*F84*12*0.85,2)</f>
        <v>0</v>
      </c>
      <c r="I84" s="28" t="s">
        <v>17</v>
      </c>
      <c r="J84" s="29">
        <v>6000</v>
      </c>
      <c r="K84" s="30">
        <f>$M$11</f>
        <v>0</v>
      </c>
      <c r="L84" s="31">
        <f t="shared" si="62"/>
        <v>0</v>
      </c>
      <c r="M84" s="65">
        <f>INT(H84+SUM(L84:L86))</f>
        <v>0</v>
      </c>
      <c r="N84" s="17"/>
    </row>
    <row r="85" spans="2:17" ht="19.5" customHeight="1" x14ac:dyDescent="0.15">
      <c r="B85" s="81"/>
      <c r="C85" s="96"/>
      <c r="D85" s="72"/>
      <c r="E85" s="75"/>
      <c r="F85" s="78"/>
      <c r="G85" s="83"/>
      <c r="H85" s="69"/>
      <c r="I85" s="28" t="s">
        <v>18</v>
      </c>
      <c r="J85" s="29">
        <v>52900</v>
      </c>
      <c r="K85" s="30">
        <f t="shared" ref="K85" si="63">$M$12</f>
        <v>0</v>
      </c>
      <c r="L85" s="31">
        <f t="shared" si="62"/>
        <v>0</v>
      </c>
      <c r="M85" s="66"/>
      <c r="N85" s="17"/>
    </row>
    <row r="86" spans="2:17" ht="19.5" customHeight="1" x14ac:dyDescent="0.15">
      <c r="B86" s="82"/>
      <c r="C86" s="97"/>
      <c r="D86" s="73"/>
      <c r="E86" s="76"/>
      <c r="F86" s="79"/>
      <c r="G86" s="83"/>
      <c r="H86" s="70"/>
      <c r="I86" s="28" t="s">
        <v>19</v>
      </c>
      <c r="J86" s="29">
        <v>51900</v>
      </c>
      <c r="K86" s="30">
        <f t="shared" ref="K86" si="64">$M$13</f>
        <v>0</v>
      </c>
      <c r="L86" s="31">
        <f t="shared" si="62"/>
        <v>0</v>
      </c>
      <c r="M86" s="67"/>
      <c r="N86" s="17"/>
    </row>
    <row r="87" spans="2:17" ht="19.5" customHeight="1" x14ac:dyDescent="0.15">
      <c r="B87" s="80">
        <v>20</v>
      </c>
      <c r="C87" s="93" t="s">
        <v>55</v>
      </c>
      <c r="D87" s="71">
        <v>3</v>
      </c>
      <c r="E87" s="74">
        <v>1</v>
      </c>
      <c r="F87" s="78">
        <f>M17</f>
        <v>0</v>
      </c>
      <c r="G87" s="83"/>
      <c r="H87" s="68">
        <f>ROUND(E87*F87*12*0.85,2)</f>
        <v>0</v>
      </c>
      <c r="I87" s="36" t="s">
        <v>65</v>
      </c>
      <c r="J87" s="29">
        <v>300</v>
      </c>
      <c r="K87" s="38">
        <f>$M$18</f>
        <v>0</v>
      </c>
      <c r="L87" s="31">
        <f t="shared" si="62"/>
        <v>0</v>
      </c>
      <c r="M87" s="65">
        <f>INT(H87+SUM(L87:L88))</f>
        <v>0</v>
      </c>
      <c r="N87" s="17"/>
    </row>
    <row r="88" spans="2:17" ht="19.5" customHeight="1" x14ac:dyDescent="0.15">
      <c r="B88" s="82"/>
      <c r="C88" s="97"/>
      <c r="D88" s="73"/>
      <c r="E88" s="76"/>
      <c r="F88" s="79"/>
      <c r="G88" s="83"/>
      <c r="H88" s="70"/>
      <c r="I88" s="28" t="s">
        <v>66</v>
      </c>
      <c r="J88" s="29">
        <v>900</v>
      </c>
      <c r="K88" s="38">
        <f>$M$19</f>
        <v>0</v>
      </c>
      <c r="L88" s="31">
        <f t="shared" si="62"/>
        <v>0</v>
      </c>
      <c r="M88" s="67"/>
      <c r="N88" s="17"/>
    </row>
    <row r="89" spans="2:17" ht="19.5" customHeight="1" x14ac:dyDescent="0.15">
      <c r="B89" s="80">
        <v>21</v>
      </c>
      <c r="C89" s="93" t="s">
        <v>45</v>
      </c>
      <c r="D89" s="71">
        <v>2</v>
      </c>
      <c r="E89" s="74">
        <v>33</v>
      </c>
      <c r="F89" s="77">
        <f>$M$10</f>
        <v>0</v>
      </c>
      <c r="G89" s="83"/>
      <c r="H89" s="68">
        <f>ROUND(E89*F89*12*0.85,2)</f>
        <v>0</v>
      </c>
      <c r="I89" s="28" t="s">
        <v>17</v>
      </c>
      <c r="J89" s="29">
        <v>7500</v>
      </c>
      <c r="K89" s="30">
        <f>$M$11</f>
        <v>0</v>
      </c>
      <c r="L89" s="31">
        <f t="shared" si="62"/>
        <v>0</v>
      </c>
      <c r="M89" s="65">
        <f>INT(H89+SUM(L89:L91))</f>
        <v>0</v>
      </c>
      <c r="N89" s="17"/>
    </row>
    <row r="90" spans="2:17" ht="19.5" customHeight="1" x14ac:dyDescent="0.15">
      <c r="B90" s="81"/>
      <c r="C90" s="96"/>
      <c r="D90" s="72"/>
      <c r="E90" s="75"/>
      <c r="F90" s="78"/>
      <c r="G90" s="83"/>
      <c r="H90" s="69"/>
      <c r="I90" s="28" t="s">
        <v>18</v>
      </c>
      <c r="J90" s="29">
        <v>84500</v>
      </c>
      <c r="K90" s="30">
        <f t="shared" ref="K90" si="65">$M$12</f>
        <v>0</v>
      </c>
      <c r="L90" s="31">
        <f>J90*K90</f>
        <v>0</v>
      </c>
      <c r="M90" s="66"/>
      <c r="N90" s="17"/>
    </row>
    <row r="91" spans="2:17" ht="19.5" customHeight="1" thickBot="1" x14ac:dyDescent="0.2">
      <c r="B91" s="102"/>
      <c r="C91" s="97"/>
      <c r="D91" s="73"/>
      <c r="E91" s="76"/>
      <c r="F91" s="101"/>
      <c r="G91" s="100"/>
      <c r="H91" s="98"/>
      <c r="I91" s="28" t="s">
        <v>19</v>
      </c>
      <c r="J91" s="29">
        <v>83000</v>
      </c>
      <c r="K91" s="30">
        <f t="shared" ref="K91" si="66">$M$13</f>
        <v>0</v>
      </c>
      <c r="L91" s="31">
        <f t="shared" si="62"/>
        <v>0</v>
      </c>
      <c r="M91" s="99"/>
      <c r="N91" s="17"/>
    </row>
    <row r="92" spans="2:17" ht="19.5" customHeight="1" thickTop="1" x14ac:dyDescent="0.15">
      <c r="B92" s="40"/>
      <c r="C92" s="41" t="s">
        <v>32</v>
      </c>
      <c r="D92" s="42"/>
      <c r="E92" s="1">
        <f>SUM(E25:E33)+SUM(E37:E66)+SUM(E70:E91)</f>
        <v>3372</v>
      </c>
      <c r="F92" s="43"/>
      <c r="G92" s="44"/>
      <c r="H92" s="45"/>
      <c r="I92" s="46"/>
      <c r="J92" s="1">
        <f>SUM(J25:J33)+SUM(J37:J66)+SUM(J70:J91)</f>
        <v>17208100</v>
      </c>
      <c r="K92" s="47"/>
      <c r="L92" s="45"/>
      <c r="M92" s="48">
        <f>SUM(M25:M33)+SUM(M37:M66)+SUM(M70:M91)</f>
        <v>0</v>
      </c>
      <c r="N92" s="17"/>
    </row>
    <row r="93" spans="2:17" ht="20.100000000000001" customHeight="1" thickBot="1" x14ac:dyDescent="0.2">
      <c r="B93" s="49"/>
      <c r="C93" s="50"/>
      <c r="D93" s="50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2:17" s="51" customFormat="1" ht="24.95" customHeight="1" thickBot="1" x14ac:dyDescent="0.2">
      <c r="B94" s="51" t="s">
        <v>1</v>
      </c>
      <c r="L94" s="52" t="s">
        <v>35</v>
      </c>
      <c r="M94" s="53">
        <f>M92</f>
        <v>0</v>
      </c>
    </row>
    <row r="95" spans="2:17" s="51" customFormat="1" ht="24.95" customHeight="1" x14ac:dyDescent="0.15">
      <c r="C95" s="51" t="s">
        <v>2</v>
      </c>
      <c r="M95" s="54" t="s">
        <v>74</v>
      </c>
      <c r="Q95" s="55"/>
    </row>
    <row r="96" spans="2:17" s="51" customFormat="1" ht="18" customHeight="1" x14ac:dyDescent="0.15">
      <c r="C96" s="51" t="s">
        <v>73</v>
      </c>
      <c r="Q96" s="56"/>
    </row>
    <row r="97" spans="2:14" s="51" customFormat="1" ht="18" customHeight="1" x14ac:dyDescent="0.15">
      <c r="C97" s="51" t="s">
        <v>69</v>
      </c>
    </row>
    <row r="98" spans="2:14" s="51" customFormat="1" ht="18" customHeight="1" x14ac:dyDescent="0.15">
      <c r="C98" s="51" t="s">
        <v>71</v>
      </c>
    </row>
    <row r="99" spans="2:14" s="51" customFormat="1" ht="18" customHeight="1" x14ac:dyDescent="0.15">
      <c r="C99" s="51" t="s">
        <v>70</v>
      </c>
    </row>
    <row r="100" spans="2:14" s="51" customFormat="1" ht="18" customHeight="1" x14ac:dyDescent="0.15">
      <c r="C100" s="51" t="s">
        <v>37</v>
      </c>
      <c r="L100" s="4"/>
      <c r="M100" s="4"/>
    </row>
    <row r="101" spans="2:14" ht="18" customHeight="1" x14ac:dyDescent="0.15">
      <c r="B101" s="49"/>
      <c r="C101" s="51" t="s">
        <v>72</v>
      </c>
      <c r="D101" s="51"/>
      <c r="E101" s="51"/>
      <c r="F101" s="51"/>
      <c r="G101" s="51"/>
      <c r="H101" s="51"/>
      <c r="I101" s="17"/>
      <c r="J101" s="17"/>
      <c r="K101" s="17"/>
      <c r="N101" s="17"/>
    </row>
    <row r="108" spans="2:14" ht="14.25" customHeight="1" x14ac:dyDescent="0.15"/>
  </sheetData>
  <sheetProtection algorithmName="SHA-512" hashValue="qVZlY9/pr6xWiGkBTalw4QDVovb6tB2bF/kvh8AC/IsSpHvUr7HGVWrWLhD7kURzmhs4Z0Zl1iXS0zENP/XI6w==" saltValue="nkQ8ZA4mDtiXHPNfREu+Mw==" spinCount="100000" sheet="1" formatCells="0" formatColumns="0" formatRows="0" insertColumns="0" insertRows="0" insertHyperlinks="0" deleteColumns="0" deleteRows="0" selectLockedCells="1" sort="0" autoFilter="0" pivotTables="0"/>
  <mergeCells count="180">
    <mergeCell ref="J2:K2"/>
    <mergeCell ref="B22:B24"/>
    <mergeCell ref="C22:C24"/>
    <mergeCell ref="D22:D24"/>
    <mergeCell ref="E22:H22"/>
    <mergeCell ref="I22:L22"/>
    <mergeCell ref="I23:J23"/>
    <mergeCell ref="I24:J24"/>
    <mergeCell ref="I34:L34"/>
    <mergeCell ref="I35:J35"/>
    <mergeCell ref="I36:J36"/>
    <mergeCell ref="D31:D33"/>
    <mergeCell ref="C31:C33"/>
    <mergeCell ref="B31:B33"/>
    <mergeCell ref="F31:F33"/>
    <mergeCell ref="J3:K3"/>
    <mergeCell ref="J16:K16"/>
    <mergeCell ref="J17:K17"/>
    <mergeCell ref="J18:J19"/>
    <mergeCell ref="J4:J6"/>
    <mergeCell ref="D25:D27"/>
    <mergeCell ref="C25:C27"/>
    <mergeCell ref="B25:B27"/>
    <mergeCell ref="F28:F30"/>
    <mergeCell ref="E28:E30"/>
    <mergeCell ref="D28:D30"/>
    <mergeCell ref="J9:K9"/>
    <mergeCell ref="J10:K10"/>
    <mergeCell ref="J11:J13"/>
    <mergeCell ref="C28:C30"/>
    <mergeCell ref="B28:B30"/>
    <mergeCell ref="E82:E83"/>
    <mergeCell ref="F82:F83"/>
    <mergeCell ref="F79:F81"/>
    <mergeCell ref="D40:D42"/>
    <mergeCell ref="C46:C48"/>
    <mergeCell ref="D46:D48"/>
    <mergeCell ref="E46:E48"/>
    <mergeCell ref="F46:F48"/>
    <mergeCell ref="H52:H54"/>
    <mergeCell ref="C52:C54"/>
    <mergeCell ref="D52:D54"/>
    <mergeCell ref="E52:E54"/>
    <mergeCell ref="F52:F54"/>
    <mergeCell ref="G37:G66"/>
    <mergeCell ref="C40:C42"/>
    <mergeCell ref="B73:B75"/>
    <mergeCell ref="C73:C75"/>
    <mergeCell ref="D73:D75"/>
    <mergeCell ref="E73:E75"/>
    <mergeCell ref="F73:F75"/>
    <mergeCell ref="B89:B91"/>
    <mergeCell ref="B64:B66"/>
    <mergeCell ref="B61:B63"/>
    <mergeCell ref="C64:C66"/>
    <mergeCell ref="D64:D66"/>
    <mergeCell ref="E64:E66"/>
    <mergeCell ref="F64:F66"/>
    <mergeCell ref="B76:B78"/>
    <mergeCell ref="C76:C78"/>
    <mergeCell ref="D76:D78"/>
    <mergeCell ref="D87:D88"/>
    <mergeCell ref="E87:E88"/>
    <mergeCell ref="F87:F88"/>
    <mergeCell ref="F84:F86"/>
    <mergeCell ref="B87:B88"/>
    <mergeCell ref="C87:C88"/>
    <mergeCell ref="B84:B86"/>
    <mergeCell ref="C84:C86"/>
    <mergeCell ref="D84:D86"/>
    <mergeCell ref="B70:B72"/>
    <mergeCell ref="C70:C72"/>
    <mergeCell ref="D70:D72"/>
    <mergeCell ref="E70:E72"/>
    <mergeCell ref="F70:F72"/>
    <mergeCell ref="H70:H72"/>
    <mergeCell ref="M70:M72"/>
    <mergeCell ref="G70:G91"/>
    <mergeCell ref="E49:E51"/>
    <mergeCell ref="E55:E57"/>
    <mergeCell ref="H82:H83"/>
    <mergeCell ref="M82:M83"/>
    <mergeCell ref="B82:B83"/>
    <mergeCell ref="C82:C83"/>
    <mergeCell ref="D82:D83"/>
    <mergeCell ref="C89:C91"/>
    <mergeCell ref="D89:D91"/>
    <mergeCell ref="E89:E91"/>
    <mergeCell ref="F89:F91"/>
    <mergeCell ref="H84:H86"/>
    <mergeCell ref="H79:H81"/>
    <mergeCell ref="M79:M81"/>
    <mergeCell ref="B79:B81"/>
    <mergeCell ref="C79:C81"/>
    <mergeCell ref="H89:H91"/>
    <mergeCell ref="M89:M91"/>
    <mergeCell ref="M84:M86"/>
    <mergeCell ref="H55:H57"/>
    <mergeCell ref="C61:C63"/>
    <mergeCell ref="D61:D63"/>
    <mergeCell ref="E61:E63"/>
    <mergeCell ref="F61:F63"/>
    <mergeCell ref="H58:H60"/>
    <mergeCell ref="C58:C60"/>
    <mergeCell ref="H64:H66"/>
    <mergeCell ref="M64:M66"/>
    <mergeCell ref="H61:H63"/>
    <mergeCell ref="M61:M63"/>
    <mergeCell ref="H87:H88"/>
    <mergeCell ref="M87:M88"/>
    <mergeCell ref="E76:E78"/>
    <mergeCell ref="F76:F78"/>
    <mergeCell ref="H76:H78"/>
    <mergeCell ref="M55:M57"/>
    <mergeCell ref="M58:M60"/>
    <mergeCell ref="D79:D81"/>
    <mergeCell ref="E79:E81"/>
    <mergeCell ref="E84:E86"/>
    <mergeCell ref="B67:B69"/>
    <mergeCell ref="C67:C69"/>
    <mergeCell ref="D67:D69"/>
    <mergeCell ref="I67:L67"/>
    <mergeCell ref="I68:J68"/>
    <mergeCell ref="I69:J69"/>
    <mergeCell ref="E34:H34"/>
    <mergeCell ref="E67:H67"/>
    <mergeCell ref="C55:C57"/>
    <mergeCell ref="F43:F45"/>
    <mergeCell ref="F49:F51"/>
    <mergeCell ref="F55:F57"/>
    <mergeCell ref="C43:C45"/>
    <mergeCell ref="C49:C51"/>
    <mergeCell ref="D43:D45"/>
    <mergeCell ref="D49:D51"/>
    <mergeCell ref="D55:D57"/>
    <mergeCell ref="E43:E45"/>
    <mergeCell ref="H46:H48"/>
    <mergeCell ref="B43:B45"/>
    <mergeCell ref="H37:H39"/>
    <mergeCell ref="B49:B51"/>
    <mergeCell ref="B37:B39"/>
    <mergeCell ref="C37:C39"/>
    <mergeCell ref="B58:B60"/>
    <mergeCell ref="B55:B57"/>
    <mergeCell ref="D58:D60"/>
    <mergeCell ref="E58:E60"/>
    <mergeCell ref="F58:F60"/>
    <mergeCell ref="B52:B54"/>
    <mergeCell ref="B34:B36"/>
    <mergeCell ref="C34:C36"/>
    <mergeCell ref="D37:D39"/>
    <mergeCell ref="E37:E39"/>
    <mergeCell ref="F37:F39"/>
    <mergeCell ref="B46:B48"/>
    <mergeCell ref="B40:B42"/>
    <mergeCell ref="D34:D36"/>
    <mergeCell ref="M31:M33"/>
    <mergeCell ref="M28:M30"/>
    <mergeCell ref="H28:H30"/>
    <mergeCell ref="M25:M27"/>
    <mergeCell ref="H25:H27"/>
    <mergeCell ref="H31:H33"/>
    <mergeCell ref="G25:G33"/>
    <mergeCell ref="M76:M78"/>
    <mergeCell ref="E31:E33"/>
    <mergeCell ref="M46:M48"/>
    <mergeCell ref="H43:H45"/>
    <mergeCell ref="M43:M45"/>
    <mergeCell ref="H73:H75"/>
    <mergeCell ref="M73:M75"/>
    <mergeCell ref="M37:M39"/>
    <mergeCell ref="E40:E42"/>
    <mergeCell ref="F40:F42"/>
    <mergeCell ref="H40:H42"/>
    <mergeCell ref="M40:M42"/>
    <mergeCell ref="H49:H51"/>
    <mergeCell ref="M49:M51"/>
    <mergeCell ref="M52:M54"/>
    <mergeCell ref="F25:F27"/>
    <mergeCell ref="E25:E27"/>
  </mergeCells>
  <phoneticPr fontId="1"/>
  <dataValidations count="3">
    <dataValidation type="custom" allowBlank="1" showInputMessage="1" showErrorMessage="1" errorTitle="入力不可" error="小数点2位まで。" sqref="M10:M13" xr:uid="{69D272F4-9662-403E-8D25-46D6D39D028D}">
      <formula1>M10*100=INT(M10*100)</formula1>
    </dataValidation>
    <dataValidation type="custom" allowBlank="1" showInputMessage="1" showErrorMessage="1" errorTitle="入力不可" error="少数点2位まで。" sqref="M3:M6" xr:uid="{FB92576E-269A-49BF-B7B1-3CCE5CF2F1C9}">
      <formula1>M3*100=INT(M3*100)</formula1>
    </dataValidation>
    <dataValidation type="custom" allowBlank="1" showInputMessage="1" showErrorMessage="1" errorTitle="入力不可" error="小数点第2位まで。" sqref="M17:M19" xr:uid="{893D5A05-CBE1-468A-977B-E4DA54839E99}">
      <formula1>M17*100=INT(M17*100)</formula1>
    </dataValidation>
  </dataValidations>
  <printOptions horizontalCentered="1"/>
  <pageMargins left="0.39370078740157483" right="0.39370078740157483" top="0.80833333333333335" bottom="0.39370078740157483" header="0.51181102362204722" footer="0.51181102362204722"/>
  <pageSetup paperSize="9" scale="80" orientation="landscape" cellComments="asDisplayed" r:id="rId1"/>
  <headerFooter alignWithMargins="0"/>
  <rowBreaks count="2" manualBreakCount="2">
    <brk id="33" max="13" man="1"/>
    <brk id="66" max="13" man="1"/>
  </rowBreaks>
  <ignoredErrors>
    <ignoredError sqref="G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</vt:lpstr>
      <vt:lpstr>様式第6号!Print_Area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Administrator</cp:lastModifiedBy>
  <cp:lastPrinted>2022-10-21T01:50:34Z</cp:lastPrinted>
  <dcterms:created xsi:type="dcterms:W3CDTF">2017-06-08T05:05:27Z</dcterms:created>
  <dcterms:modified xsi:type="dcterms:W3CDTF">2022-10-21T06:05:00Z</dcterms:modified>
</cp:coreProperties>
</file>