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1715" windowHeight="7290" activeTab="1"/>
  </bookViews>
  <sheets>
    <sheet name="本部キャンパス" sheetId="10" r:id="rId1"/>
    <sheet name="三田洞キャンパス" sheetId="12" r:id="rId2"/>
  </sheets>
  <definedNames>
    <definedName name="_xlnm.Print_Area" localSheetId="1">三田洞キャンパス!$A$1:$L$30</definedName>
    <definedName name="_xlnm.Print_Area" localSheetId="0">本部キャンパス!$A$1:$L$30</definedName>
  </definedNames>
  <calcPr calcId="162913"/>
</workbook>
</file>

<file path=xl/calcChain.xml><?xml version="1.0" encoding="utf-8"?>
<calcChain xmlns="http://schemas.openxmlformats.org/spreadsheetml/2006/main">
  <c r="G9" i="12" l="1"/>
  <c r="J9" i="12"/>
  <c r="G10" i="12"/>
  <c r="J10" i="12"/>
  <c r="K10" i="12" s="1"/>
  <c r="G11" i="12"/>
  <c r="J11" i="12"/>
  <c r="G12" i="12"/>
  <c r="J12" i="12"/>
  <c r="G13" i="12"/>
  <c r="J13" i="12"/>
  <c r="G14" i="12"/>
  <c r="J14" i="12"/>
  <c r="G15" i="12"/>
  <c r="J15" i="12"/>
  <c r="G16" i="12"/>
  <c r="J16" i="12"/>
  <c r="G17" i="12"/>
  <c r="J17" i="12"/>
  <c r="G18" i="12"/>
  <c r="J18" i="12"/>
  <c r="G19" i="12"/>
  <c r="J19" i="12"/>
  <c r="G20" i="12"/>
  <c r="J20" i="12"/>
  <c r="H21" i="12"/>
  <c r="K15" i="12" l="1"/>
  <c r="K19" i="12"/>
  <c r="K14" i="12"/>
  <c r="K12" i="12"/>
  <c r="K18" i="12"/>
  <c r="K11" i="12"/>
  <c r="K17" i="12"/>
  <c r="K20" i="12"/>
  <c r="K13" i="12"/>
  <c r="K16" i="12"/>
  <c r="K9" i="12"/>
  <c r="K21" i="12" l="1"/>
  <c r="J20" i="10" l="1"/>
  <c r="J19" i="10"/>
  <c r="J18" i="10"/>
  <c r="J17" i="10"/>
  <c r="J16" i="10"/>
  <c r="J15" i="10"/>
  <c r="J14" i="10"/>
  <c r="J13" i="10"/>
  <c r="J12" i="10"/>
  <c r="J11" i="10"/>
  <c r="J10" i="10"/>
  <c r="J9" i="10"/>
  <c r="G9" i="10"/>
  <c r="G12" i="10"/>
  <c r="G20" i="10"/>
  <c r="G19" i="10"/>
  <c r="G18" i="10"/>
  <c r="G17" i="10"/>
  <c r="G16" i="10"/>
  <c r="G15" i="10"/>
  <c r="G14" i="10"/>
  <c r="G13" i="10"/>
  <c r="G11" i="10"/>
  <c r="G10" i="10"/>
  <c r="K9" i="10" l="1"/>
  <c r="H21" i="10"/>
  <c r="D10" i="10"/>
  <c r="K10" i="10" l="1"/>
  <c r="D11" i="10"/>
  <c r="K11" i="10" l="1"/>
  <c r="D12" i="10"/>
  <c r="K12" i="10" l="1"/>
  <c r="D13" i="10"/>
  <c r="K13" i="10" l="1"/>
  <c r="D14" i="10"/>
  <c r="K14" i="10" l="1"/>
  <c r="D15" i="10"/>
  <c r="K15" i="10" l="1"/>
  <c r="D16" i="10"/>
  <c r="K16" i="10" l="1"/>
  <c r="D17" i="10"/>
  <c r="K17" i="10" l="1"/>
  <c r="D18" i="10"/>
  <c r="K18" i="10" l="1"/>
  <c r="D19" i="10"/>
  <c r="K19" i="10" l="1"/>
  <c r="D20" i="10"/>
  <c r="K20" i="10" l="1"/>
  <c r="K21" i="10" l="1"/>
  <c r="K23" i="12" s="1"/>
</calcChain>
</file>

<file path=xl/sharedStrings.xml><?xml version="1.0" encoding="utf-8"?>
<sst xmlns="http://schemas.openxmlformats.org/spreadsheetml/2006/main" count="75" uniqueCount="38">
  <si>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</si>
  <si>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</si>
  <si>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</si>
  <si>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</si>
  <si>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</si>
  <si>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</si>
  <si>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</si>
  <si>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</si>
  <si>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</si>
  <si>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</si>
  <si>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</si>
  <si>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</si>
  <si>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</si>
  <si>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</si>
  <si>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</si>
  <si>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</si>
  <si>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</si>
  <si>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(kW/円)</t>
    <phoneticPr fontId="1"/>
  </si>
  <si>
    <t>小計
D
（c×②）</t>
    <rPh sb="0" eb="1">
      <t>ショウ</t>
    </rPh>
    <rPh sb="1" eb="2">
      <t>ケイ</t>
    </rPh>
    <phoneticPr fontId="1"/>
  </si>
  <si>
    <r>
      <t xml:space="preserve">小計
B
</t>
    </r>
    <r>
      <rPr>
        <sz val="9"/>
        <rFont val="ＭＳ Ｐゴシック"/>
        <family val="3"/>
        <charset val="128"/>
      </rPr>
      <t>（A×①×力率割引）</t>
    </r>
    <rPh sb="0" eb="1">
      <t>ショウ</t>
    </rPh>
    <rPh sb="10" eb="14">
      <t>リキリツワリヒ</t>
    </rPh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</si>
  <si>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</si>
  <si>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</si>
  <si>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</si>
  <si>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</si>
  <si>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</si>
  <si>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</si>
  <si>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</si>
  <si>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t>様式第5-1</t>
    <rPh sb="0" eb="2">
      <t>ヨウシキ</t>
    </rPh>
    <rPh sb="2" eb="3">
      <t>ダイ</t>
    </rPh>
    <phoneticPr fontId="1"/>
  </si>
  <si>
    <t>岐阜薬科大学本部キャンパス</t>
    <rPh sb="0" eb="2">
      <t>ギフ</t>
    </rPh>
    <rPh sb="2" eb="8">
      <t>ヤッカダイガクホンブ</t>
    </rPh>
    <phoneticPr fontId="1"/>
  </si>
  <si>
    <t>R４</t>
    <phoneticPr fontId="1"/>
  </si>
  <si>
    <t>R５</t>
    <phoneticPr fontId="1"/>
  </si>
  <si>
    <t>電気料金総価E①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</si>
  <si>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入札書に記載する金額は、電気料金総価（E①、②の合計）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7" eb="29">
      <t>ゴウケイ</t>
    </rPh>
    <rPh sb="32" eb="33">
      <t>ガク</t>
    </rPh>
    <phoneticPr fontId="1"/>
  </si>
  <si>
    <t>岐阜薬科大学三田洞キャンパス</t>
    <rPh sb="0" eb="2">
      <t>ギフ</t>
    </rPh>
    <rPh sb="2" eb="4">
      <t>ヤッカ</t>
    </rPh>
    <rPh sb="4" eb="6">
      <t>ダイガク</t>
    </rPh>
    <rPh sb="6" eb="9">
      <t>ミタホラ</t>
    </rPh>
    <phoneticPr fontId="1"/>
  </si>
  <si>
    <t>様式第5-2</t>
    <rPh sb="0" eb="2">
      <t>ヨウシキ</t>
    </rPh>
    <rPh sb="2" eb="3">
      <t>ダイ</t>
    </rPh>
    <phoneticPr fontId="1"/>
  </si>
  <si>
    <t>入札書記載額
（電気料金総価
E①＋E②）</t>
    <rPh sb="0" eb="2">
      <t>ニュウサツ</t>
    </rPh>
    <rPh sb="2" eb="3">
      <t>ショ</t>
    </rPh>
    <rPh sb="3" eb="5">
      <t>キサイ</t>
    </rPh>
    <rPh sb="5" eb="6">
      <t>ガク</t>
    </rPh>
    <rPh sb="8" eb="14">
      <t>デンキリョウキンソウカ</t>
    </rPh>
    <phoneticPr fontId="1"/>
  </si>
  <si>
    <t>電気料金総価E②</t>
    <rPh sb="0" eb="6">
      <t>デンキリョウキンソウカ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</si>
  <si>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1">
      <t>ショウケイ</t>
    </rPh>
    <rPh sb="12" eb="14">
      <t>デンリョク</t>
    </rPh>
    <rPh sb="14" eb="15">
      <t>リョウ</t>
    </rPh>
    <rPh sb="15" eb="17">
      <t>リョウキン</t>
    </rPh>
    <rPh sb="18" eb="19">
      <t>ケイ</t>
    </rPh>
    <rPh sb="19" eb="20">
      <t>オヨ</t>
    </rPh>
    <rPh sb="21" eb="23">
      <t>ショウケイ</t>
    </rPh>
    <rPh sb="24" eb="26">
      <t>ハスウ</t>
    </rPh>
    <rPh sb="28" eb="31">
      <t>ショウスウテン</t>
    </rPh>
    <rPh sb="31" eb="32">
      <t>ダイ</t>
    </rPh>
    <rPh sb="33" eb="34">
      <t>イ</t>
    </rPh>
    <rPh sb="35" eb="36">
      <t>キ</t>
    </rPh>
    <rPh sb="37" eb="38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</si>
</sst>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&quot;円&quot;"/>
    <numFmt numFmtId="177" formatCode="#,##0_);[Red]\(#,##0\)"/>
    <numFmt numFmtId="178" formatCode="#,##0.00_);[Red]\(#,##0.00\)"/>
    <numFmt numFmtId="179" formatCode="#,##0.00_ ;[Red]\-#,##0.00\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0" fillId="2" borderId="0" xfId="10" applyFont="1" applyFill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0" fontId="7" fillId="2" borderId="0" xfId="10" applyFont="1" applyFill="1" applyProtection="1"/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4" xfId="10" applyFont="1" applyFill="1" applyBorder="1" applyAlignment="1" applyProtection="1">
      <alignment horizontal="center" vertical="center"/>
    </xf>
    <xf numFmtId="0" fontId="3" fillId="2" borderId="15" xfId="10" applyFont="1" applyFill="1" applyBorder="1" applyAlignment="1" applyProtection="1"/>
    <xf numFmtId="38" fontId="3" fillId="2" borderId="16" xfId="12" applyFont="1" applyFill="1" applyBorder="1" applyAlignment="1" applyProtection="1">
      <alignment horizontal="center"/>
    </xf>
    <xf numFmtId="38" fontId="3" fillId="2" borderId="17" xfId="12" applyFont="1" applyFill="1" applyBorder="1" applyProtection="1"/>
    <xf numFmtId="38" fontId="3" fillId="2" borderId="18" xfId="12" applyFont="1" applyFill="1" applyBorder="1" applyProtection="1"/>
    <xf numFmtId="38" fontId="3" fillId="2" borderId="19" xfId="12" applyFont="1" applyFill="1" applyBorder="1" applyProtection="1"/>
    <xf numFmtId="9" fontId="0" fillId="2" borderId="8" xfId="10" applyNumberFormat="1" applyFont="1" applyFill="1" applyBorder="1" applyProtection="1"/>
    <xf numFmtId="0" fontId="3" fillId="2" borderId="21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1" fillId="2" borderId="0" xfId="10" applyFont="1" applyFill="1" applyProtection="1"/>
    <xf numFmtId="38" fontId="3" fillId="2" borderId="22" xfId="12" applyFont="1" applyFill="1" applyBorder="1" applyProtection="1"/>
    <xf numFmtId="0" fontId="0" fillId="2" borderId="23" xfId="10" applyFont="1" applyFill="1" applyBorder="1" applyAlignment="1" applyProtection="1">
      <alignment horizontal="center" vertical="center" wrapText="1"/>
    </xf>
    <xf numFmtId="0" fontId="0" fillId="2" borderId="24" xfId="10" applyFont="1" applyFill="1" applyBorder="1" applyAlignment="1" applyProtection="1">
      <alignment horizontal="center" vertical="center" wrapText="1"/>
    </xf>
    <xf numFmtId="0" fontId="0" fillId="2" borderId="2" xfId="10" applyFont="1" applyFill="1" applyBorder="1" applyAlignment="1" applyProtection="1">
      <alignment horizontal="center" vertical="center" wrapText="1"/>
    </xf>
    <xf numFmtId="0" fontId="0" fillId="2" borderId="13" xfId="10" applyFont="1" applyFill="1" applyBorder="1" applyAlignment="1" applyProtection="1">
      <alignment vertical="center"/>
    </xf>
    <xf numFmtId="0" fontId="0" fillId="2" borderId="5" xfId="10" applyFont="1" applyFill="1" applyBorder="1" applyAlignment="1" applyProtection="1">
      <alignment vertical="center"/>
    </xf>
    <xf numFmtId="0" fontId="3" fillId="2" borderId="1" xfId="10" applyFont="1" applyFill="1" applyBorder="1" applyAlignment="1" applyProtection="1">
      <alignment vertical="center"/>
    </xf>
    <xf numFmtId="0" fontId="0" fillId="2" borderId="0" xfId="6" applyFont="1" applyFill="1" applyAlignment="1" applyProtection="1">
      <alignment vertical="top" wrapText="1"/>
    </xf>
    <xf numFmtId="0" fontId="11" fillId="2" borderId="0" xfId="0" applyFont="1" applyFill="1" applyAlignment="1" applyProtection="1"/>
    <xf numFmtId="0" fontId="11" fillId="2" borderId="0" xfId="0" applyFont="1" applyFill="1" applyAlignment="1" applyProtection="1">
      <alignment vertical="center"/>
    </xf>
    <xf numFmtId="0" fontId="11" fillId="2" borderId="0" xfId="10" applyFont="1" applyFill="1" applyAlignment="1" applyProtection="1">
      <alignment vertical="center"/>
    </xf>
    <xf numFmtId="177" fontId="9" fillId="2" borderId="12" xfId="10" applyNumberFormat="1" applyFont="1" applyFill="1" applyBorder="1" applyAlignment="1" applyProtection="1">
      <alignment horizontal="right" shrinkToFit="1"/>
    </xf>
    <xf numFmtId="177" fontId="9" fillId="2" borderId="13" xfId="10" applyNumberFormat="1" applyFont="1" applyFill="1" applyBorder="1" applyAlignment="1" applyProtection="1">
      <alignment horizontal="right" shrinkToFit="1"/>
    </xf>
    <xf numFmtId="0" fontId="0" fillId="2" borderId="7" xfId="10" applyFont="1" applyFill="1" applyBorder="1" applyAlignment="1" applyProtection="1">
      <alignment horizontal="right"/>
    </xf>
    <xf numFmtId="38" fontId="3" fillId="2" borderId="30" xfId="12" applyFont="1" applyFill="1" applyBorder="1" applyProtection="1"/>
    <xf numFmtId="38" fontId="9" fillId="2" borderId="34" xfId="12" applyFont="1" applyFill="1" applyBorder="1" applyAlignment="1" applyProtection="1">
      <alignment horizontal="right"/>
    </xf>
    <xf numFmtId="38" fontId="9" fillId="2" borderId="35" xfId="12" applyFont="1" applyFill="1" applyBorder="1" applyAlignment="1" applyProtection="1">
      <alignment horizontal="right"/>
    </xf>
    <xf numFmtId="0" fontId="0" fillId="2" borderId="24" xfId="10" applyFont="1" applyFill="1" applyBorder="1" applyAlignment="1" applyProtection="1">
      <alignment horizontal="right"/>
    </xf>
    <xf numFmtId="38" fontId="3" fillId="2" borderId="38" xfId="12" applyFont="1" applyFill="1" applyBorder="1" applyProtection="1"/>
    <xf numFmtId="179" fontId="9" fillId="2" borderId="9" xfId="13" applyNumberFormat="1" applyFont="1" applyFill="1" applyBorder="1" applyAlignment="1" applyProtection="1">
      <alignment horizontal="right" shrinkToFit="1"/>
    </xf>
    <xf numFmtId="178" fontId="3" fillId="2" borderId="0" xfId="10" applyNumberFormat="1" applyFont="1" applyFill="1" applyProtection="1"/>
    <xf numFmtId="178" fontId="9" fillId="2" borderId="20" xfId="13" applyNumberFormat="1" applyFont="1" applyFill="1" applyBorder="1" applyAlignment="1" applyProtection="1">
      <alignment horizontal="right" shrinkToFi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/>
    </xf>
    <xf numFmtId="0" fontId="3" fillId="2" borderId="0" xfId="6" applyFont="1" applyFill="1" applyAlignment="1" applyProtection="1">
      <alignment horizontal="left"/>
    </xf>
    <xf numFmtId="38" fontId="2" fillId="2" borderId="39" xfId="12" applyFont="1" applyFill="1" applyBorder="1" applyProtection="1"/>
    <xf numFmtId="0" fontId="0" fillId="2" borderId="40" xfId="10" applyFont="1" applyFill="1" applyBorder="1" applyAlignment="1" applyProtection="1">
      <alignment horizontal="center" vertical="center" wrapText="1"/>
    </xf>
    <xf numFmtId="40" fontId="3" fillId="2" borderId="31" xfId="12" applyNumberFormat="1" applyFont="1" applyFill="1" applyBorder="1" applyAlignment="1" applyProtection="1">
      <alignment horizontal="right"/>
      <protection locked="0"/>
    </xf>
    <xf numFmtId="40" fontId="3" fillId="2" borderId="32" xfId="12" applyNumberFormat="1" applyFont="1" applyFill="1" applyBorder="1" applyAlignment="1" applyProtection="1">
      <alignment horizontal="right"/>
      <protection locked="0"/>
    </xf>
    <xf numFmtId="40" fontId="3" fillId="2" borderId="33" xfId="12" applyNumberFormat="1" applyFont="1" applyFill="1" applyBorder="1" applyAlignment="1" applyProtection="1">
      <alignment horizontal="right"/>
      <protection locked="0"/>
    </xf>
    <xf numFmtId="178" fontId="9" fillId="2" borderId="36" xfId="12" applyNumberFormat="1" applyFont="1" applyFill="1" applyBorder="1" applyAlignment="1" applyProtection="1">
      <alignment horizontal="right"/>
      <protection locked="0"/>
    </xf>
    <xf numFmtId="178" fontId="9" fillId="2" borderId="37" xfId="12" applyNumberFormat="1" applyFont="1" applyFill="1" applyBorder="1" applyAlignment="1" applyProtection="1">
      <alignment horizontal="right"/>
      <protection locked="0"/>
    </xf>
    <xf numFmtId="178" fontId="9" fillId="2" borderId="32" xfId="12" applyNumberFormat="1" applyFont="1" applyFill="1" applyBorder="1" applyAlignment="1" applyProtection="1">
      <alignment horizontal="right"/>
      <protection locked="0"/>
    </xf>
    <xf numFmtId="178" fontId="9" fillId="2" borderId="41" xfId="12" applyNumberFormat="1" applyFont="1" applyFill="1" applyBorder="1" applyAlignment="1" applyProtection="1">
      <alignment horizontal="right"/>
      <protection locked="0"/>
    </xf>
    <xf numFmtId="0" fontId="10" fillId="2" borderId="0" xfId="10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3" fillId="2" borderId="1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176" fontId="15" fillId="2" borderId="0" xfId="6" applyNumberFormat="1" applyFont="1" applyFill="1" applyBorder="1" applyAlignment="1" applyProtection="1">
      <alignment horizontal="center" vertical="center" wrapText="1"/>
    </xf>
    <xf numFmtId="0" fontId="14" fillId="2" borderId="0" xfId="6" applyFont="1" applyFill="1" applyBorder="1" applyAlignment="1" applyProtection="1">
      <alignment horizontal="center" vertical="center" wrapText="1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24" xfId="12" applyFont="1" applyFill="1" applyBorder="1" applyAlignment="1" applyProtection="1">
      <alignment horizontal="center" vertical="center" shrinkToFit="1"/>
    </xf>
    <xf numFmtId="38" fontId="6" fillId="2" borderId="29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176" fontId="15" fillId="2" borderId="26" xfId="6" applyNumberFormat="1" applyFont="1" applyFill="1" applyBorder="1" applyAlignment="1" applyProtection="1">
      <alignment horizontal="center" vertical="center" wrapText="1"/>
    </xf>
    <xf numFmtId="176" fontId="15" fillId="2" borderId="28" xfId="6" applyNumberFormat="1" applyFont="1" applyFill="1" applyBorder="1" applyAlignment="1" applyProtection="1">
      <alignment horizontal="center" vertical="center" wrapText="1"/>
    </xf>
    <xf numFmtId="0" fontId="16" fillId="2" borderId="25" xfId="6" applyFont="1" applyFill="1" applyBorder="1" applyAlignment="1" applyProtection="1">
      <alignment horizontal="center" vertical="center" wrapText="1"/>
    </xf>
    <xf numFmtId="0" fontId="16" fillId="2" borderId="27" xfId="6" applyFont="1" applyFill="1" applyBorder="1" applyAlignment="1" applyProtection="1">
      <alignment horizontal="center" vertical="center" wrapText="1"/>
    </xf>
    <xf numFmtId="178" fontId="9" fillId="2" borderId="33" xfId="12" applyNumberFormat="1" applyFont="1" applyFill="1" applyBorder="1" applyAlignment="1" applyProtection="1">
      <alignment horizontal="right"/>
      <protection locked="0"/>
    </xf>
  </cellXfs>
  <cellStyles count="14">
    <cellStyle name="パーセント 2" xfId="3"/>
    <cellStyle name="桁区切り" xfId="13" builtinId="6"/>
    <cellStyle name="桁区切り 2" xfId="2"/>
    <cellStyle name="桁区切り 2 2" xfId="12"/>
    <cellStyle name="通貨 2" xfId="4"/>
    <cellStyle name="標準" xfId="0" builtinId="0"/>
    <cellStyle name="標準 2" xfId="1"/>
    <cellStyle name="標準 2 2" xfId="7"/>
    <cellStyle name="標準 2 2 2" xfId="10"/>
    <cellStyle name="標準 3" xfId="5"/>
    <cellStyle name="標準 4" xfId="6"/>
    <cellStyle name="標準 5" xfId="8"/>
    <cellStyle name="標準 6" xfId="9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30"/>
  <sheetViews>
    <sheetView showGridLines="0" showZeros="0" view="pageBreakPreview" topLeftCell="A4" zoomScaleNormal="75" zoomScaleSheetLayoutView="100" workbookViewId="0">
      <selection activeCell="I20" sqref="I20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2.125" style="5" customWidth="1"/>
    <col min="6" max="6" width="7.625" style="5" customWidth="1"/>
    <col min="7" max="7" width="14.75" style="5" customWidth="1"/>
    <col min="8" max="9" width="12.5" style="5" customWidth="1"/>
    <col min="10" max="10" width="17.375" style="5" customWidth="1"/>
    <col min="11" max="11" width="20.5" style="5" customWidth="1"/>
    <col min="12" max="12" width="19.25" style="5" customWidth="1"/>
    <col min="13" max="13" width="5.125" style="5" customWidth="1"/>
    <col min="14" max="14" width="9" style="5"/>
    <col min="15" max="16" width="10.625" style="5" customWidth="1"/>
    <col min="17" max="16384" width="9" style="5"/>
  </cols>
  <sheetData>
    <row r="1" spans="2:13" ht="14.25">
      <c r="B1" s="29" t="s">
        <v>27</v>
      </c>
    </row>
    <row r="2" spans="2:13" ht="14.25" customHeight="1">
      <c r="B2" s="4"/>
      <c r="E2" s="65" t="s">
        <v>20</v>
      </c>
      <c r="F2" s="66"/>
      <c r="G2" s="66"/>
      <c r="H2" s="66"/>
      <c r="I2" s="66"/>
      <c r="J2" s="66"/>
    </row>
    <row r="3" spans="2:13" ht="17.25" customHeight="1">
      <c r="B3" s="2"/>
      <c r="C3" s="6"/>
      <c r="D3" s="6"/>
      <c r="E3" s="66"/>
      <c r="F3" s="66"/>
      <c r="G3" s="66"/>
      <c r="H3" s="66"/>
      <c r="I3" s="66"/>
      <c r="J3" s="66"/>
      <c r="M3" s="7"/>
    </row>
    <row r="4" spans="2:13" ht="17.25">
      <c r="B4" s="55" t="s">
        <v>28</v>
      </c>
      <c r="C4" s="6"/>
      <c r="D4" s="6"/>
      <c r="E4" s="6"/>
      <c r="M4" s="7"/>
    </row>
    <row r="5" spans="2:13" ht="27" customHeight="1">
      <c r="B5" s="67" t="s">
        <v>0</v>
      </c>
      <c r="C5" s="68"/>
      <c r="D5" s="70" t="s">
        <v>1</v>
      </c>
      <c r="E5" s="70"/>
      <c r="F5" s="70"/>
      <c r="G5" s="71"/>
      <c r="H5" s="72" t="s">
        <v>2</v>
      </c>
      <c r="I5" s="73"/>
      <c r="J5" s="70"/>
      <c r="K5" s="74" t="s">
        <v>16</v>
      </c>
    </row>
    <row r="6" spans="2:13" ht="9" customHeight="1">
      <c r="B6" s="69"/>
      <c r="C6" s="68"/>
      <c r="D6" s="83" t="s">
        <v>12</v>
      </c>
      <c r="E6" s="76" t="s">
        <v>11</v>
      </c>
      <c r="F6" s="76" t="s">
        <v>13</v>
      </c>
      <c r="G6" s="83" t="s">
        <v>19</v>
      </c>
      <c r="H6" s="34"/>
      <c r="I6" s="35"/>
      <c r="J6" s="36"/>
      <c r="K6" s="73"/>
    </row>
    <row r="7" spans="2:13" ht="54" customHeight="1">
      <c r="B7" s="69"/>
      <c r="C7" s="68"/>
      <c r="D7" s="84"/>
      <c r="E7" s="77"/>
      <c r="F7" s="85"/>
      <c r="G7" s="84"/>
      <c r="H7" s="31" t="s">
        <v>14</v>
      </c>
      <c r="I7" s="32" t="s">
        <v>15</v>
      </c>
      <c r="J7" s="33" t="s">
        <v>18</v>
      </c>
      <c r="K7" s="75"/>
    </row>
    <row r="8" spans="2:13" ht="21" customHeight="1" thickBot="1">
      <c r="B8" s="8" t="s">
        <v>3</v>
      </c>
      <c r="C8" s="9" t="s">
        <v>4</v>
      </c>
      <c r="D8" s="10" t="s">
        <v>8</v>
      </c>
      <c r="E8" s="43" t="s">
        <v>17</v>
      </c>
      <c r="F8" s="26"/>
      <c r="G8" s="10" t="s">
        <v>5</v>
      </c>
      <c r="H8" s="27" t="s">
        <v>9</v>
      </c>
      <c r="I8" s="47" t="s">
        <v>17</v>
      </c>
      <c r="J8" s="28" t="s">
        <v>5</v>
      </c>
      <c r="K8" s="11" t="s">
        <v>5</v>
      </c>
    </row>
    <row r="9" spans="2:13" ht="20.100000000000001" customHeight="1">
      <c r="B9" s="19" t="s">
        <v>29</v>
      </c>
      <c r="C9" s="12">
        <v>12</v>
      </c>
      <c r="D9" s="13">
        <v>500</v>
      </c>
      <c r="E9" s="58"/>
      <c r="F9" s="80" t="s">
        <v>10</v>
      </c>
      <c r="G9" s="49">
        <f t="shared" ref="G9:G20" si="0">ROUNDDOWN(D9*$E9*0.85,2)</f>
        <v>0</v>
      </c>
      <c r="H9" s="45">
        <v>197100</v>
      </c>
      <c r="I9" s="61"/>
      <c r="J9" s="51">
        <f t="shared" ref="J9:J20" si="1">ROUNDDOWN(H9*$I9,2)</f>
        <v>0</v>
      </c>
      <c r="K9" s="41">
        <f>INT(G9+J9)</f>
        <v>0</v>
      </c>
      <c r="L9" s="50"/>
    </row>
    <row r="10" spans="2:13" ht="20.100000000000001" customHeight="1">
      <c r="B10" s="18" t="s">
        <v>30</v>
      </c>
      <c r="C10" s="12">
        <v>1</v>
      </c>
      <c r="D10" s="13">
        <f t="shared" ref="D10:D20" si="2">D9</f>
        <v>500</v>
      </c>
      <c r="E10" s="59"/>
      <c r="F10" s="81"/>
      <c r="G10" s="49">
        <f t="shared" si="0"/>
        <v>0</v>
      </c>
      <c r="H10" s="45">
        <v>200000</v>
      </c>
      <c r="I10" s="62"/>
      <c r="J10" s="51">
        <f t="shared" si="1"/>
        <v>0</v>
      </c>
      <c r="K10" s="41">
        <f t="shared" ref="K10:K20" si="3">INT(G10+J10)</f>
        <v>0</v>
      </c>
    </row>
    <row r="11" spans="2:13" ht="20.100000000000001" customHeight="1">
      <c r="B11" s="17"/>
      <c r="C11" s="12">
        <v>2</v>
      </c>
      <c r="D11" s="13">
        <f t="shared" si="2"/>
        <v>500</v>
      </c>
      <c r="E11" s="59"/>
      <c r="F11" s="81"/>
      <c r="G11" s="49">
        <f t="shared" si="0"/>
        <v>0</v>
      </c>
      <c r="H11" s="45">
        <v>187600</v>
      </c>
      <c r="I11" s="62"/>
      <c r="J11" s="51">
        <f t="shared" si="1"/>
        <v>0</v>
      </c>
      <c r="K11" s="41">
        <f t="shared" si="3"/>
        <v>0</v>
      </c>
    </row>
    <row r="12" spans="2:13" ht="20.100000000000001" customHeight="1">
      <c r="B12" s="17"/>
      <c r="C12" s="12">
        <v>3</v>
      </c>
      <c r="D12" s="13">
        <f t="shared" si="2"/>
        <v>500</v>
      </c>
      <c r="E12" s="59"/>
      <c r="F12" s="81"/>
      <c r="G12" s="49">
        <f t="shared" si="0"/>
        <v>0</v>
      </c>
      <c r="H12" s="45">
        <v>194800</v>
      </c>
      <c r="I12" s="62"/>
      <c r="J12" s="51">
        <f t="shared" si="1"/>
        <v>0</v>
      </c>
      <c r="K12" s="41">
        <f t="shared" si="3"/>
        <v>0</v>
      </c>
    </row>
    <row r="13" spans="2:13" ht="20.100000000000001" customHeight="1">
      <c r="B13" s="17"/>
      <c r="C13" s="12">
        <v>4</v>
      </c>
      <c r="D13" s="13">
        <f t="shared" si="2"/>
        <v>500</v>
      </c>
      <c r="E13" s="59"/>
      <c r="F13" s="81"/>
      <c r="G13" s="49">
        <f t="shared" si="0"/>
        <v>0</v>
      </c>
      <c r="H13" s="45">
        <v>187200</v>
      </c>
      <c r="I13" s="62"/>
      <c r="J13" s="51">
        <f t="shared" si="1"/>
        <v>0</v>
      </c>
      <c r="K13" s="41">
        <f t="shared" si="3"/>
        <v>0</v>
      </c>
    </row>
    <row r="14" spans="2:13" ht="20.100000000000001" customHeight="1">
      <c r="B14" s="17"/>
      <c r="C14" s="12">
        <v>5</v>
      </c>
      <c r="D14" s="15">
        <f t="shared" si="2"/>
        <v>500</v>
      </c>
      <c r="E14" s="59"/>
      <c r="F14" s="81"/>
      <c r="G14" s="49">
        <f t="shared" si="0"/>
        <v>0</v>
      </c>
      <c r="H14" s="46">
        <v>188600</v>
      </c>
      <c r="I14" s="62"/>
      <c r="J14" s="51">
        <f t="shared" si="1"/>
        <v>0</v>
      </c>
      <c r="K14" s="41">
        <f t="shared" si="3"/>
        <v>0</v>
      </c>
    </row>
    <row r="15" spans="2:13" ht="20.100000000000001" customHeight="1">
      <c r="B15" s="17"/>
      <c r="C15" s="12">
        <v>6</v>
      </c>
      <c r="D15" s="15">
        <f t="shared" si="2"/>
        <v>500</v>
      </c>
      <c r="E15" s="59"/>
      <c r="F15" s="81"/>
      <c r="G15" s="49">
        <f t="shared" si="0"/>
        <v>0</v>
      </c>
      <c r="H15" s="46">
        <v>202000</v>
      </c>
      <c r="I15" s="62"/>
      <c r="J15" s="51">
        <f t="shared" si="1"/>
        <v>0</v>
      </c>
      <c r="K15" s="41">
        <f t="shared" si="3"/>
        <v>0</v>
      </c>
    </row>
    <row r="16" spans="2:13" ht="20.100000000000001" customHeight="1">
      <c r="B16" s="17"/>
      <c r="C16" s="12">
        <v>7</v>
      </c>
      <c r="D16" s="15">
        <f t="shared" si="2"/>
        <v>500</v>
      </c>
      <c r="E16" s="59"/>
      <c r="F16" s="81"/>
      <c r="G16" s="49">
        <f t="shared" si="0"/>
        <v>0</v>
      </c>
      <c r="H16" s="46">
        <v>216600</v>
      </c>
      <c r="I16" s="63"/>
      <c r="J16" s="51">
        <f t="shared" si="1"/>
        <v>0</v>
      </c>
      <c r="K16" s="41">
        <f t="shared" si="3"/>
        <v>0</v>
      </c>
    </row>
    <row r="17" spans="1:13" ht="20.100000000000001" customHeight="1">
      <c r="B17" s="17"/>
      <c r="C17" s="12">
        <v>8</v>
      </c>
      <c r="D17" s="15">
        <f t="shared" si="2"/>
        <v>500</v>
      </c>
      <c r="E17" s="59"/>
      <c r="F17" s="81"/>
      <c r="G17" s="49">
        <f t="shared" si="0"/>
        <v>0</v>
      </c>
      <c r="H17" s="46">
        <v>211700</v>
      </c>
      <c r="I17" s="63"/>
      <c r="J17" s="51">
        <f t="shared" si="1"/>
        <v>0</v>
      </c>
      <c r="K17" s="41">
        <f t="shared" si="3"/>
        <v>0</v>
      </c>
    </row>
    <row r="18" spans="1:13" ht="20.100000000000001" customHeight="1">
      <c r="B18" s="16"/>
      <c r="C18" s="12">
        <v>9</v>
      </c>
      <c r="D18" s="13">
        <f t="shared" si="2"/>
        <v>500</v>
      </c>
      <c r="E18" s="59"/>
      <c r="F18" s="81"/>
      <c r="G18" s="49">
        <f t="shared" si="0"/>
        <v>0</v>
      </c>
      <c r="H18" s="45">
        <v>201400</v>
      </c>
      <c r="I18" s="63"/>
      <c r="J18" s="51">
        <f t="shared" si="1"/>
        <v>0</v>
      </c>
      <c r="K18" s="41">
        <f t="shared" si="3"/>
        <v>0</v>
      </c>
      <c r="M18" s="14"/>
    </row>
    <row r="19" spans="1:13" ht="20.100000000000001" customHeight="1">
      <c r="B19" s="16"/>
      <c r="C19" s="12">
        <v>10</v>
      </c>
      <c r="D19" s="13">
        <f t="shared" si="2"/>
        <v>500</v>
      </c>
      <c r="E19" s="59"/>
      <c r="F19" s="81"/>
      <c r="G19" s="49">
        <f t="shared" si="0"/>
        <v>0</v>
      </c>
      <c r="H19" s="45">
        <v>201400</v>
      </c>
      <c r="I19" s="62"/>
      <c r="J19" s="51">
        <f t="shared" si="1"/>
        <v>0</v>
      </c>
      <c r="K19" s="41">
        <f t="shared" si="3"/>
        <v>0</v>
      </c>
    </row>
    <row r="20" spans="1:13" ht="20.100000000000001" customHeight="1" thickBot="1">
      <c r="B20" s="16"/>
      <c r="C20" s="12">
        <v>11</v>
      </c>
      <c r="D20" s="13">
        <f t="shared" si="2"/>
        <v>500</v>
      </c>
      <c r="E20" s="60"/>
      <c r="F20" s="82"/>
      <c r="G20" s="49">
        <f t="shared" si="0"/>
        <v>0</v>
      </c>
      <c r="H20" s="45">
        <v>184300</v>
      </c>
      <c r="I20" s="90"/>
      <c r="J20" s="51">
        <f t="shared" si="1"/>
        <v>0</v>
      </c>
      <c r="K20" s="42">
        <f t="shared" si="3"/>
        <v>0</v>
      </c>
    </row>
    <row r="21" spans="1:13" ht="33" customHeight="1" thickTop="1" thickBot="1">
      <c r="B21" s="20" t="s">
        <v>6</v>
      </c>
      <c r="C21" s="21"/>
      <c r="D21" s="25"/>
      <c r="E21" s="44"/>
      <c r="F21" s="22"/>
      <c r="G21" s="23"/>
      <c r="H21" s="24">
        <f>SUM(H9:H20)</f>
        <v>2372700</v>
      </c>
      <c r="I21" s="48"/>
      <c r="J21" s="30"/>
      <c r="K21" s="56">
        <f>SUM(K9:K20)</f>
        <v>0</v>
      </c>
      <c r="L21" s="57" t="s">
        <v>31</v>
      </c>
    </row>
    <row r="22" spans="1:13" ht="20.100000000000001" customHeight="1">
      <c r="B22" s="4"/>
    </row>
    <row r="23" spans="1:13" s="1" customFormat="1" ht="20.100000000000001" customHeight="1">
      <c r="A23" s="3" t="s">
        <v>7</v>
      </c>
      <c r="B23" s="39" t="s">
        <v>21</v>
      </c>
      <c r="C23" s="38"/>
      <c r="D23" s="37"/>
      <c r="E23" s="37"/>
      <c r="F23" s="37"/>
      <c r="G23" s="37"/>
      <c r="H23" s="37"/>
      <c r="I23" s="37"/>
      <c r="J23" s="79"/>
      <c r="K23" s="78"/>
    </row>
    <row r="24" spans="1:13" s="1" customFormat="1" ht="20.100000000000001" customHeight="1">
      <c r="B24" s="39" t="s">
        <v>22</v>
      </c>
      <c r="C24" s="37"/>
      <c r="D24" s="37"/>
      <c r="E24" s="37"/>
      <c r="F24" s="37"/>
      <c r="G24" s="37"/>
      <c r="H24" s="37"/>
      <c r="I24" s="37"/>
      <c r="J24" s="79"/>
      <c r="K24" s="78"/>
    </row>
    <row r="25" spans="1:13" s="1" customFormat="1" ht="20.100000000000001" customHeight="1">
      <c r="B25" s="39" t="s">
        <v>26</v>
      </c>
      <c r="C25" s="37"/>
      <c r="D25" s="37"/>
      <c r="E25" s="37"/>
      <c r="F25" s="37"/>
      <c r="G25" s="37"/>
      <c r="H25" s="37"/>
      <c r="I25" s="37"/>
      <c r="J25" s="37"/>
    </row>
    <row r="26" spans="1:13" ht="20.100000000000001" customHeight="1">
      <c r="B26" s="39" t="s">
        <v>37</v>
      </c>
      <c r="C26" s="37"/>
      <c r="D26" s="37"/>
      <c r="E26" s="37"/>
      <c r="F26" s="37"/>
      <c r="G26" s="37"/>
      <c r="H26" s="37"/>
      <c r="I26" s="37"/>
      <c r="J26" s="37"/>
    </row>
    <row r="27" spans="1:13" ht="18" customHeight="1">
      <c r="B27" s="39" t="s">
        <v>25</v>
      </c>
      <c r="C27" s="37"/>
      <c r="D27" s="37"/>
      <c r="E27" s="37"/>
      <c r="F27" s="37"/>
      <c r="G27" s="37"/>
      <c r="H27" s="37"/>
      <c r="I27" s="37"/>
      <c r="J27" s="37"/>
    </row>
    <row r="28" spans="1:13" ht="16.5" customHeight="1">
      <c r="B28" s="39" t="s">
        <v>32</v>
      </c>
    </row>
    <row r="29" spans="1:13" ht="17.25" customHeight="1">
      <c r="B29" s="40" t="s">
        <v>23</v>
      </c>
    </row>
    <row r="30" spans="1:13" ht="18.75" customHeight="1">
      <c r="B30" s="40" t="s">
        <v>24</v>
      </c>
    </row>
  </sheetData>
  <sheetProtection password="CC0D" sheet="1" objects="1" scenarios="1" selectLockedCells="1"/>
  <mergeCells count="12">
    <mergeCell ref="K23:K24"/>
    <mergeCell ref="J23:J24"/>
    <mergeCell ref="F9:F20"/>
    <mergeCell ref="D6:D7"/>
    <mergeCell ref="F6:F7"/>
    <mergeCell ref="G6:G7"/>
    <mergeCell ref="E2:J3"/>
    <mergeCell ref="B5:C7"/>
    <mergeCell ref="D5:G5"/>
    <mergeCell ref="H5:J5"/>
    <mergeCell ref="K5:K7"/>
    <mergeCell ref="E6:E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3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30"/>
  <sheetViews>
    <sheetView showGridLines="0" showZeros="0" tabSelected="1" view="pageBreakPreview" topLeftCell="A8" zoomScaleNormal="75" zoomScaleSheetLayoutView="100" workbookViewId="0">
      <selection activeCell="E20" sqref="E20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2.125" style="5" customWidth="1"/>
    <col min="6" max="6" width="7.625" style="5" customWidth="1"/>
    <col min="7" max="7" width="14.75" style="5" customWidth="1"/>
    <col min="8" max="9" width="12.5" style="5" customWidth="1"/>
    <col min="10" max="10" width="17.375" style="5" customWidth="1"/>
    <col min="11" max="11" width="20.5" style="5" customWidth="1"/>
    <col min="12" max="12" width="18" style="5" customWidth="1"/>
    <col min="13" max="13" width="5.125" style="5" customWidth="1"/>
    <col min="14" max="14" width="9" style="5"/>
    <col min="15" max="16" width="10.625" style="5" customWidth="1"/>
    <col min="17" max="16384" width="9" style="5"/>
  </cols>
  <sheetData>
    <row r="1" spans="2:13" ht="14.25">
      <c r="B1" s="29" t="s">
        <v>34</v>
      </c>
    </row>
    <row r="2" spans="2:13" ht="14.25" customHeight="1">
      <c r="B2" s="4"/>
      <c r="E2" s="65" t="s">
        <v>20</v>
      </c>
      <c r="F2" s="66"/>
      <c r="G2" s="66"/>
      <c r="H2" s="66"/>
      <c r="I2" s="66"/>
      <c r="J2" s="66"/>
    </row>
    <row r="3" spans="2:13" ht="17.25" customHeight="1">
      <c r="B3" s="2"/>
      <c r="C3" s="6"/>
      <c r="D3" s="6"/>
      <c r="E3" s="66"/>
      <c r="F3" s="66"/>
      <c r="G3" s="66"/>
      <c r="H3" s="66"/>
      <c r="I3" s="66"/>
      <c r="J3" s="66"/>
      <c r="M3" s="7"/>
    </row>
    <row r="4" spans="2:13" ht="17.25">
      <c r="B4" s="55" t="s">
        <v>33</v>
      </c>
      <c r="C4" s="6"/>
      <c r="D4" s="6"/>
      <c r="E4" s="6"/>
      <c r="M4" s="7"/>
    </row>
    <row r="5" spans="2:13" ht="27" customHeight="1">
      <c r="B5" s="67" t="s">
        <v>0</v>
      </c>
      <c r="C5" s="68"/>
      <c r="D5" s="70" t="s">
        <v>1</v>
      </c>
      <c r="E5" s="70"/>
      <c r="F5" s="70"/>
      <c r="G5" s="71"/>
      <c r="H5" s="72" t="s">
        <v>2</v>
      </c>
      <c r="I5" s="73"/>
      <c r="J5" s="70"/>
      <c r="K5" s="74" t="s">
        <v>16</v>
      </c>
    </row>
    <row r="6" spans="2:13" ht="9" customHeight="1">
      <c r="B6" s="69"/>
      <c r="C6" s="68"/>
      <c r="D6" s="83" t="s">
        <v>12</v>
      </c>
      <c r="E6" s="76" t="s">
        <v>11</v>
      </c>
      <c r="F6" s="76" t="s">
        <v>13</v>
      </c>
      <c r="G6" s="83" t="s">
        <v>19</v>
      </c>
      <c r="H6" s="34"/>
      <c r="I6" s="35"/>
      <c r="J6" s="36"/>
      <c r="K6" s="73"/>
    </row>
    <row r="7" spans="2:13" ht="54" customHeight="1">
      <c r="B7" s="69"/>
      <c r="C7" s="68"/>
      <c r="D7" s="84"/>
      <c r="E7" s="77"/>
      <c r="F7" s="85"/>
      <c r="G7" s="84"/>
      <c r="H7" s="31" t="s">
        <v>14</v>
      </c>
      <c r="I7" s="32" t="s">
        <v>15</v>
      </c>
      <c r="J7" s="33" t="s">
        <v>18</v>
      </c>
      <c r="K7" s="75"/>
    </row>
    <row r="8" spans="2:13" ht="21" customHeight="1" thickBot="1">
      <c r="B8" s="52" t="s">
        <v>3</v>
      </c>
      <c r="C8" s="53" t="s">
        <v>4</v>
      </c>
      <c r="D8" s="10" t="s">
        <v>8</v>
      </c>
      <c r="E8" s="43" t="s">
        <v>17</v>
      </c>
      <c r="F8" s="26"/>
      <c r="G8" s="10" t="s">
        <v>5</v>
      </c>
      <c r="H8" s="27" t="s">
        <v>9</v>
      </c>
      <c r="I8" s="47" t="s">
        <v>17</v>
      </c>
      <c r="J8" s="28" t="s">
        <v>5</v>
      </c>
      <c r="K8" s="11" t="s">
        <v>5</v>
      </c>
    </row>
    <row r="9" spans="2:13" ht="20.100000000000001" customHeight="1">
      <c r="B9" s="19" t="s">
        <v>29</v>
      </c>
      <c r="C9" s="12">
        <v>12</v>
      </c>
      <c r="D9" s="13">
        <v>600</v>
      </c>
      <c r="E9" s="58"/>
      <c r="F9" s="80" t="s">
        <v>10</v>
      </c>
      <c r="G9" s="49">
        <f t="shared" ref="G9:G20" si="0">ROUNDDOWN(D9*$E9*0.85,2)</f>
        <v>0</v>
      </c>
      <c r="H9" s="45">
        <v>104700</v>
      </c>
      <c r="I9" s="61"/>
      <c r="J9" s="51">
        <f t="shared" ref="J9:J20" si="1">ROUNDDOWN(H9*$I9,2)</f>
        <v>0</v>
      </c>
      <c r="K9" s="41">
        <f t="shared" ref="K9:K20" si="2">INT(G9+J9)</f>
        <v>0</v>
      </c>
      <c r="L9" s="50"/>
    </row>
    <row r="10" spans="2:13" ht="20.100000000000001" customHeight="1">
      <c r="B10" s="18" t="s">
        <v>30</v>
      </c>
      <c r="C10" s="12">
        <v>1</v>
      </c>
      <c r="D10" s="13">
        <v>600</v>
      </c>
      <c r="E10" s="59"/>
      <c r="F10" s="81"/>
      <c r="G10" s="49">
        <f t="shared" si="0"/>
        <v>0</v>
      </c>
      <c r="H10" s="45">
        <v>98500</v>
      </c>
      <c r="I10" s="62"/>
      <c r="J10" s="51">
        <f t="shared" si="1"/>
        <v>0</v>
      </c>
      <c r="K10" s="41">
        <f t="shared" si="2"/>
        <v>0</v>
      </c>
    </row>
    <row r="11" spans="2:13" ht="20.100000000000001" customHeight="1">
      <c r="B11" s="17"/>
      <c r="C11" s="12">
        <v>2</v>
      </c>
      <c r="D11" s="13">
        <v>600</v>
      </c>
      <c r="E11" s="59"/>
      <c r="F11" s="81"/>
      <c r="G11" s="49">
        <f t="shared" si="0"/>
        <v>0</v>
      </c>
      <c r="H11" s="45">
        <v>83400</v>
      </c>
      <c r="I11" s="62"/>
      <c r="J11" s="51">
        <f t="shared" si="1"/>
        <v>0</v>
      </c>
      <c r="K11" s="41">
        <f t="shared" si="2"/>
        <v>0</v>
      </c>
    </row>
    <row r="12" spans="2:13" ht="20.100000000000001" customHeight="1">
      <c r="B12" s="17"/>
      <c r="C12" s="12">
        <v>3</v>
      </c>
      <c r="D12" s="13">
        <v>600</v>
      </c>
      <c r="E12" s="59"/>
      <c r="F12" s="81"/>
      <c r="G12" s="49">
        <f t="shared" si="0"/>
        <v>0</v>
      </c>
      <c r="H12" s="45">
        <v>79000</v>
      </c>
      <c r="I12" s="62"/>
      <c r="J12" s="51">
        <f t="shared" si="1"/>
        <v>0</v>
      </c>
      <c r="K12" s="41">
        <f t="shared" si="2"/>
        <v>0</v>
      </c>
    </row>
    <row r="13" spans="2:13" ht="20.100000000000001" customHeight="1">
      <c r="B13" s="17"/>
      <c r="C13" s="12">
        <v>4</v>
      </c>
      <c r="D13" s="13">
        <v>600</v>
      </c>
      <c r="E13" s="59"/>
      <c r="F13" s="81"/>
      <c r="G13" s="49">
        <f t="shared" si="0"/>
        <v>0</v>
      </c>
      <c r="H13" s="45">
        <v>88700</v>
      </c>
      <c r="I13" s="62"/>
      <c r="J13" s="51">
        <f t="shared" si="1"/>
        <v>0</v>
      </c>
      <c r="K13" s="41">
        <f t="shared" si="2"/>
        <v>0</v>
      </c>
    </row>
    <row r="14" spans="2:13" ht="20.100000000000001" customHeight="1">
      <c r="B14" s="17"/>
      <c r="C14" s="12">
        <v>5</v>
      </c>
      <c r="D14" s="15">
        <v>600</v>
      </c>
      <c r="E14" s="59"/>
      <c r="F14" s="81"/>
      <c r="G14" s="49">
        <f t="shared" si="0"/>
        <v>0</v>
      </c>
      <c r="H14" s="46">
        <v>82900</v>
      </c>
      <c r="I14" s="62"/>
      <c r="J14" s="51">
        <f t="shared" si="1"/>
        <v>0</v>
      </c>
      <c r="K14" s="41">
        <f t="shared" si="2"/>
        <v>0</v>
      </c>
    </row>
    <row r="15" spans="2:13" ht="20.100000000000001" customHeight="1">
      <c r="B15" s="17"/>
      <c r="C15" s="12">
        <v>6</v>
      </c>
      <c r="D15" s="15">
        <v>600</v>
      </c>
      <c r="E15" s="59"/>
      <c r="F15" s="81"/>
      <c r="G15" s="49">
        <f t="shared" si="0"/>
        <v>0</v>
      </c>
      <c r="H15" s="46">
        <v>110900</v>
      </c>
      <c r="I15" s="62"/>
      <c r="J15" s="51">
        <f t="shared" si="1"/>
        <v>0</v>
      </c>
      <c r="K15" s="41">
        <f t="shared" si="2"/>
        <v>0</v>
      </c>
    </row>
    <row r="16" spans="2:13" ht="20.100000000000001" customHeight="1">
      <c r="B16" s="17"/>
      <c r="C16" s="12">
        <v>7</v>
      </c>
      <c r="D16" s="15">
        <v>600</v>
      </c>
      <c r="E16" s="59"/>
      <c r="F16" s="81"/>
      <c r="G16" s="49">
        <f t="shared" si="0"/>
        <v>0</v>
      </c>
      <c r="H16" s="46">
        <v>154500</v>
      </c>
      <c r="I16" s="63"/>
      <c r="J16" s="51">
        <f t="shared" si="1"/>
        <v>0</v>
      </c>
      <c r="K16" s="41">
        <f t="shared" si="2"/>
        <v>0</v>
      </c>
    </row>
    <row r="17" spans="1:13" ht="20.100000000000001" customHeight="1">
      <c r="B17" s="17"/>
      <c r="C17" s="12">
        <v>8</v>
      </c>
      <c r="D17" s="15">
        <v>600</v>
      </c>
      <c r="E17" s="59"/>
      <c r="F17" s="81"/>
      <c r="G17" s="49">
        <f t="shared" si="0"/>
        <v>0</v>
      </c>
      <c r="H17" s="46">
        <v>146400</v>
      </c>
      <c r="I17" s="63"/>
      <c r="J17" s="51">
        <f t="shared" si="1"/>
        <v>0</v>
      </c>
      <c r="K17" s="41">
        <f t="shared" si="2"/>
        <v>0</v>
      </c>
    </row>
    <row r="18" spans="1:13" ht="20.100000000000001" customHeight="1">
      <c r="B18" s="54"/>
      <c r="C18" s="12">
        <v>9</v>
      </c>
      <c r="D18" s="13">
        <v>600</v>
      </c>
      <c r="E18" s="59"/>
      <c r="F18" s="81"/>
      <c r="G18" s="49">
        <f t="shared" si="0"/>
        <v>0</v>
      </c>
      <c r="H18" s="45">
        <v>140100</v>
      </c>
      <c r="I18" s="63"/>
      <c r="J18" s="51">
        <f t="shared" si="1"/>
        <v>0</v>
      </c>
      <c r="K18" s="41">
        <f t="shared" si="2"/>
        <v>0</v>
      </c>
      <c r="M18" s="14"/>
    </row>
    <row r="19" spans="1:13" ht="20.100000000000001" customHeight="1">
      <c r="B19" s="54"/>
      <c r="C19" s="12">
        <v>10</v>
      </c>
      <c r="D19" s="13">
        <v>600</v>
      </c>
      <c r="E19" s="59"/>
      <c r="F19" s="81"/>
      <c r="G19" s="49">
        <f t="shared" si="0"/>
        <v>0</v>
      </c>
      <c r="H19" s="45">
        <v>119600</v>
      </c>
      <c r="I19" s="62"/>
      <c r="J19" s="51">
        <f t="shared" si="1"/>
        <v>0</v>
      </c>
      <c r="K19" s="41">
        <f t="shared" si="2"/>
        <v>0</v>
      </c>
    </row>
    <row r="20" spans="1:13" ht="20.100000000000001" customHeight="1" thickBot="1">
      <c r="B20" s="54"/>
      <c r="C20" s="12">
        <v>11</v>
      </c>
      <c r="D20" s="13">
        <v>600</v>
      </c>
      <c r="E20" s="60"/>
      <c r="F20" s="82"/>
      <c r="G20" s="49">
        <f t="shared" si="0"/>
        <v>0</v>
      </c>
      <c r="H20" s="45">
        <v>99400</v>
      </c>
      <c r="I20" s="64"/>
      <c r="J20" s="51">
        <f t="shared" si="1"/>
        <v>0</v>
      </c>
      <c r="K20" s="42">
        <f t="shared" si="2"/>
        <v>0</v>
      </c>
    </row>
    <row r="21" spans="1:13" ht="33" customHeight="1" thickTop="1" thickBot="1">
      <c r="B21" s="20" t="s">
        <v>6</v>
      </c>
      <c r="C21" s="21"/>
      <c r="D21" s="25"/>
      <c r="E21" s="44"/>
      <c r="F21" s="22"/>
      <c r="G21" s="23"/>
      <c r="H21" s="24">
        <f>SUM(H9:H20)</f>
        <v>1308100</v>
      </c>
      <c r="I21" s="48"/>
      <c r="J21" s="30"/>
      <c r="K21" s="56">
        <f>SUM(K9:K20)</f>
        <v>0</v>
      </c>
      <c r="L21" s="57" t="s">
        <v>36</v>
      </c>
    </row>
    <row r="22" spans="1:13" ht="20.100000000000001" customHeight="1" thickBot="1">
      <c r="B22" s="4"/>
    </row>
    <row r="23" spans="1:13" ht="20.100000000000001" customHeight="1" thickTop="1">
      <c r="A23" s="7" t="s">
        <v>7</v>
      </c>
      <c r="B23" s="39" t="s">
        <v>21</v>
      </c>
      <c r="C23" s="38"/>
      <c r="D23" s="37"/>
      <c r="E23" s="37"/>
      <c r="F23" s="37"/>
      <c r="G23" s="37"/>
      <c r="H23" s="37"/>
      <c r="I23" s="37"/>
      <c r="J23" s="88" t="s">
        <v>35</v>
      </c>
      <c r="K23" s="86">
        <f>SUM(本部キャンパス!K21,三田洞キャンパス!K21)</f>
        <v>0</v>
      </c>
    </row>
    <row r="24" spans="1:13" ht="20.100000000000001" customHeight="1" thickBot="1">
      <c r="B24" s="39" t="s">
        <v>22</v>
      </c>
      <c r="C24" s="37"/>
      <c r="D24" s="37"/>
      <c r="E24" s="37"/>
      <c r="F24" s="37"/>
      <c r="G24" s="37"/>
      <c r="H24" s="37"/>
      <c r="I24" s="37"/>
      <c r="J24" s="89"/>
      <c r="K24" s="87"/>
    </row>
    <row r="25" spans="1:13" ht="20.100000000000001" customHeight="1" thickTop="1">
      <c r="B25" s="39" t="s">
        <v>26</v>
      </c>
      <c r="C25" s="37"/>
      <c r="D25" s="37"/>
      <c r="E25" s="37"/>
      <c r="F25" s="37"/>
      <c r="G25" s="37"/>
      <c r="H25" s="37"/>
      <c r="I25" s="37"/>
      <c r="J25" s="37"/>
    </row>
    <row r="26" spans="1:13" ht="20.100000000000001" customHeight="1">
      <c r="B26" s="39" t="s">
        <v>37</v>
      </c>
      <c r="C26" s="37"/>
      <c r="D26" s="37"/>
      <c r="E26" s="37"/>
      <c r="F26" s="37"/>
      <c r="G26" s="37"/>
      <c r="H26" s="37"/>
      <c r="I26" s="37"/>
      <c r="J26" s="37"/>
    </row>
    <row r="27" spans="1:13" ht="18" customHeight="1">
      <c r="B27" s="39" t="s">
        <v>25</v>
      </c>
      <c r="C27" s="37"/>
      <c r="D27" s="37"/>
      <c r="E27" s="37"/>
      <c r="F27" s="37"/>
      <c r="G27" s="37"/>
      <c r="H27" s="37"/>
      <c r="I27" s="37"/>
      <c r="J27" s="37"/>
    </row>
    <row r="28" spans="1:13" ht="16.5" customHeight="1">
      <c r="B28" s="39" t="s">
        <v>32</v>
      </c>
    </row>
    <row r="29" spans="1:13" ht="17.25" customHeight="1">
      <c r="B29" s="40" t="s">
        <v>23</v>
      </c>
    </row>
    <row r="30" spans="1:13" ht="18.75" customHeight="1">
      <c r="B30" s="40" t="s">
        <v>24</v>
      </c>
    </row>
  </sheetData>
  <sheetProtection algorithmName="SHA-512" hashValue="UuRt2los0IXauIyqXaB4pO7aIDNmrSfNIWyWpr+msZBL/vpQUxYwnI6guwcdHq7vfyOP2yFl/qrMq2bFmowh/Q==" saltValue="1ZKsII3dXyJNO7jv8KRwMQ==" spinCount="100000" sheet="1" selectLockedCells="1"/>
  <mergeCells count="12">
    <mergeCell ref="K23:K24"/>
    <mergeCell ref="J23:J24"/>
    <mergeCell ref="F9:F20"/>
    <mergeCell ref="D6:D7"/>
    <mergeCell ref="F6:F7"/>
    <mergeCell ref="G6:G7"/>
    <mergeCell ref="E2:J3"/>
    <mergeCell ref="B5:C7"/>
    <mergeCell ref="D5:G5"/>
    <mergeCell ref="H5:J5"/>
    <mergeCell ref="K5:K7"/>
    <mergeCell ref="E6:E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本部キャンパス</vt:lpstr>
      <vt:lpstr>三田洞キャンパス</vt:lpstr>
      <vt:lpstr>三田洞キャンパス!Print_Area</vt:lpstr>
      <vt:lpstr>本部キャンパス!Print_Area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野中 貴子</cp:lastModifiedBy>
  <cp:lastPrinted>2020-08-26T07:49:48Z</cp:lastPrinted>
  <dcterms:created xsi:type="dcterms:W3CDTF">2003-05-07T07:33:15Z</dcterms:created>
  <dcterms:modified xsi:type="dcterms:W3CDTF">2022-09-15T00:11:04Z</dcterms:modified>
</cp:coreProperties>
</file>