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9.9 消防\公告\HP\"/>
    </mc:Choice>
  </mc:AlternateContent>
  <bookViews>
    <workbookView xWindow="0" yWindow="0" windowWidth="20490" windowHeight="8220"/>
  </bookViews>
  <sheets>
    <sheet name="様式5-1（消防本部）" sheetId="15" r:id="rId1"/>
    <sheet name="様式5-2（№2～７） " sheetId="24" r:id="rId2"/>
    <sheet name="様式5-3（№８、９）" sheetId="25" r:id="rId3"/>
  </sheets>
  <definedNames>
    <definedName name="_xlnm.Print_Area" localSheetId="0">'様式5-1（消防本部）'!$A$1:$O$35</definedName>
    <definedName name="_xlnm.Print_Area" localSheetId="1">'様式5-2（№2～７） '!$A$1:$L$36</definedName>
    <definedName name="_xlnm.Print_Area" localSheetId="2">'様式5-3（№８、９）'!$A$1:$T$36</definedName>
  </definedNames>
  <calcPr calcId="162913"/>
</workbook>
</file>

<file path=xl/calcChain.xml><?xml version="1.0" encoding="utf-8"?>
<calcChain xmlns="http://schemas.openxmlformats.org/spreadsheetml/2006/main">
  <c r="H25" i="24" l="1"/>
  <c r="N25" i="25" l="1"/>
  <c r="K25" i="25"/>
  <c r="H25" i="25"/>
  <c r="M24" i="25"/>
  <c r="J24" i="25"/>
  <c r="P23" i="25"/>
  <c r="M23" i="25"/>
  <c r="J23" i="25"/>
  <c r="P22" i="25"/>
  <c r="M22" i="25"/>
  <c r="J22" i="25"/>
  <c r="P21" i="25"/>
  <c r="M21" i="25"/>
  <c r="J21" i="25"/>
  <c r="P20" i="25"/>
  <c r="M20" i="25"/>
  <c r="J20" i="25"/>
  <c r="P19" i="25"/>
  <c r="M19" i="25"/>
  <c r="J19" i="25"/>
  <c r="P18" i="25"/>
  <c r="M18" i="25"/>
  <c r="J18" i="25"/>
  <c r="P17" i="25"/>
  <c r="M17" i="25"/>
  <c r="J17" i="25"/>
  <c r="P16" i="25"/>
  <c r="M16" i="25"/>
  <c r="J16" i="25"/>
  <c r="P15" i="25"/>
  <c r="M15" i="25"/>
  <c r="J15" i="25"/>
  <c r="P14" i="25"/>
  <c r="M14" i="25"/>
  <c r="J14" i="25"/>
  <c r="P13" i="25"/>
  <c r="M13" i="25"/>
  <c r="J13" i="25"/>
  <c r="G13" i="25"/>
  <c r="J24" i="24"/>
  <c r="J23" i="24"/>
  <c r="J22" i="24"/>
  <c r="J21" i="24"/>
  <c r="J20" i="24"/>
  <c r="J19" i="24"/>
  <c r="J18" i="24"/>
  <c r="J17" i="24"/>
  <c r="G17" i="24"/>
  <c r="J16" i="24"/>
  <c r="G16" i="24"/>
  <c r="J15" i="24"/>
  <c r="G15" i="24"/>
  <c r="J14" i="24"/>
  <c r="G14" i="24"/>
  <c r="J13" i="24"/>
  <c r="G13" i="24"/>
  <c r="K14" i="24" l="1"/>
  <c r="Q23" i="25"/>
  <c r="K17" i="24"/>
  <c r="K16" i="24"/>
  <c r="K15" i="24"/>
  <c r="K13" i="24"/>
  <c r="Q24" i="25"/>
  <c r="Q20" i="25"/>
  <c r="Q19" i="25"/>
  <c r="Q17" i="25"/>
  <c r="Q16" i="25"/>
  <c r="Q15" i="25"/>
  <c r="Q13" i="25"/>
  <c r="R13" i="25" s="1"/>
  <c r="Q22" i="25"/>
  <c r="Q21" i="25"/>
  <c r="Q18" i="25"/>
  <c r="Q14" i="25"/>
  <c r="G15" i="25"/>
  <c r="G14" i="25"/>
  <c r="G14" i="15"/>
  <c r="R14" i="25" l="1"/>
  <c r="R15" i="25"/>
  <c r="G16" i="25"/>
  <c r="R16" i="25" s="1"/>
  <c r="G18" i="24"/>
  <c r="K18" i="24" s="1"/>
  <c r="G17" i="25" l="1"/>
  <c r="R17" i="25" s="1"/>
  <c r="G19" i="24"/>
  <c r="K19" i="24" s="1"/>
  <c r="G18" i="25" l="1"/>
  <c r="R18" i="25" s="1"/>
  <c r="G20" i="24"/>
  <c r="K20" i="24" s="1"/>
  <c r="G19" i="25" l="1"/>
  <c r="R19" i="25" s="1"/>
  <c r="G21" i="24"/>
  <c r="K21" i="24" s="1"/>
  <c r="G20" i="25" l="1"/>
  <c r="R20" i="25" s="1"/>
  <c r="G22" i="24"/>
  <c r="K22" i="24" s="1"/>
  <c r="G21" i="25" l="1"/>
  <c r="R21" i="25" s="1"/>
  <c r="G23" i="24"/>
  <c r="K23" i="24" s="1"/>
  <c r="G24" i="24"/>
  <c r="K24" i="24" s="1"/>
  <c r="K25" i="24" s="1"/>
  <c r="G22" i="25" l="1"/>
  <c r="R22" i="25" s="1"/>
  <c r="G23" i="25" l="1"/>
  <c r="R23" i="25" s="1"/>
  <c r="G24" i="25"/>
  <c r="R24" i="25" s="1"/>
  <c r="R25" i="25" s="1"/>
  <c r="M24" i="15" l="1"/>
  <c r="M14" i="15"/>
  <c r="M15" i="15"/>
  <c r="M16" i="15"/>
  <c r="M17" i="15"/>
  <c r="M18" i="15"/>
  <c r="M19" i="15"/>
  <c r="M20" i="15"/>
  <c r="M21" i="15"/>
  <c r="M22" i="15"/>
  <c r="M23" i="15"/>
  <c r="M13" i="15"/>
  <c r="I14" i="15"/>
  <c r="I15" i="15"/>
  <c r="I13" i="15"/>
  <c r="G15" i="15"/>
  <c r="G13" i="15"/>
  <c r="J13" i="15" l="1"/>
  <c r="K25" i="15" l="1"/>
  <c r="I16" i="15" l="1"/>
  <c r="G16" i="15"/>
  <c r="N13" i="15"/>
  <c r="J15" i="15"/>
  <c r="N15" i="15" s="1"/>
  <c r="G17" i="15" l="1"/>
  <c r="I17" i="15"/>
  <c r="J16" i="15"/>
  <c r="N16" i="15" s="1"/>
  <c r="J14" i="15"/>
  <c r="N14" i="15" s="1"/>
  <c r="J17" i="15" l="1"/>
  <c r="N17" i="15" s="1"/>
  <c r="I18" i="15"/>
  <c r="G18" i="15"/>
  <c r="J18" i="15" l="1"/>
  <c r="N18" i="15" s="1"/>
  <c r="G19" i="15"/>
  <c r="I19" i="15"/>
  <c r="J19" i="15" l="1"/>
  <c r="N19" i="15" s="1"/>
  <c r="I20" i="15"/>
  <c r="G20" i="15"/>
  <c r="J20" i="15" l="1"/>
  <c r="N20" i="15" s="1"/>
  <c r="G21" i="15"/>
  <c r="I21" i="15"/>
  <c r="J21" i="15" l="1"/>
  <c r="N21" i="15" s="1"/>
  <c r="I22" i="15"/>
  <c r="G22" i="15"/>
  <c r="J22" i="15" l="1"/>
  <c r="N22" i="15" s="1"/>
  <c r="G23" i="15"/>
  <c r="I23" i="15"/>
  <c r="J23" i="15" l="1"/>
  <c r="N23" i="15" s="1"/>
  <c r="I24" i="15"/>
  <c r="G24" i="15"/>
  <c r="J24" i="15" l="1"/>
  <c r="N24" i="15" s="1"/>
  <c r="N25" i="15" s="1"/>
  <c r="R30" i="25" s="1"/>
</calcChain>
</file>

<file path=xl/sharedStrings.xml><?xml version="1.0" encoding="utf-8"?>
<sst xmlns="http://schemas.openxmlformats.org/spreadsheetml/2006/main" count="130" uniqueCount="79">
  <si>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</si>
  <si>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</si>
  <si>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</si>
  <si>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</si>
  <si>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</si>
  <si>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</si>
  <si>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</si>
  <si>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</si>
  <si>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</si>
  <si>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</si>
  <si>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</si>
  <si>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昼間</t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</si>
  <si>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</si>
  <si>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</si>
  <si>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>×0.85</t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</si>
  <si>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</si>
  <si>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t>(kW/h円)</t>
    <rPh sb="5" eb="6">
      <t>エン</t>
    </rPh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</si>
  <si>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</si>
  <si>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小計
B
(A×①×
力率割引)</t>
    <rPh sb="0" eb="1">
      <t>ショウ</t>
    </rPh>
    <rPh sb="11" eb="12">
      <t>チカラ</t>
    </rPh>
    <rPh sb="12" eb="13">
      <t>リツ</t>
    </rPh>
    <rPh sb="13" eb="15">
      <t>ワリビキ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</si>
  <si>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</si>
  <si>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(kW/円)</t>
    <rPh sb="4" eb="5">
      <t>エン</t>
    </rPh>
    <phoneticPr fontId="1"/>
  </si>
  <si>
    <t>(C1×②)
　　　（円）</t>
    <rPh sb="11" eb="12">
      <t>エン</t>
    </rPh>
    <phoneticPr fontId="1"/>
  </si>
  <si>
    <t>(C3×④)
　　　（円）</t>
    <rPh sb="11" eb="12">
      <t>エン</t>
    </rPh>
    <phoneticPr fontId="1"/>
  </si>
  <si>
    <t>(C2×③)
　　　　（円）</t>
    <rPh sb="12" eb="13">
      <t>エン</t>
    </rPh>
    <phoneticPr fontId="1"/>
  </si>
  <si>
    <t>C2
    （kWh）</t>
    <phoneticPr fontId="1"/>
  </si>
  <si>
    <t>C1
　   （kWh）</t>
    <phoneticPr fontId="1"/>
  </si>
  <si>
    <t>C3
    （kWh）</t>
    <phoneticPr fontId="1"/>
  </si>
  <si>
    <t>様式5-2</t>
    <rPh sb="0" eb="2">
      <t>ヨウシキ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</si>
  <si>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</si>
  <si>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</si>
  <si>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</si>
  <si>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</si>
  <si>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</si>
  <si>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</si>
  <si>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</si>
  <si>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</si>
  <si>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小計
D
（b1+b2+b3）</t>
    <rPh sb="0" eb="1">
      <t>ショウ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</si>
  <si>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</si>
  <si>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 5-1</t>
    <rPh sb="0" eb="2">
      <t>ヨウシキ</t>
    </rPh>
    <phoneticPr fontId="1"/>
  </si>
  <si>
    <t xml:space="preserve">
     （kWh）</t>
    <phoneticPr fontId="1"/>
  </si>
  <si>
    <t xml:space="preserve">
　　　（円）</t>
    <rPh sb="5" eb="6">
      <t>エン</t>
    </rPh>
    <phoneticPr fontId="1"/>
  </si>
  <si>
    <t>月毎の
電気料金合計
D
（B＋C）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</si>
  <si>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</si>
  <si>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様式 5-3</t>
    <rPh sb="0" eb="2">
      <t>ヨウシキ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</si>
  <si>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</si>
  <si>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入札金額算定書</t>
    <rPh sb="0" eb="7">
      <t>ニュウサツキンガクサンテイショ</t>
    </rPh>
    <phoneticPr fontId="1"/>
  </si>
  <si>
    <t>単価
②</t>
    <phoneticPr fontId="1"/>
  </si>
  <si>
    <t>電気料金総価
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</si>
  <si>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</si>
  <si>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電気料金総価（①＋②＋③）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</si>
  <si>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単価
③</t>
    <phoneticPr fontId="1"/>
  </si>
  <si>
    <t>単価
④</t>
    <phoneticPr fontId="1"/>
  </si>
  <si>
    <t>予定使用
電力量
C1
(kWh)</t>
    <rPh sb="0" eb="2">
      <t>ヨテイ</t>
    </rPh>
    <rPh sb="2" eb="4">
      <t>シヨウ</t>
    </rPh>
    <rPh sb="5" eb="8">
      <t>デンリョクリョウ</t>
    </rPh>
    <phoneticPr fontId="1"/>
  </si>
  <si>
    <t>単価
③
(kW/h円)</t>
    <rPh sb="10" eb="11">
      <t>エン</t>
    </rPh>
    <phoneticPr fontId="1"/>
  </si>
  <si>
    <t>施設№1　岐阜市消防本部庁舎</t>
    <rPh sb="0" eb="2">
      <t>シセツ</t>
    </rPh>
    <rPh sb="5" eb="8">
      <t>ギフシ</t>
    </rPh>
    <rPh sb="8" eb="10">
      <t>ショウボウ</t>
    </rPh>
    <rPh sb="10" eb="12">
      <t>ホンブ</t>
    </rPh>
    <rPh sb="12" eb="14">
      <t>チョウシャ</t>
    </rPh>
    <phoneticPr fontId="1"/>
  </si>
  <si>
    <r>
      <rPr>
        <sz val="12"/>
        <rFont val="ＭＳ Ｐゴシック"/>
        <family val="3"/>
        <charset val="128"/>
      </rPr>
      <t>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入札書に記載する金額は、様式5-1、5-2、5-3の電気料金総価（①、②、③の合計）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ヨウシキ</t>
    </rPh>
    <rPh sb="28" eb="30">
      <t>デンキ</t>
    </rPh>
    <rPh sb="30" eb="32">
      <t>リョウキン</t>
    </rPh>
    <rPh sb="32" eb="33">
      <t>ソウ</t>
    </rPh>
    <rPh sb="33" eb="34">
      <t>カ</t>
    </rPh>
    <rPh sb="41" eb="43">
      <t>ゴウケイ</t>
    </rPh>
    <rPh sb="46" eb="47">
      <t>ガク</t>
    </rPh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</si>
  <si>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</si>
  <si>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小計
C
（Ｃ１×③）
　　　（円）</t>
    <rPh sb="0" eb="1">
      <t>ショウ</t>
    </rPh>
    <rPh sb="1" eb="2">
      <t>ケイ</t>
    </rPh>
    <rPh sb="16" eb="17">
      <t>エン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</si>
  <si>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</si>
  <si>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</si>
  <si>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小計
D
（C×②）</t>
    <rPh sb="0" eb="1">
      <t>ショウ</t>
    </rPh>
    <rPh sb="1" eb="2">
      <t>ケイ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</si>
  <si>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</si>
  <si>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</si>
  <si>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b1</t>
    <rPh sb="0" eb="1">
      <t>ケイ</t>
    </rPh>
    <phoneticPr fontId="1"/>
  </si>
  <si>
    <t>計
b2</t>
    <rPh sb="0" eb="1">
      <t>ケイ</t>
    </rPh>
    <phoneticPr fontId="1"/>
  </si>
  <si>
    <t>計
b3</t>
    <rPh sb="0" eb="1">
      <t>ケイ</t>
    </rPh>
    <phoneticPr fontId="1"/>
  </si>
  <si>
    <t>R4</t>
    <phoneticPr fontId="1"/>
  </si>
  <si>
    <t>施設№２～７</t>
    <rPh sb="0" eb="2">
      <t>シセツ</t>
    </rPh>
    <phoneticPr fontId="1"/>
  </si>
  <si>
    <t>施設№８、９　</t>
    <rPh sb="0" eb="2">
      <t>シセツ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</si>
  <si>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</si>
  <si>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</si>
  <si>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電気料金総価
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</si>
  <si>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</si>
  <si>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</si>
  <si>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23" eb="25">
      <t>ゼイコ</t>
    </rPh>
    <rPh sb="25" eb="27">
      <t>タンカ</t>
    </rPh>
    <rPh sb="30" eb="33">
      <t>ショウスウテン</t>
    </rPh>
    <rPh sb="33" eb="34">
      <t>ダイ</t>
    </rPh>
    <rPh sb="35" eb="36">
      <t>イ</t>
    </rPh>
    <rPh sb="37" eb="38">
      <t>キ</t>
    </rPh>
    <rPh sb="39" eb="40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</si>
  <si>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rPh sb="17" eb="18">
      <t>ケイ</t>
    </rPh>
    <rPh sb="18" eb="19">
      <t>オヨ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</si>
  <si>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</si>
  <si>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R5</t>
    <phoneticPr fontId="1"/>
  </si>
  <si>
    <r>
      <t xml:space="preserve">予備電源
</t>
    </r>
    <r>
      <rPr>
        <sz val="9"/>
        <rFont val="ＭＳ Ｐ明朝"/>
        <family val="1"/>
        <charset val="128"/>
      </rPr>
      <t>（常時供給変電所以外から供給）</t>
    </r>
    <rPh sb="0" eb="2">
      <t>ヨビ</t>
    </rPh>
    <rPh sb="2" eb="4">
      <t>デンゲン</t>
    </rPh>
    <rPh sb="6" eb="8">
      <t>ジョウジ</t>
    </rPh>
    <rPh sb="8" eb="10">
      <t>キョウキュウ</t>
    </rPh>
    <rPh sb="10" eb="13">
      <t>ヘンデンショ</t>
    </rPh>
    <rPh sb="13" eb="15">
      <t>イガイ</t>
    </rPh>
    <rPh sb="17" eb="19">
      <t>キョウキュウ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</si>
</sst>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.00_);[Red]\(0.00\)"/>
    <numFmt numFmtId="177" formatCode="#,##0&quot;円&quot;"/>
    <numFmt numFmtId="178" formatCode="#,##0.00_);[Red]\(#,##0.00\)"/>
    <numFmt numFmtId="179" formatCode="#,##0.00_ "/>
  </numFmts>
  <fonts count="2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6">
    <xf numFmtId="0" fontId="0" fillId="0" borderId="0" xfId="0"/>
    <xf numFmtId="0" fontId="4" fillId="2" borderId="0" xfId="0" applyFont="1" applyFill="1" applyProtection="1"/>
    <xf numFmtId="0" fontId="7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0" fontId="8" fillId="2" borderId="0" xfId="6" applyFont="1" applyFill="1" applyAlignment="1" applyProtection="1">
      <alignment horizontal="left"/>
    </xf>
    <xf numFmtId="0" fontId="8" fillId="2" borderId="0" xfId="7" applyFont="1" applyFill="1" applyAlignment="1" applyProtection="1">
      <alignment horizontal="left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1" xfId="6" applyFont="1" applyFill="1" applyBorder="1" applyAlignment="1" applyProtection="1">
      <alignment horizontal="right"/>
    </xf>
    <xf numFmtId="0" fontId="4" fillId="2" borderId="13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8" fillId="2" borderId="3" xfId="6" applyFont="1" applyFill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10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7" fillId="2" borderId="0" xfId="6" applyFont="1" applyFill="1" applyProtection="1"/>
    <xf numFmtId="0" fontId="4" fillId="2" borderId="18" xfId="6" applyFont="1" applyFill="1" applyBorder="1" applyAlignment="1" applyProtection="1">
      <alignment horizontal="center" wrapText="1"/>
    </xf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3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4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9" fillId="0" borderId="0" xfId="8" applyFont="1" applyBorder="1" applyAlignment="1" applyProtection="1">
      <alignment horizontal="left" vertical="center" wrapText="1"/>
    </xf>
    <xf numFmtId="0" fontId="12" fillId="2" borderId="0" xfId="6" applyFont="1" applyFill="1" applyProtection="1"/>
    <xf numFmtId="0" fontId="12" fillId="2" borderId="0" xfId="0" applyFont="1" applyFill="1" applyProtection="1"/>
    <xf numFmtId="0" fontId="4" fillId="2" borderId="4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38" fontId="4" fillId="2" borderId="29" xfId="9" applyFont="1" applyFill="1" applyBorder="1" applyAlignment="1" applyProtection="1">
      <alignment horizontal="right"/>
    </xf>
    <xf numFmtId="38" fontId="4" fillId="2" borderId="27" xfId="9" applyFont="1" applyFill="1" applyBorder="1" applyAlignment="1" applyProtection="1">
      <alignment horizontal="right"/>
    </xf>
    <xf numFmtId="38" fontId="4" fillId="2" borderId="38" xfId="9" applyFont="1" applyFill="1" applyBorder="1" applyProtection="1"/>
    <xf numFmtId="38" fontId="4" fillId="2" borderId="10" xfId="6" applyNumberFormat="1" applyFont="1" applyFill="1" applyBorder="1" applyAlignment="1" applyProtection="1">
      <alignment horizontal="right" shrinkToFit="1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7" fillId="2" borderId="43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7" fillId="2" borderId="42" xfId="9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wrapText="1"/>
    </xf>
    <xf numFmtId="0" fontId="4" fillId="2" borderId="11" xfId="6" applyFont="1" applyFill="1" applyBorder="1" applyAlignment="1" applyProtection="1">
      <alignment horizontal="center" wrapText="1"/>
    </xf>
    <xf numFmtId="0" fontId="3" fillId="2" borderId="0" xfId="6" applyFont="1" applyFill="1" applyProtection="1"/>
    <xf numFmtId="0" fontId="13" fillId="2" borderId="0" xfId="7" applyFont="1" applyFill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4" fillId="2" borderId="46" xfId="6" applyFont="1" applyFill="1" applyBorder="1" applyAlignment="1" applyProtection="1">
      <alignment horizontal="right"/>
    </xf>
    <xf numFmtId="38" fontId="4" fillId="2" borderId="47" xfId="9" applyFont="1" applyFill="1" applyBorder="1" applyAlignment="1" applyProtection="1">
      <alignment horizontal="center"/>
    </xf>
    <xf numFmtId="0" fontId="7" fillId="2" borderId="3" xfId="6" applyFont="1" applyFill="1" applyBorder="1" applyAlignment="1" applyProtection="1">
      <alignment horizontal="center"/>
    </xf>
    <xf numFmtId="38" fontId="7" fillId="2" borderId="40" xfId="9" applyFont="1" applyFill="1" applyBorder="1" applyProtection="1"/>
    <xf numFmtId="38" fontId="4" fillId="2" borderId="9" xfId="9" applyFont="1" applyFill="1" applyBorder="1" applyAlignment="1" applyProtection="1">
      <alignment horizontal="right"/>
    </xf>
    <xf numFmtId="38" fontId="4" fillId="2" borderId="46" xfId="9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vertical="center"/>
    </xf>
    <xf numFmtId="0" fontId="13" fillId="2" borderId="0" xfId="7" applyFont="1" applyFill="1" applyAlignment="1" applyProtection="1">
      <alignment horizontal="left" vertical="center" wrapText="1"/>
    </xf>
    <xf numFmtId="0" fontId="4" fillId="2" borderId="12" xfId="6" applyFont="1" applyFill="1" applyBorder="1" applyAlignment="1" applyProtection="1">
      <alignment horizontal="center" vertical="center" wrapText="1"/>
    </xf>
    <xf numFmtId="38" fontId="4" fillId="2" borderId="2" xfId="9" applyFont="1" applyFill="1" applyBorder="1" applyAlignment="1" applyProtection="1">
      <alignment horizontal="right"/>
    </xf>
    <xf numFmtId="38" fontId="4" fillId="2" borderId="10" xfId="9" applyFont="1" applyFill="1" applyBorder="1" applyAlignment="1" applyProtection="1">
      <alignment horizontal="right"/>
    </xf>
    <xf numFmtId="0" fontId="4" fillId="2" borderId="16" xfId="6" applyFont="1" applyFill="1" applyBorder="1" applyAlignment="1" applyProtection="1">
      <alignment horizontal="right"/>
    </xf>
    <xf numFmtId="38" fontId="4" fillId="2" borderId="5" xfId="9" applyFont="1" applyFill="1" applyBorder="1" applyAlignment="1" applyProtection="1">
      <alignment horizontal="right"/>
    </xf>
    <xf numFmtId="0" fontId="4" fillId="2" borderId="10" xfId="9" applyNumberFormat="1" applyFont="1" applyFill="1" applyBorder="1" applyAlignment="1" applyProtection="1">
      <alignment horizontal="right" shrinkToFit="1"/>
    </xf>
    <xf numFmtId="38" fontId="4" fillId="2" borderId="19" xfId="9" applyFont="1" applyFill="1" applyBorder="1" applyAlignment="1" applyProtection="1">
      <alignment horizontal="right"/>
    </xf>
    <xf numFmtId="0" fontId="4" fillId="2" borderId="12" xfId="9" applyNumberFormat="1" applyFont="1" applyFill="1" applyBorder="1" applyAlignment="1" applyProtection="1">
      <alignment horizontal="right" shrinkToFit="1"/>
    </xf>
    <xf numFmtId="0" fontId="4" fillId="2" borderId="31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40" fontId="11" fillId="2" borderId="0" xfId="1" applyNumberFormat="1" applyFont="1" applyFill="1" applyAlignment="1" applyProtection="1">
      <alignment vertical="center"/>
    </xf>
    <xf numFmtId="0" fontId="13" fillId="2" borderId="0" xfId="7" applyFont="1" applyFill="1" applyAlignment="1" applyProtection="1">
      <alignment vertical="center" wrapText="1"/>
    </xf>
    <xf numFmtId="38" fontId="11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5" fillId="2" borderId="0" xfId="6" applyFont="1" applyFill="1" applyAlignment="1" applyProtection="1">
      <alignment vertical="center"/>
    </xf>
    <xf numFmtId="0" fontId="15" fillId="2" borderId="0" xfId="7" applyFont="1" applyFill="1" applyAlignment="1" applyProtection="1">
      <alignment vertical="center"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7" fillId="2" borderId="0" xfId="9" applyFont="1" applyFill="1" applyBorder="1" applyProtection="1"/>
    <xf numFmtId="38" fontId="7" fillId="2" borderId="41" xfId="9" applyFont="1" applyFill="1" applyBorder="1" applyAlignment="1" applyProtection="1">
      <alignment horizontal="center" vertical="center" wrapText="1"/>
    </xf>
    <xf numFmtId="38" fontId="7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30" xfId="9" applyFont="1" applyFill="1" applyBorder="1" applyAlignment="1" applyProtection="1">
      <alignment horizontal="center"/>
    </xf>
    <xf numFmtId="0" fontId="14" fillId="2" borderId="0" xfId="6" applyFont="1" applyFill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3" fontId="17" fillId="0" borderId="6" xfId="0" applyNumberFormat="1" applyFont="1" applyBorder="1"/>
    <xf numFmtId="38" fontId="4" fillId="2" borderId="3" xfId="6" applyNumberFormat="1" applyFont="1" applyFill="1" applyBorder="1" applyAlignment="1" applyProtection="1">
      <alignment horizontal="right" shrinkToFit="1"/>
    </xf>
    <xf numFmtId="3" fontId="18" fillId="0" borderId="6" xfId="0" applyNumberFormat="1" applyFont="1" applyBorder="1"/>
    <xf numFmtId="38" fontId="4" fillId="2" borderId="0" xfId="6" applyNumberFormat="1" applyFont="1" applyFill="1" applyProtection="1"/>
    <xf numFmtId="38" fontId="10" fillId="2" borderId="0" xfId="6" applyNumberFormat="1" applyFont="1" applyFill="1" applyProtection="1"/>
    <xf numFmtId="178" fontId="4" fillId="2" borderId="28" xfId="9" applyNumberFormat="1" applyFont="1" applyFill="1" applyBorder="1" applyAlignment="1" applyProtection="1">
      <alignment horizontal="right"/>
    </xf>
    <xf numFmtId="178" fontId="4" fillId="2" borderId="0" xfId="9" applyNumberFormat="1" applyFont="1" applyFill="1" applyBorder="1" applyAlignment="1" applyProtection="1">
      <alignment horizontal="right"/>
    </xf>
    <xf numFmtId="178" fontId="4" fillId="2" borderId="65" xfId="9" applyNumberFormat="1" applyFont="1" applyFill="1" applyBorder="1" applyAlignment="1" applyProtection="1">
      <alignment horizontal="right"/>
    </xf>
    <xf numFmtId="178" fontId="4" fillId="2" borderId="45" xfId="9" applyNumberFormat="1" applyFont="1" applyFill="1" applyBorder="1" applyAlignment="1" applyProtection="1">
      <alignment horizontal="right"/>
    </xf>
    <xf numFmtId="178" fontId="4" fillId="2" borderId="1" xfId="9" applyNumberFormat="1" applyFont="1" applyFill="1" applyBorder="1" applyAlignment="1" applyProtection="1">
      <alignment horizontal="right" shrinkToFit="1"/>
    </xf>
    <xf numFmtId="178" fontId="4" fillId="2" borderId="1" xfId="9" applyNumberFormat="1" applyFont="1" applyFill="1" applyBorder="1" applyAlignment="1" applyProtection="1">
      <alignment shrinkToFit="1"/>
    </xf>
    <xf numFmtId="178" fontId="4" fillId="2" borderId="15" xfId="9" applyNumberFormat="1" applyFont="1" applyFill="1" applyBorder="1" applyAlignment="1" applyProtection="1">
      <alignment horizontal="right" shrinkToFit="1"/>
    </xf>
    <xf numFmtId="178" fontId="4" fillId="2" borderId="3" xfId="9" applyNumberFormat="1" applyFont="1" applyFill="1" applyBorder="1" applyAlignment="1" applyProtection="1">
      <alignment horizontal="right" shrinkToFi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/>
    </xf>
    <xf numFmtId="178" fontId="4" fillId="2" borderId="27" xfId="9" applyNumberFormat="1" applyFont="1" applyFill="1" applyBorder="1" applyAlignment="1" applyProtection="1">
      <alignment horizontal="right"/>
    </xf>
    <xf numFmtId="179" fontId="4" fillId="2" borderId="15" xfId="9" applyNumberFormat="1" applyFont="1" applyFill="1" applyBorder="1" applyAlignment="1" applyProtection="1">
      <alignment horizontal="right" shrinkToFit="1"/>
    </xf>
    <xf numFmtId="178" fontId="4" fillId="2" borderId="33" xfId="9" applyNumberFormat="1" applyFont="1" applyFill="1" applyBorder="1" applyAlignment="1" applyProtection="1">
      <alignment horizontal="right"/>
      <protection locked="0"/>
    </xf>
    <xf numFmtId="178" fontId="4" fillId="2" borderId="34" xfId="9" applyNumberFormat="1" applyFont="1" applyFill="1" applyBorder="1" applyAlignment="1" applyProtection="1">
      <alignment horizontal="right"/>
      <protection locked="0"/>
    </xf>
    <xf numFmtId="178" fontId="4" fillId="2" borderId="61" xfId="9" applyNumberFormat="1" applyFont="1" applyFill="1" applyBorder="1" applyAlignment="1" applyProtection="1">
      <alignment horizontal="right"/>
      <protection locked="0"/>
    </xf>
    <xf numFmtId="178" fontId="4" fillId="2" borderId="48" xfId="9" applyNumberFormat="1" applyFont="1" applyFill="1" applyBorder="1" applyAlignment="1" applyProtection="1">
      <alignment horizontal="right"/>
      <protection locked="0"/>
    </xf>
    <xf numFmtId="178" fontId="4" fillId="2" borderId="35" xfId="9" applyNumberFormat="1" applyFont="1" applyFill="1" applyBorder="1" applyAlignment="1" applyProtection="1">
      <alignment horizontal="right"/>
      <protection locked="0"/>
    </xf>
    <xf numFmtId="178" fontId="4" fillId="2" borderId="36" xfId="9" applyNumberFormat="1" applyFont="1" applyFill="1" applyBorder="1" applyAlignment="1" applyProtection="1">
      <alignment horizontal="right"/>
      <protection locked="0"/>
    </xf>
    <xf numFmtId="178" fontId="4" fillId="2" borderId="37" xfId="9" applyNumberFormat="1" applyFont="1" applyFill="1" applyBorder="1" applyAlignment="1" applyProtection="1">
      <alignment horizontal="right"/>
      <protection locked="0"/>
    </xf>
    <xf numFmtId="38" fontId="4" fillId="2" borderId="19" xfId="9" applyFont="1" applyFill="1" applyBorder="1" applyAlignment="1" applyProtection="1">
      <alignment horizontal="center"/>
    </xf>
    <xf numFmtId="38" fontId="4" fillId="2" borderId="39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38" fontId="6" fillId="2" borderId="62" xfId="9" applyFont="1" applyFill="1" applyBorder="1" applyAlignment="1" applyProtection="1">
      <alignment horizontal="center" vertical="center" shrinkToFit="1"/>
    </xf>
    <xf numFmtId="38" fontId="6" fillId="2" borderId="63" xfId="9" applyFont="1" applyFill="1" applyBorder="1" applyAlignment="1" applyProtection="1">
      <alignment horizontal="center" vertical="center" shrinkToFit="1"/>
    </xf>
    <xf numFmtId="38" fontId="6" fillId="2" borderId="64" xfId="9" applyFont="1" applyFill="1" applyBorder="1" applyAlignment="1" applyProtection="1">
      <alignment horizontal="center" vertical="center" shrinkToFi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14" fillId="2" borderId="0" xfId="6" applyFont="1" applyFill="1" applyAlignment="1" applyProtection="1">
      <alignment horizontal="center"/>
    </xf>
    <xf numFmtId="0" fontId="4" fillId="2" borderId="18" xfId="6" applyFont="1" applyFill="1" applyBorder="1" applyAlignment="1" applyProtection="1">
      <alignment horizontal="center" vertical="center" wrapText="1"/>
    </xf>
    <xf numFmtId="0" fontId="4" fillId="2" borderId="49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6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38" fontId="6" fillId="2" borderId="10" xfId="9" applyFont="1" applyFill="1" applyBorder="1" applyAlignment="1" applyProtection="1">
      <alignment horizontal="center" vertical="center" shrinkToFit="1"/>
    </xf>
    <xf numFmtId="38" fontId="6" fillId="2" borderId="31" xfId="9" applyFont="1" applyFill="1" applyBorder="1" applyAlignment="1" applyProtection="1">
      <alignment horizontal="center" vertical="center" shrinkToFit="1"/>
    </xf>
    <xf numFmtId="38" fontId="6" fillId="2" borderId="32" xfId="9" applyFont="1" applyFill="1" applyBorder="1" applyAlignment="1" applyProtection="1">
      <alignment horizontal="center" vertical="center" shrinkToFit="1"/>
    </xf>
    <xf numFmtId="0" fontId="4" fillId="2" borderId="1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 applyProtection="1">
      <alignment horizontal="center" vertical="center"/>
    </xf>
    <xf numFmtId="0" fontId="8" fillId="2" borderId="57" xfId="0" applyFont="1" applyFill="1" applyBorder="1" applyAlignment="1" applyProtection="1">
      <alignment horizontal="center" vertical="center"/>
    </xf>
    <xf numFmtId="177" fontId="8" fillId="2" borderId="51" xfId="0" applyNumberFormat="1" applyFont="1" applyFill="1" applyBorder="1" applyAlignment="1" applyProtection="1">
      <alignment horizontal="center" vertical="center"/>
    </xf>
    <xf numFmtId="177" fontId="8" fillId="2" borderId="52" xfId="0" applyNumberFormat="1" applyFont="1" applyFill="1" applyBorder="1" applyAlignment="1" applyProtection="1">
      <alignment horizontal="center" vertical="center"/>
    </xf>
    <xf numFmtId="177" fontId="8" fillId="2" borderId="53" xfId="0" applyNumberFormat="1" applyFont="1" applyFill="1" applyBorder="1" applyAlignment="1" applyProtection="1">
      <alignment horizontal="center" vertical="center"/>
    </xf>
    <xf numFmtId="177" fontId="8" fillId="2" borderId="54" xfId="0" applyNumberFormat="1" applyFont="1" applyFill="1" applyBorder="1" applyAlignment="1" applyProtection="1">
      <alignment horizontal="center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60" xfId="0" applyFont="1" applyFill="1" applyBorder="1" applyAlignment="1" applyProtection="1">
      <alignment horizontal="center" vertical="center"/>
    </xf>
    <xf numFmtId="38" fontId="4" fillId="2" borderId="67" xfId="9" applyFont="1" applyFill="1" applyBorder="1" applyAlignment="1" applyProtection="1">
      <alignment horizontal="center"/>
    </xf>
    <xf numFmtId="38" fontId="4" fillId="2" borderId="66" xfId="9" applyFont="1" applyFill="1" applyBorder="1" applyAlignment="1" applyProtection="1">
      <alignment horizontal="center"/>
    </xf>
    <xf numFmtId="176" fontId="4" fillId="2" borderId="68" xfId="9" applyNumberFormat="1" applyFont="1" applyFill="1" applyBorder="1" applyAlignment="1" applyProtection="1">
      <alignment horizontal="center"/>
    </xf>
    <xf numFmtId="176" fontId="4" fillId="2" borderId="66" xfId="9" applyNumberFormat="1" applyFont="1" applyFill="1" applyBorder="1" applyAlignment="1" applyProtection="1">
      <alignment horizontal="center"/>
    </xf>
    <xf numFmtId="176" fontId="4" fillId="2" borderId="67" xfId="9" applyNumberFormat="1" applyFont="1" applyFill="1" applyBorder="1" applyAlignment="1" applyProtection="1">
      <alignment horizontal="center" shrinkToFit="1"/>
    </xf>
    <xf numFmtId="176" fontId="4" fillId="2" borderId="66" xfId="9" applyNumberFormat="1" applyFont="1" applyFill="1" applyBorder="1" applyAlignment="1" applyProtection="1">
      <alignment horizontal="center" shrinkToFi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center" vertical="center"/>
    </xf>
    <xf numFmtId="0" fontId="4" fillId="2" borderId="44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/>
    </xf>
    <xf numFmtId="178" fontId="4" fillId="2" borderId="50" xfId="9" applyNumberFormat="1" applyFont="1" applyFill="1" applyBorder="1" applyAlignment="1" applyProtection="1">
      <alignment horizontal="right"/>
      <protection locked="0"/>
    </xf>
  </cellXfs>
  <cellStyles count="14">
    <cellStyle name="パーセント 2" xfId="4"/>
    <cellStyle name="桁区切り" xfId="1" builtinId="6"/>
    <cellStyle name="桁区切り 2" xfId="3"/>
    <cellStyle name="桁区切り 2 2" xfId="9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14</xdr:col>
      <xdr:colOff>0</xdr:colOff>
      <xdr:row>19</xdr:row>
      <xdr:rowOff>0</xdr:rowOff>
    </xdr:to>
    <xdr:cxnSp macro="">
      <xdr:nvCxnSpPr>
        <xdr:cNvPr id="2" name="直線コネクタ 1"/>
        <xdr:cNvCxnSpPr/>
      </xdr:nvCxnSpPr>
      <xdr:spPr>
        <a:xfrm flipH="1">
          <a:off x="9486900" y="3181350"/>
          <a:ext cx="809625" cy="1733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12700</xdr:colOff>
      <xdr:row>11</xdr:row>
      <xdr:rowOff>342900</xdr:rowOff>
    </xdr:from>
    <xdr:to>
      <xdr:col>15</xdr:col>
      <xdr:colOff>12700</xdr:colOff>
      <xdr:row>18</xdr:row>
      <xdr:rowOff>215900</xdr:rowOff>
    </xdr:to>
    <xdr:cxnSp macro="">
      <xdr:nvCxnSpPr>
        <xdr:cNvPr id="3" name="直線コネクタ 2"/>
        <xdr:cNvCxnSpPr/>
      </xdr:nvCxnSpPr>
      <xdr:spPr>
        <a:xfrm flipH="1">
          <a:off x="10309225" y="3143250"/>
          <a:ext cx="809625" cy="1739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12</xdr:row>
      <xdr:rowOff>0</xdr:rowOff>
    </xdr:from>
    <xdr:to>
      <xdr:col>15</xdr:col>
      <xdr:colOff>939800</xdr:colOff>
      <xdr:row>19</xdr:row>
      <xdr:rowOff>25400</xdr:rowOff>
    </xdr:to>
    <xdr:cxnSp macro="">
      <xdr:nvCxnSpPr>
        <xdr:cNvPr id="4" name="直線コネクタ 3"/>
        <xdr:cNvCxnSpPr/>
      </xdr:nvCxnSpPr>
      <xdr:spPr>
        <a:xfrm flipH="1">
          <a:off x="11144250" y="3181350"/>
          <a:ext cx="901700" cy="1758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showGridLines="0" showZeros="0" tabSelected="1" view="pageBreakPreview" topLeftCell="A10" zoomScale="75" zoomScaleNormal="75" zoomScaleSheetLayoutView="75" workbookViewId="0">
      <selection activeCell="E13" sqref="E13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5" width="10.625" style="3" customWidth="1"/>
    <col min="6" max="6" width="8.625" style="3" customWidth="1"/>
    <col min="7" max="7" width="13.75" style="3" customWidth="1"/>
    <col min="8" max="9" width="12.125" style="3" customWidth="1"/>
    <col min="10" max="10" width="13.75" style="3" customWidth="1"/>
    <col min="11" max="11" width="10.625" style="3" customWidth="1"/>
    <col min="12" max="12" width="11.625" style="3" customWidth="1"/>
    <col min="13" max="13" width="13.375" style="3" customWidth="1"/>
    <col min="14" max="14" width="18.125" style="3" customWidth="1"/>
    <col min="15" max="15" width="14.625" style="3" customWidth="1"/>
    <col min="16" max="16" width="18.625" style="3" customWidth="1"/>
    <col min="17" max="17" width="3.5" style="3" customWidth="1"/>
    <col min="18" max="18" width="10" style="3" customWidth="1"/>
    <col min="19" max="19" width="9" style="3"/>
    <col min="20" max="21" width="10.625" style="3" customWidth="1"/>
    <col min="22" max="16384" width="9" style="3"/>
  </cols>
  <sheetData>
    <row r="2" spans="2:20" ht="17.25" x14ac:dyDescent="0.2">
      <c r="B2" s="78" t="s">
        <v>38</v>
      </c>
    </row>
    <row r="3" spans="2:20" ht="17.25" x14ac:dyDescent="0.2">
      <c r="B3" s="4"/>
      <c r="C3" s="5"/>
      <c r="D3" s="5"/>
      <c r="E3" s="5"/>
      <c r="G3" s="5"/>
      <c r="H3" s="5"/>
      <c r="I3" s="5"/>
      <c r="L3" s="5"/>
    </row>
    <row r="4" spans="2:20" ht="17.25" x14ac:dyDescent="0.2">
      <c r="B4" s="4"/>
      <c r="C4" s="5"/>
      <c r="D4" s="5"/>
      <c r="E4" s="5"/>
      <c r="G4" s="5"/>
      <c r="H4" s="5"/>
      <c r="I4" s="5"/>
      <c r="L4" s="5"/>
    </row>
    <row r="5" spans="2:20" ht="21" customHeight="1" x14ac:dyDescent="0.2">
      <c r="B5" s="6"/>
      <c r="C5" s="5"/>
      <c r="D5" s="5"/>
      <c r="E5" s="5"/>
      <c r="G5" s="5"/>
      <c r="H5" s="156" t="s">
        <v>45</v>
      </c>
      <c r="I5" s="156"/>
      <c r="J5" s="156"/>
      <c r="K5" s="156"/>
      <c r="L5" s="156"/>
      <c r="M5" s="156"/>
      <c r="N5" s="89"/>
      <c r="O5" s="89"/>
    </row>
    <row r="6" spans="2:20" ht="17.25" x14ac:dyDescent="0.2">
      <c r="B6" s="6"/>
      <c r="C6" s="5"/>
      <c r="D6" s="5"/>
      <c r="E6" s="5"/>
      <c r="G6" s="5"/>
      <c r="H6" s="5"/>
      <c r="I6" s="5"/>
      <c r="K6" s="93"/>
      <c r="L6" s="93"/>
      <c r="M6" s="93"/>
      <c r="N6" s="89"/>
      <c r="O6" s="89"/>
    </row>
    <row r="7" spans="2:20" ht="17.25" x14ac:dyDescent="0.2">
      <c r="B7" s="6"/>
      <c r="C7" s="5"/>
      <c r="D7" s="5"/>
      <c r="E7" s="5"/>
      <c r="G7" s="5"/>
      <c r="H7" s="5"/>
      <c r="I7" s="5"/>
      <c r="L7" s="5"/>
      <c r="N7" s="98"/>
      <c r="O7" s="50"/>
    </row>
    <row r="8" spans="2:20" ht="17.25" x14ac:dyDescent="0.2">
      <c r="B8" s="6" t="s">
        <v>54</v>
      </c>
      <c r="C8" s="5"/>
      <c r="D8" s="5"/>
      <c r="E8" s="5"/>
      <c r="G8" s="5"/>
      <c r="H8" s="5"/>
      <c r="I8" s="5"/>
      <c r="L8" s="5"/>
      <c r="P8" s="40"/>
    </row>
    <row r="9" spans="2:20" ht="27" customHeight="1" x14ac:dyDescent="0.15">
      <c r="B9" s="162" t="s">
        <v>1</v>
      </c>
      <c r="C9" s="163"/>
      <c r="D9" s="146" t="s">
        <v>2</v>
      </c>
      <c r="E9" s="146"/>
      <c r="F9" s="146"/>
      <c r="G9" s="146"/>
      <c r="H9" s="146"/>
      <c r="I9" s="147"/>
      <c r="J9" s="147"/>
      <c r="K9" s="154" t="s">
        <v>3</v>
      </c>
      <c r="L9" s="155"/>
      <c r="M9" s="155"/>
      <c r="N9" s="148" t="s">
        <v>41</v>
      </c>
      <c r="O9" s="134"/>
      <c r="P9" s="136"/>
    </row>
    <row r="10" spans="2:20" ht="25.5" customHeight="1" x14ac:dyDescent="0.15">
      <c r="B10" s="164"/>
      <c r="C10" s="163"/>
      <c r="D10" s="137" t="s">
        <v>28</v>
      </c>
      <c r="E10" s="138"/>
      <c r="F10" s="138"/>
      <c r="G10" s="139"/>
      <c r="H10" s="140" t="s">
        <v>78</v>
      </c>
      <c r="I10" s="141"/>
      <c r="J10" s="142" t="s">
        <v>35</v>
      </c>
      <c r="K10" s="157" t="s">
        <v>52</v>
      </c>
      <c r="L10" s="144" t="s">
        <v>53</v>
      </c>
      <c r="M10" s="144" t="s">
        <v>57</v>
      </c>
      <c r="N10" s="146"/>
      <c r="O10" s="135"/>
      <c r="P10" s="136"/>
      <c r="T10" s="96"/>
    </row>
    <row r="11" spans="2:20" ht="45" customHeight="1" x14ac:dyDescent="0.15">
      <c r="B11" s="164"/>
      <c r="C11" s="163"/>
      <c r="D11" s="94" t="s">
        <v>30</v>
      </c>
      <c r="E11" s="95" t="s">
        <v>29</v>
      </c>
      <c r="F11" s="95" t="s">
        <v>31</v>
      </c>
      <c r="G11" s="144" t="s">
        <v>33</v>
      </c>
      <c r="H11" s="97" t="s">
        <v>32</v>
      </c>
      <c r="I11" s="144" t="s">
        <v>34</v>
      </c>
      <c r="J11" s="143"/>
      <c r="K11" s="158"/>
      <c r="L11" s="160"/>
      <c r="M11" s="160"/>
      <c r="N11" s="149"/>
      <c r="O11" s="135"/>
      <c r="P11" s="41"/>
      <c r="T11" s="41"/>
    </row>
    <row r="12" spans="2:20" ht="30" customHeight="1" thickBot="1" x14ac:dyDescent="0.2">
      <c r="B12" s="90" t="s">
        <v>5</v>
      </c>
      <c r="C12" s="91" t="s">
        <v>6</v>
      </c>
      <c r="D12" s="8" t="s">
        <v>10</v>
      </c>
      <c r="E12" s="34" t="s">
        <v>20</v>
      </c>
      <c r="F12" s="29"/>
      <c r="G12" s="145"/>
      <c r="H12" s="51" t="s">
        <v>20</v>
      </c>
      <c r="I12" s="145"/>
      <c r="J12" s="8" t="s">
        <v>7</v>
      </c>
      <c r="K12" s="159"/>
      <c r="L12" s="161"/>
      <c r="M12" s="145"/>
      <c r="N12" s="62" t="s">
        <v>7</v>
      </c>
      <c r="O12" s="34"/>
      <c r="P12" s="34"/>
      <c r="T12" s="40"/>
    </row>
    <row r="13" spans="2:20" ht="20.100000000000001" customHeight="1" x14ac:dyDescent="0.15">
      <c r="B13" s="99" t="s">
        <v>66</v>
      </c>
      <c r="C13" s="53">
        <v>12</v>
      </c>
      <c r="D13" s="35">
        <v>117</v>
      </c>
      <c r="E13" s="124"/>
      <c r="F13" s="151" t="s">
        <v>14</v>
      </c>
      <c r="G13" s="105">
        <f>ROUNDDOWN(D13*E13*0.85,3)</f>
        <v>0</v>
      </c>
      <c r="H13" s="127"/>
      <c r="I13" s="106">
        <f>ROUNDDOWN(D13*H13,3)</f>
        <v>0</v>
      </c>
      <c r="J13" s="110">
        <f>SUM(G13,I13)</f>
        <v>0</v>
      </c>
      <c r="K13" s="23">
        <v>41000</v>
      </c>
      <c r="L13" s="124"/>
      <c r="M13" s="109">
        <f>ROUNDDOWN(K13*L13,3)</f>
        <v>0</v>
      </c>
      <c r="N13" s="101">
        <f>INT(J13+M13)</f>
        <v>0</v>
      </c>
      <c r="O13" s="131"/>
      <c r="P13" s="133"/>
      <c r="R13" s="103"/>
      <c r="T13" s="40"/>
    </row>
    <row r="14" spans="2:20" ht="20.100000000000001" customHeight="1" x14ac:dyDescent="0.15">
      <c r="B14" s="12" t="s">
        <v>77</v>
      </c>
      <c r="C14" s="53">
        <v>1</v>
      </c>
      <c r="D14" s="35">
        <v>117</v>
      </c>
      <c r="E14" s="125"/>
      <c r="F14" s="152"/>
      <c r="G14" s="105">
        <f t="shared" ref="G14:G24" si="0">ROUNDDOWN(D14*E14*0.85,3)</f>
        <v>0</v>
      </c>
      <c r="H14" s="128"/>
      <c r="I14" s="107">
        <f t="shared" ref="I14:I23" si="1">ROUNDDOWN(D14*H14,3)</f>
        <v>0</v>
      </c>
      <c r="J14" s="110">
        <f t="shared" ref="J14:J24" si="2">SUM(G14,I14)</f>
        <v>0</v>
      </c>
      <c r="K14" s="23">
        <v>47100</v>
      </c>
      <c r="L14" s="125"/>
      <c r="M14" s="109">
        <f t="shared" ref="M14:M23" si="3">ROUNDDOWN(K14*L14,3)</f>
        <v>0</v>
      </c>
      <c r="N14" s="101">
        <f t="shared" ref="N14:N24" si="4">INT(J14+M14)</f>
        <v>0</v>
      </c>
      <c r="O14" s="131"/>
      <c r="P14" s="133"/>
      <c r="R14" s="103"/>
      <c r="T14" s="96"/>
    </row>
    <row r="15" spans="2:20" ht="20.100000000000001" customHeight="1" x14ac:dyDescent="0.15">
      <c r="B15" s="13"/>
      <c r="C15" s="53">
        <v>2</v>
      </c>
      <c r="D15" s="35">
        <v>117</v>
      </c>
      <c r="E15" s="125"/>
      <c r="F15" s="152"/>
      <c r="G15" s="105">
        <f t="shared" si="0"/>
        <v>0</v>
      </c>
      <c r="H15" s="128"/>
      <c r="I15" s="107">
        <f t="shared" si="1"/>
        <v>0</v>
      </c>
      <c r="J15" s="110">
        <f t="shared" si="2"/>
        <v>0</v>
      </c>
      <c r="K15" s="102">
        <v>50000</v>
      </c>
      <c r="L15" s="125"/>
      <c r="M15" s="109">
        <f t="shared" si="3"/>
        <v>0</v>
      </c>
      <c r="N15" s="101">
        <f t="shared" si="4"/>
        <v>0</v>
      </c>
      <c r="O15" s="131"/>
      <c r="P15" s="133"/>
    </row>
    <row r="16" spans="2:20" ht="20.100000000000001" customHeight="1" x14ac:dyDescent="0.15">
      <c r="B16" s="13"/>
      <c r="C16" s="53">
        <v>3</v>
      </c>
      <c r="D16" s="35">
        <v>117</v>
      </c>
      <c r="E16" s="125"/>
      <c r="F16" s="152"/>
      <c r="G16" s="105">
        <f t="shared" si="0"/>
        <v>0</v>
      </c>
      <c r="H16" s="128"/>
      <c r="I16" s="107">
        <f t="shared" si="1"/>
        <v>0</v>
      </c>
      <c r="J16" s="110">
        <f t="shared" si="2"/>
        <v>0</v>
      </c>
      <c r="K16" s="23">
        <v>44100</v>
      </c>
      <c r="L16" s="125"/>
      <c r="M16" s="109">
        <f t="shared" si="3"/>
        <v>0</v>
      </c>
      <c r="N16" s="101">
        <f t="shared" si="4"/>
        <v>0</v>
      </c>
      <c r="O16" s="131"/>
      <c r="P16" s="133"/>
    </row>
    <row r="17" spans="2:18" ht="20.100000000000001" customHeight="1" x14ac:dyDescent="0.15">
      <c r="B17" s="13"/>
      <c r="C17" s="53">
        <v>4</v>
      </c>
      <c r="D17" s="35">
        <v>117</v>
      </c>
      <c r="E17" s="125"/>
      <c r="F17" s="152"/>
      <c r="G17" s="105">
        <f t="shared" si="0"/>
        <v>0</v>
      </c>
      <c r="H17" s="128"/>
      <c r="I17" s="107">
        <f t="shared" si="1"/>
        <v>0</v>
      </c>
      <c r="J17" s="110">
        <f t="shared" si="2"/>
        <v>0</v>
      </c>
      <c r="K17" s="23">
        <v>44700</v>
      </c>
      <c r="L17" s="125"/>
      <c r="M17" s="109">
        <f t="shared" si="3"/>
        <v>0</v>
      </c>
      <c r="N17" s="101">
        <f t="shared" si="4"/>
        <v>0</v>
      </c>
      <c r="O17" s="131"/>
      <c r="P17" s="133"/>
    </row>
    <row r="18" spans="2:18" ht="20.100000000000001" customHeight="1" x14ac:dyDescent="0.15">
      <c r="B18" s="13"/>
      <c r="C18" s="53">
        <v>5</v>
      </c>
      <c r="D18" s="36">
        <v>117</v>
      </c>
      <c r="E18" s="125"/>
      <c r="F18" s="152"/>
      <c r="G18" s="105">
        <f t="shared" si="0"/>
        <v>0</v>
      </c>
      <c r="H18" s="128"/>
      <c r="I18" s="107">
        <f t="shared" si="1"/>
        <v>0</v>
      </c>
      <c r="J18" s="110">
        <f t="shared" si="2"/>
        <v>0</v>
      </c>
      <c r="K18" s="25">
        <v>39000</v>
      </c>
      <c r="L18" s="125"/>
      <c r="M18" s="109">
        <f t="shared" si="3"/>
        <v>0</v>
      </c>
      <c r="N18" s="101">
        <f t="shared" si="4"/>
        <v>0</v>
      </c>
      <c r="O18" s="131"/>
      <c r="P18" s="133"/>
    </row>
    <row r="19" spans="2:18" ht="20.100000000000001" customHeight="1" x14ac:dyDescent="0.15">
      <c r="B19" s="13"/>
      <c r="C19" s="53">
        <v>6</v>
      </c>
      <c r="D19" s="36">
        <v>117</v>
      </c>
      <c r="E19" s="125"/>
      <c r="F19" s="152"/>
      <c r="G19" s="105">
        <f t="shared" si="0"/>
        <v>0</v>
      </c>
      <c r="H19" s="128"/>
      <c r="I19" s="107">
        <f t="shared" si="1"/>
        <v>0</v>
      </c>
      <c r="J19" s="110">
        <f t="shared" si="2"/>
        <v>0</v>
      </c>
      <c r="K19" s="25">
        <v>43800</v>
      </c>
      <c r="L19" s="125"/>
      <c r="M19" s="109">
        <f t="shared" si="3"/>
        <v>0</v>
      </c>
      <c r="N19" s="101">
        <f t="shared" si="4"/>
        <v>0</v>
      </c>
      <c r="O19" s="131"/>
      <c r="P19" s="133"/>
    </row>
    <row r="20" spans="2:18" ht="20.100000000000001" customHeight="1" x14ac:dyDescent="0.15">
      <c r="B20" s="13"/>
      <c r="C20" s="53">
        <v>7</v>
      </c>
      <c r="D20" s="36">
        <v>117</v>
      </c>
      <c r="E20" s="125"/>
      <c r="F20" s="152"/>
      <c r="G20" s="105">
        <f t="shared" si="0"/>
        <v>0</v>
      </c>
      <c r="H20" s="128"/>
      <c r="I20" s="107">
        <f t="shared" si="1"/>
        <v>0</v>
      </c>
      <c r="J20" s="110">
        <f t="shared" si="2"/>
        <v>0</v>
      </c>
      <c r="K20" s="25">
        <v>54400</v>
      </c>
      <c r="L20" s="128"/>
      <c r="M20" s="109">
        <f t="shared" si="3"/>
        <v>0</v>
      </c>
      <c r="N20" s="101">
        <f t="shared" si="4"/>
        <v>0</v>
      </c>
      <c r="O20" s="131"/>
      <c r="P20" s="133"/>
    </row>
    <row r="21" spans="2:18" ht="20.100000000000001" customHeight="1" x14ac:dyDescent="0.15">
      <c r="B21" s="13"/>
      <c r="C21" s="53">
        <v>8</v>
      </c>
      <c r="D21" s="36">
        <v>117</v>
      </c>
      <c r="E21" s="125"/>
      <c r="F21" s="152"/>
      <c r="G21" s="105">
        <f t="shared" si="0"/>
        <v>0</v>
      </c>
      <c r="H21" s="128"/>
      <c r="I21" s="107">
        <f t="shared" si="1"/>
        <v>0</v>
      </c>
      <c r="J21" s="110">
        <f t="shared" si="2"/>
        <v>0</v>
      </c>
      <c r="K21" s="25">
        <v>59600</v>
      </c>
      <c r="L21" s="129"/>
      <c r="M21" s="109">
        <f t="shared" si="3"/>
        <v>0</v>
      </c>
      <c r="N21" s="101">
        <f t="shared" si="4"/>
        <v>0</v>
      </c>
      <c r="O21" s="131"/>
      <c r="P21" s="133"/>
    </row>
    <row r="22" spans="2:18" ht="20.100000000000001" customHeight="1" x14ac:dyDescent="0.15">
      <c r="B22" s="99"/>
      <c r="C22" s="53">
        <v>9</v>
      </c>
      <c r="D22" s="35">
        <v>117</v>
      </c>
      <c r="E22" s="125"/>
      <c r="F22" s="152"/>
      <c r="G22" s="105">
        <f t="shared" si="0"/>
        <v>0</v>
      </c>
      <c r="H22" s="128"/>
      <c r="I22" s="107">
        <f t="shared" si="1"/>
        <v>0</v>
      </c>
      <c r="J22" s="110">
        <f t="shared" si="2"/>
        <v>0</v>
      </c>
      <c r="K22" s="23">
        <v>64800</v>
      </c>
      <c r="L22" s="128"/>
      <c r="M22" s="109">
        <f t="shared" si="3"/>
        <v>0</v>
      </c>
      <c r="N22" s="101">
        <f t="shared" si="4"/>
        <v>0</v>
      </c>
      <c r="O22" s="131"/>
      <c r="P22" s="133"/>
      <c r="R22" s="104"/>
    </row>
    <row r="23" spans="2:18" ht="20.100000000000001" customHeight="1" x14ac:dyDescent="0.15">
      <c r="B23" s="99"/>
      <c r="C23" s="53">
        <v>10</v>
      </c>
      <c r="D23" s="35">
        <v>117</v>
      </c>
      <c r="E23" s="125"/>
      <c r="F23" s="152"/>
      <c r="G23" s="105">
        <f t="shared" si="0"/>
        <v>0</v>
      </c>
      <c r="H23" s="128"/>
      <c r="I23" s="107">
        <f t="shared" si="1"/>
        <v>0</v>
      </c>
      <c r="J23" s="110">
        <f t="shared" si="2"/>
        <v>0</v>
      </c>
      <c r="K23" s="23">
        <v>53000</v>
      </c>
      <c r="L23" s="129"/>
      <c r="M23" s="109">
        <f t="shared" si="3"/>
        <v>0</v>
      </c>
      <c r="N23" s="101">
        <f t="shared" si="4"/>
        <v>0</v>
      </c>
      <c r="O23" s="131"/>
      <c r="P23" s="133"/>
    </row>
    <row r="24" spans="2:18" ht="20.100000000000001" customHeight="1" thickBot="1" x14ac:dyDescent="0.2">
      <c r="B24" s="99"/>
      <c r="C24" s="53">
        <v>11</v>
      </c>
      <c r="D24" s="37">
        <v>117</v>
      </c>
      <c r="E24" s="126"/>
      <c r="F24" s="153"/>
      <c r="G24" s="122">
        <f t="shared" si="0"/>
        <v>0</v>
      </c>
      <c r="H24" s="128"/>
      <c r="I24" s="108">
        <f>ROUNDDOWN(D24*H24,3)</f>
        <v>0</v>
      </c>
      <c r="J24" s="110">
        <f t="shared" si="2"/>
        <v>0</v>
      </c>
      <c r="K24" s="23">
        <v>45400</v>
      </c>
      <c r="L24" s="130"/>
      <c r="M24" s="109">
        <f>ROUNDDOWN(K24*L24,3)</f>
        <v>0</v>
      </c>
      <c r="N24" s="101">
        <f t="shared" si="4"/>
        <v>0</v>
      </c>
      <c r="O24" s="132"/>
      <c r="P24" s="133"/>
    </row>
    <row r="25" spans="2:18" ht="47.25" customHeight="1" thickTop="1" thickBot="1" x14ac:dyDescent="0.2">
      <c r="B25" s="15" t="s">
        <v>9</v>
      </c>
      <c r="C25" s="16"/>
      <c r="D25" s="17"/>
      <c r="E25" s="92"/>
      <c r="F25" s="22"/>
      <c r="G25" s="92"/>
      <c r="H25" s="52"/>
      <c r="I25" s="92"/>
      <c r="J25" s="18"/>
      <c r="K25" s="28">
        <f>SUM(K13:K24)</f>
        <v>586900</v>
      </c>
      <c r="L25" s="92"/>
      <c r="M25" s="19"/>
      <c r="N25" s="54">
        <f>SUM(N13:N24)</f>
        <v>0</v>
      </c>
      <c r="O25" s="45" t="s">
        <v>47</v>
      </c>
      <c r="P25" s="43"/>
    </row>
    <row r="26" spans="2:18" ht="25.5" customHeight="1" x14ac:dyDescent="0.15">
      <c r="B26" s="80"/>
      <c r="C26" s="81"/>
      <c r="D26" s="82"/>
      <c r="E26" s="82"/>
      <c r="F26" s="82"/>
      <c r="G26" s="82"/>
      <c r="H26" s="82"/>
      <c r="I26" s="82"/>
      <c r="J26" s="83"/>
      <c r="K26" s="84"/>
      <c r="L26" s="82"/>
      <c r="M26" s="83"/>
      <c r="N26" s="85"/>
      <c r="O26" s="86"/>
      <c r="P26" s="87"/>
    </row>
    <row r="27" spans="2:18" ht="15.75" customHeight="1" x14ac:dyDescent="0.15">
      <c r="B27" s="20"/>
      <c r="O27" s="88"/>
      <c r="P27" s="42"/>
      <c r="R27" s="31"/>
    </row>
    <row r="28" spans="2:18" s="1" customFormat="1" ht="19.5" customHeight="1" x14ac:dyDescent="0.15">
      <c r="B28" s="2" t="s">
        <v>0</v>
      </c>
      <c r="R28" s="32"/>
    </row>
    <row r="29" spans="2:18" s="57" customFormat="1" ht="21" customHeight="1" x14ac:dyDescent="0.15">
      <c r="C29" s="75" t="s">
        <v>19</v>
      </c>
      <c r="D29" s="76"/>
      <c r="E29" s="76"/>
      <c r="F29" s="76"/>
      <c r="G29" s="76"/>
      <c r="H29" s="76"/>
      <c r="I29" s="76"/>
      <c r="J29" s="76"/>
      <c r="K29" s="76"/>
      <c r="L29" s="76"/>
      <c r="M29" s="70"/>
      <c r="Q29" s="71"/>
    </row>
    <row r="30" spans="2:18" s="57" customFormat="1" ht="21" customHeight="1" x14ac:dyDescent="0.15">
      <c r="C30" s="75" t="s">
        <v>70</v>
      </c>
      <c r="D30" s="77"/>
      <c r="E30" s="77"/>
      <c r="F30" s="77"/>
      <c r="G30" s="77"/>
      <c r="H30" s="77"/>
      <c r="I30" s="77"/>
      <c r="J30" s="77"/>
      <c r="K30" s="77"/>
      <c r="L30" s="77"/>
      <c r="M30" s="72"/>
      <c r="Q30" s="73"/>
    </row>
    <row r="31" spans="2:18" s="57" customFormat="1" ht="21" customHeight="1" x14ac:dyDescent="0.15">
      <c r="C31" s="75" t="s">
        <v>69</v>
      </c>
      <c r="D31" s="77"/>
      <c r="E31" s="77"/>
      <c r="F31" s="77"/>
      <c r="G31" s="77"/>
      <c r="H31" s="77"/>
      <c r="I31" s="77"/>
      <c r="J31" s="77"/>
      <c r="K31" s="77"/>
      <c r="L31" s="77"/>
      <c r="M31" s="72"/>
    </row>
    <row r="32" spans="2:18" s="57" customFormat="1" ht="21" customHeight="1" x14ac:dyDescent="0.15">
      <c r="C32" s="75" t="s">
        <v>58</v>
      </c>
      <c r="D32" s="77"/>
      <c r="E32" s="77"/>
      <c r="F32" s="77"/>
      <c r="G32" s="77"/>
      <c r="H32" s="77"/>
      <c r="I32" s="77"/>
      <c r="J32" s="77"/>
      <c r="K32" s="77"/>
      <c r="L32" s="77"/>
      <c r="M32" s="72"/>
    </row>
    <row r="33" spans="2:13" s="57" customFormat="1" ht="21" customHeight="1" x14ac:dyDescent="0.15">
      <c r="C33" s="75" t="s">
        <v>55</v>
      </c>
      <c r="D33" s="69"/>
      <c r="E33" s="69"/>
      <c r="F33" s="69"/>
      <c r="G33" s="69"/>
      <c r="H33" s="69"/>
      <c r="I33" s="69"/>
      <c r="J33" s="69"/>
      <c r="K33" s="69"/>
      <c r="L33" s="69"/>
      <c r="M33" s="58"/>
    </row>
    <row r="34" spans="2:13" s="57" customFormat="1" ht="21" customHeight="1" x14ac:dyDescent="0.15">
      <c r="C34" s="68" t="s">
        <v>56</v>
      </c>
      <c r="D34" s="69"/>
      <c r="E34" s="69"/>
      <c r="F34" s="69"/>
      <c r="G34" s="69"/>
      <c r="H34" s="69"/>
      <c r="I34" s="69"/>
      <c r="J34" s="69"/>
      <c r="K34" s="69"/>
      <c r="L34" s="69"/>
      <c r="M34" s="58"/>
    </row>
    <row r="35" spans="2:13" s="1" customFormat="1" ht="18" customHeight="1" x14ac:dyDescent="0.15">
      <c r="C35" s="68" t="s">
        <v>62</v>
      </c>
      <c r="D35" s="49"/>
      <c r="E35" s="49"/>
      <c r="F35" s="49"/>
      <c r="G35" s="49"/>
      <c r="H35" s="49"/>
      <c r="I35" s="49"/>
      <c r="J35" s="49"/>
      <c r="K35" s="49"/>
      <c r="L35" s="49"/>
    </row>
    <row r="36" spans="2:13" s="1" customFormat="1" ht="18" customHeight="1" x14ac:dyDescent="0.15">
      <c r="C36" s="3"/>
      <c r="D36" s="49"/>
      <c r="E36" s="49"/>
      <c r="F36" s="49"/>
      <c r="G36" s="49"/>
      <c r="H36" s="49"/>
      <c r="I36" s="49"/>
      <c r="J36" s="49"/>
      <c r="K36" s="49"/>
      <c r="L36" s="49"/>
    </row>
    <row r="37" spans="2:13" s="1" customFormat="1" ht="18" customHeight="1" x14ac:dyDescent="0.15">
      <c r="C37" s="3"/>
      <c r="D37" s="49"/>
      <c r="E37" s="49"/>
      <c r="F37" s="49"/>
      <c r="G37" s="49"/>
      <c r="H37" s="49"/>
      <c r="I37" s="49"/>
      <c r="J37" s="49"/>
      <c r="K37" s="49"/>
      <c r="L37" s="49"/>
    </row>
    <row r="38" spans="2:13" s="48" customFormat="1" ht="20.100000000000001" customHeight="1" x14ac:dyDescent="0.15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2:13" s="48" customFormat="1" ht="20.100000000000001" customHeight="1" x14ac:dyDescent="0.15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2:13" s="48" customFormat="1" ht="20.100000000000001" customHeight="1" x14ac:dyDescent="0.15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1" spans="2:13" s="48" customFormat="1" ht="20.100000000000001" customHeight="1" x14ac:dyDescent="0.15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</row>
    <row r="42" spans="2:13" ht="14.25" x14ac:dyDescent="0.15">
      <c r="C42" s="14"/>
    </row>
  </sheetData>
  <sheetProtection algorithmName="SHA-512" hashValue="4IvRr4K9XUpi1CrF7gZCzGNa+RunpfaflAh+mz7Edafm9cg0vhkvV+oqRlTL/09dKVmMfn4uQFbpBWxtK79ShA==" saltValue="oNQAD/TbkZQL/QuWpfF/eg==" spinCount="100000" sheet="1" selectLockedCells="1"/>
  <mergeCells count="20">
    <mergeCell ref="B38:M41"/>
    <mergeCell ref="F13:F24"/>
    <mergeCell ref="K9:M9"/>
    <mergeCell ref="H5:J5"/>
    <mergeCell ref="K10:K12"/>
    <mergeCell ref="L10:L12"/>
    <mergeCell ref="M10:M12"/>
    <mergeCell ref="K5:M5"/>
    <mergeCell ref="B9:C11"/>
    <mergeCell ref="O13:O24"/>
    <mergeCell ref="P13:P24"/>
    <mergeCell ref="O9:O11"/>
    <mergeCell ref="P9:P10"/>
    <mergeCell ref="D10:G10"/>
    <mergeCell ref="H10:I10"/>
    <mergeCell ref="J10:J11"/>
    <mergeCell ref="G11:G12"/>
    <mergeCell ref="D9:J9"/>
    <mergeCell ref="N9:N11"/>
    <mergeCell ref="I11:I12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Zeros="0" view="pageBreakPreview" topLeftCell="A12" zoomScale="85" zoomScaleNormal="75" zoomScaleSheetLayoutView="85" workbookViewId="0">
      <selection activeCell="I14" sqref="I14"/>
    </sheetView>
  </sheetViews>
  <sheetFormatPr defaultRowHeight="13.5" x14ac:dyDescent="0.15"/>
  <cols>
    <col min="1" max="1" width="2.5" style="3" customWidth="1"/>
    <col min="2" max="2" width="4.75" style="3" customWidth="1"/>
    <col min="3" max="3" width="6.375" style="3" customWidth="1"/>
    <col min="4" max="4" width="10.625" style="3" customWidth="1"/>
    <col min="5" max="5" width="11.875" style="3" customWidth="1"/>
    <col min="6" max="6" width="10.625" style="3" customWidth="1"/>
    <col min="7" max="7" width="12.625" style="3" customWidth="1"/>
    <col min="8" max="8" width="10.625" style="3" customWidth="1"/>
    <col min="9" max="9" width="14.75" style="3" customWidth="1"/>
    <col min="10" max="10" width="14.625" style="3" customWidth="1"/>
    <col min="11" max="11" width="19.375" style="3" customWidth="1"/>
    <col min="12" max="13" width="18.625" style="3" customWidth="1"/>
    <col min="14" max="14" width="3.5" style="3" customWidth="1"/>
    <col min="15" max="15" width="10" style="3" customWidth="1"/>
    <col min="16" max="16" width="9" style="3"/>
    <col min="17" max="18" width="10.625" style="3" customWidth="1"/>
    <col min="19" max="16384" width="9" style="3"/>
  </cols>
  <sheetData>
    <row r="1" spans="2:13" ht="15.75" customHeight="1" x14ac:dyDescent="0.2">
      <c r="B1" s="78" t="s">
        <v>27</v>
      </c>
    </row>
    <row r="2" spans="2:13" ht="17.25" x14ac:dyDescent="0.2">
      <c r="B2" s="4"/>
      <c r="C2" s="5"/>
      <c r="D2" s="5"/>
      <c r="E2" s="5"/>
      <c r="I2" s="5"/>
    </row>
    <row r="3" spans="2:13" ht="17.25" x14ac:dyDescent="0.2">
      <c r="B3" s="6"/>
      <c r="C3" s="5"/>
      <c r="D3" s="5"/>
      <c r="E3" s="5"/>
      <c r="I3" s="5"/>
      <c r="J3" s="120"/>
      <c r="K3" s="120"/>
      <c r="L3" s="120"/>
    </row>
    <row r="4" spans="2:13" ht="17.25" x14ac:dyDescent="0.2">
      <c r="B4" s="6"/>
      <c r="C4" s="5"/>
      <c r="D4" s="5"/>
      <c r="E4" s="5"/>
      <c r="F4" s="156" t="s">
        <v>45</v>
      </c>
      <c r="G4" s="156"/>
      <c r="H4" s="156"/>
      <c r="I4" s="156"/>
      <c r="J4" s="118"/>
      <c r="K4" s="118"/>
      <c r="L4" s="50"/>
    </row>
    <row r="5" spans="2:13" ht="17.25" customHeight="1" x14ac:dyDescent="0.2">
      <c r="B5" s="6"/>
      <c r="C5" s="5"/>
      <c r="D5" s="5"/>
      <c r="E5" s="5"/>
      <c r="I5" s="5"/>
      <c r="J5" s="169"/>
      <c r="K5" s="118"/>
      <c r="L5" s="50"/>
    </row>
    <row r="6" spans="2:13" ht="17.25" x14ac:dyDescent="0.2">
      <c r="B6" s="6"/>
      <c r="C6" s="5"/>
      <c r="D6" s="5"/>
      <c r="E6" s="5"/>
      <c r="I6" s="5"/>
      <c r="J6" s="169"/>
      <c r="K6" s="118"/>
      <c r="L6" s="50"/>
    </row>
    <row r="7" spans="2:13" ht="17.25" x14ac:dyDescent="0.2">
      <c r="B7" s="6"/>
      <c r="C7" s="5"/>
      <c r="D7" s="5"/>
      <c r="E7" s="5"/>
      <c r="I7" s="5"/>
      <c r="J7" s="169"/>
      <c r="K7" s="118"/>
      <c r="L7" s="50"/>
    </row>
    <row r="8" spans="2:13" ht="17.25" x14ac:dyDescent="0.2">
      <c r="B8" s="6" t="s">
        <v>67</v>
      </c>
      <c r="C8" s="5"/>
      <c r="D8" s="5"/>
      <c r="E8" s="5"/>
      <c r="I8" s="5"/>
      <c r="M8" s="40"/>
    </row>
    <row r="9" spans="2:13" ht="27" customHeight="1" x14ac:dyDescent="0.15">
      <c r="B9" s="162" t="s">
        <v>1</v>
      </c>
      <c r="C9" s="163"/>
      <c r="D9" s="146" t="s">
        <v>2</v>
      </c>
      <c r="E9" s="146"/>
      <c r="F9" s="146"/>
      <c r="G9" s="147"/>
      <c r="H9" s="154" t="s">
        <v>42</v>
      </c>
      <c r="I9" s="155"/>
      <c r="J9" s="155"/>
      <c r="K9" s="148" t="s">
        <v>37</v>
      </c>
      <c r="L9" s="134"/>
      <c r="M9" s="136"/>
    </row>
    <row r="10" spans="2:13" ht="25.5" customHeight="1" x14ac:dyDescent="0.15">
      <c r="B10" s="164"/>
      <c r="C10" s="163"/>
      <c r="D10" s="137" t="s">
        <v>15</v>
      </c>
      <c r="E10" s="144" t="s">
        <v>29</v>
      </c>
      <c r="F10" s="149" t="s">
        <v>4</v>
      </c>
      <c r="G10" s="142" t="s">
        <v>18</v>
      </c>
      <c r="H10" s="157" t="s">
        <v>59</v>
      </c>
      <c r="I10" s="144" t="s">
        <v>46</v>
      </c>
      <c r="J10" s="137" t="s">
        <v>60</v>
      </c>
      <c r="K10" s="146"/>
      <c r="L10" s="135"/>
      <c r="M10" s="136"/>
    </row>
    <row r="11" spans="2:13" ht="30" customHeight="1" x14ac:dyDescent="0.15">
      <c r="B11" s="164"/>
      <c r="C11" s="163"/>
      <c r="D11" s="170"/>
      <c r="E11" s="160"/>
      <c r="F11" s="171"/>
      <c r="G11" s="143"/>
      <c r="H11" s="158"/>
      <c r="I11" s="160"/>
      <c r="J11" s="168"/>
      <c r="K11" s="149"/>
      <c r="L11" s="135"/>
      <c r="M11" s="41"/>
    </row>
    <row r="12" spans="2:13" ht="30" customHeight="1" thickBot="1" x14ac:dyDescent="0.2">
      <c r="B12" s="117" t="s">
        <v>5</v>
      </c>
      <c r="C12" s="115" t="s">
        <v>6</v>
      </c>
      <c r="D12" s="8" t="s">
        <v>10</v>
      </c>
      <c r="E12" s="34" t="s">
        <v>20</v>
      </c>
      <c r="F12" s="29"/>
      <c r="G12" s="9" t="s">
        <v>7</v>
      </c>
      <c r="H12" s="59" t="s">
        <v>39</v>
      </c>
      <c r="I12" s="34" t="s">
        <v>16</v>
      </c>
      <c r="J12" s="47" t="s">
        <v>40</v>
      </c>
      <c r="K12" s="62" t="s">
        <v>7</v>
      </c>
      <c r="L12" s="34"/>
      <c r="M12" s="44"/>
    </row>
    <row r="13" spans="2:13" ht="20.100000000000001" customHeight="1" x14ac:dyDescent="0.2">
      <c r="B13" s="121" t="s">
        <v>66</v>
      </c>
      <c r="C13" s="11">
        <v>12</v>
      </c>
      <c r="D13" s="35">
        <v>175</v>
      </c>
      <c r="E13" s="124"/>
      <c r="F13" s="165" t="s">
        <v>8</v>
      </c>
      <c r="G13" s="111">
        <f>ROUNDDOWN(D13*E13*0.85,3)</f>
        <v>0</v>
      </c>
      <c r="H13" s="60">
        <v>36460</v>
      </c>
      <c r="I13" s="124"/>
      <c r="J13" s="112">
        <f>ROUNDDOWN(H13*I13,3)</f>
        <v>0</v>
      </c>
      <c r="K13" s="27">
        <f>INT(G13+J13)</f>
        <v>0</v>
      </c>
      <c r="L13" s="131"/>
      <c r="M13" s="133"/>
    </row>
    <row r="14" spans="2:13" ht="20.100000000000001" customHeight="1" x14ac:dyDescent="0.2">
      <c r="B14" s="12" t="s">
        <v>77</v>
      </c>
      <c r="C14" s="11">
        <v>1</v>
      </c>
      <c r="D14" s="35">
        <v>175</v>
      </c>
      <c r="E14" s="125"/>
      <c r="F14" s="166"/>
      <c r="G14" s="111">
        <f t="shared" ref="G14:G24" si="0">ROUNDDOWN(D14*E14*0.85,3)</f>
        <v>0</v>
      </c>
      <c r="H14" s="60">
        <v>54280</v>
      </c>
      <c r="I14" s="125"/>
      <c r="J14" s="112">
        <f t="shared" ref="J14:J22" si="1">ROUNDDOWN(H14*I14,3)</f>
        <v>0</v>
      </c>
      <c r="K14" s="27">
        <f t="shared" ref="K14:K24" si="2">INT(G14+J14)</f>
        <v>0</v>
      </c>
      <c r="L14" s="131"/>
      <c r="M14" s="133"/>
    </row>
    <row r="15" spans="2:13" ht="20.100000000000001" customHeight="1" x14ac:dyDescent="0.2">
      <c r="B15" s="13"/>
      <c r="C15" s="11">
        <v>2</v>
      </c>
      <c r="D15" s="35">
        <v>175</v>
      </c>
      <c r="E15" s="125"/>
      <c r="F15" s="166"/>
      <c r="G15" s="111">
        <f t="shared" si="0"/>
        <v>0</v>
      </c>
      <c r="H15" s="60">
        <v>54540</v>
      </c>
      <c r="I15" s="125"/>
      <c r="J15" s="112">
        <f t="shared" si="1"/>
        <v>0</v>
      </c>
      <c r="K15" s="27">
        <f t="shared" si="2"/>
        <v>0</v>
      </c>
      <c r="L15" s="131"/>
      <c r="M15" s="133"/>
    </row>
    <row r="16" spans="2:13" ht="20.100000000000001" customHeight="1" x14ac:dyDescent="0.2">
      <c r="B16" s="13"/>
      <c r="C16" s="11">
        <v>3</v>
      </c>
      <c r="D16" s="35">
        <v>175</v>
      </c>
      <c r="E16" s="125"/>
      <c r="F16" s="166"/>
      <c r="G16" s="111">
        <f t="shared" si="0"/>
        <v>0</v>
      </c>
      <c r="H16" s="60">
        <v>43360</v>
      </c>
      <c r="I16" s="125"/>
      <c r="J16" s="112">
        <f t="shared" si="1"/>
        <v>0</v>
      </c>
      <c r="K16" s="27">
        <f t="shared" si="2"/>
        <v>0</v>
      </c>
      <c r="L16" s="131"/>
      <c r="M16" s="133"/>
    </row>
    <row r="17" spans="2:15" ht="20.100000000000001" customHeight="1" x14ac:dyDescent="0.2">
      <c r="B17" s="13"/>
      <c r="C17" s="11">
        <v>4</v>
      </c>
      <c r="D17" s="35">
        <v>175</v>
      </c>
      <c r="E17" s="125"/>
      <c r="F17" s="166"/>
      <c r="G17" s="111">
        <f t="shared" si="0"/>
        <v>0</v>
      </c>
      <c r="H17" s="60">
        <v>35000</v>
      </c>
      <c r="I17" s="125"/>
      <c r="J17" s="112">
        <f t="shared" si="1"/>
        <v>0</v>
      </c>
      <c r="K17" s="27">
        <f t="shared" si="2"/>
        <v>0</v>
      </c>
      <c r="L17" s="131"/>
      <c r="M17" s="133"/>
    </row>
    <row r="18" spans="2:15" ht="20.100000000000001" customHeight="1" x14ac:dyDescent="0.2">
      <c r="B18" s="13"/>
      <c r="C18" s="11">
        <v>5</v>
      </c>
      <c r="D18" s="36">
        <v>175</v>
      </c>
      <c r="E18" s="125"/>
      <c r="F18" s="166"/>
      <c r="G18" s="111">
        <f t="shared" si="0"/>
        <v>0</v>
      </c>
      <c r="H18" s="61">
        <v>28770</v>
      </c>
      <c r="I18" s="125"/>
      <c r="J18" s="112">
        <f t="shared" si="1"/>
        <v>0</v>
      </c>
      <c r="K18" s="27">
        <f t="shared" si="2"/>
        <v>0</v>
      </c>
      <c r="L18" s="131"/>
      <c r="M18" s="133"/>
    </row>
    <row r="19" spans="2:15" ht="20.100000000000001" customHeight="1" x14ac:dyDescent="0.2">
      <c r="B19" s="13"/>
      <c r="C19" s="11">
        <v>6</v>
      </c>
      <c r="D19" s="36">
        <v>175</v>
      </c>
      <c r="E19" s="125"/>
      <c r="F19" s="166"/>
      <c r="G19" s="111">
        <f t="shared" si="0"/>
        <v>0</v>
      </c>
      <c r="H19" s="61">
        <v>29160</v>
      </c>
      <c r="I19" s="125"/>
      <c r="J19" s="112">
        <f t="shared" si="1"/>
        <v>0</v>
      </c>
      <c r="K19" s="27">
        <f t="shared" si="2"/>
        <v>0</v>
      </c>
      <c r="L19" s="131"/>
      <c r="M19" s="133"/>
    </row>
    <row r="20" spans="2:15" ht="20.100000000000001" customHeight="1" x14ac:dyDescent="0.2">
      <c r="B20" s="13"/>
      <c r="C20" s="11">
        <v>7</v>
      </c>
      <c r="D20" s="36">
        <v>175</v>
      </c>
      <c r="E20" s="125"/>
      <c r="F20" s="166"/>
      <c r="G20" s="111">
        <f t="shared" si="0"/>
        <v>0</v>
      </c>
      <c r="H20" s="61">
        <v>36980</v>
      </c>
      <c r="I20" s="128"/>
      <c r="J20" s="112">
        <f t="shared" si="1"/>
        <v>0</v>
      </c>
      <c r="K20" s="27">
        <f t="shared" si="2"/>
        <v>0</v>
      </c>
      <c r="L20" s="131"/>
      <c r="M20" s="133"/>
    </row>
    <row r="21" spans="2:15" ht="20.100000000000001" customHeight="1" x14ac:dyDescent="0.2">
      <c r="B21" s="13"/>
      <c r="C21" s="11">
        <v>8</v>
      </c>
      <c r="D21" s="36">
        <v>175</v>
      </c>
      <c r="E21" s="125"/>
      <c r="F21" s="166"/>
      <c r="G21" s="111">
        <f t="shared" si="0"/>
        <v>0</v>
      </c>
      <c r="H21" s="61">
        <v>46960</v>
      </c>
      <c r="I21" s="129"/>
      <c r="J21" s="112">
        <f t="shared" si="1"/>
        <v>0</v>
      </c>
      <c r="K21" s="27">
        <f t="shared" si="2"/>
        <v>0</v>
      </c>
      <c r="L21" s="131"/>
      <c r="M21" s="133"/>
    </row>
    <row r="22" spans="2:15" ht="20.100000000000001" customHeight="1" x14ac:dyDescent="0.2">
      <c r="B22" s="119"/>
      <c r="C22" s="11">
        <v>9</v>
      </c>
      <c r="D22" s="35">
        <v>175</v>
      </c>
      <c r="E22" s="125"/>
      <c r="F22" s="166"/>
      <c r="G22" s="111">
        <f t="shared" si="0"/>
        <v>0</v>
      </c>
      <c r="H22" s="60">
        <v>50590</v>
      </c>
      <c r="I22" s="128"/>
      <c r="J22" s="112">
        <f t="shared" si="1"/>
        <v>0</v>
      </c>
      <c r="K22" s="27">
        <f t="shared" si="2"/>
        <v>0</v>
      </c>
      <c r="L22" s="131"/>
      <c r="M22" s="133"/>
      <c r="O22" s="14"/>
    </row>
    <row r="23" spans="2:15" ht="20.100000000000001" customHeight="1" x14ac:dyDescent="0.2">
      <c r="B23" s="119"/>
      <c r="C23" s="11">
        <v>10</v>
      </c>
      <c r="D23" s="35">
        <v>175</v>
      </c>
      <c r="E23" s="125"/>
      <c r="F23" s="166"/>
      <c r="G23" s="111">
        <f t="shared" si="0"/>
        <v>0</v>
      </c>
      <c r="H23" s="60">
        <v>35110</v>
      </c>
      <c r="I23" s="129"/>
      <c r="J23" s="112">
        <f>ROUNDDOWN(H23*I23,3)</f>
        <v>0</v>
      </c>
      <c r="K23" s="27">
        <f t="shared" si="2"/>
        <v>0</v>
      </c>
      <c r="L23" s="131"/>
      <c r="M23" s="133"/>
    </row>
    <row r="24" spans="2:15" ht="20.100000000000001" customHeight="1" thickBot="1" x14ac:dyDescent="0.25">
      <c r="B24" s="119"/>
      <c r="C24" s="11">
        <v>11</v>
      </c>
      <c r="D24" s="37">
        <v>175</v>
      </c>
      <c r="E24" s="130"/>
      <c r="F24" s="167"/>
      <c r="G24" s="111">
        <f t="shared" si="0"/>
        <v>0</v>
      </c>
      <c r="H24" s="60">
        <v>30740</v>
      </c>
      <c r="I24" s="130"/>
      <c r="J24" s="112">
        <f>ROUNDDOWN(H24*I24,3)</f>
        <v>0</v>
      </c>
      <c r="K24" s="27">
        <f t="shared" si="2"/>
        <v>0</v>
      </c>
      <c r="L24" s="132"/>
      <c r="M24" s="133"/>
    </row>
    <row r="25" spans="2:15" ht="47.25" customHeight="1" thickTop="1" thickBot="1" x14ac:dyDescent="0.2">
      <c r="B25" s="15" t="s">
        <v>9</v>
      </c>
      <c r="C25" s="16"/>
      <c r="D25" s="17"/>
      <c r="E25" s="92"/>
      <c r="F25" s="22"/>
      <c r="G25" s="18"/>
      <c r="H25" s="28">
        <f>SUM(H13:H24)</f>
        <v>481950</v>
      </c>
      <c r="I25" s="92"/>
      <c r="J25" s="19"/>
      <c r="K25" s="54">
        <f>SUM(K13:K24)</f>
        <v>0</v>
      </c>
      <c r="L25" s="45" t="s">
        <v>71</v>
      </c>
      <c r="M25" s="43"/>
    </row>
    <row r="26" spans="2:15" ht="24" customHeight="1" x14ac:dyDescent="0.15">
      <c r="B26" s="80"/>
      <c r="C26" s="81"/>
      <c r="D26" s="82"/>
      <c r="E26" s="82"/>
      <c r="F26" s="82"/>
      <c r="G26" s="83"/>
      <c r="H26" s="84"/>
      <c r="I26" s="82"/>
      <c r="J26" s="83"/>
      <c r="K26" s="85"/>
      <c r="L26" s="86"/>
      <c r="M26" s="87"/>
    </row>
    <row r="27" spans="2:15" ht="20.100000000000001" customHeight="1" x14ac:dyDescent="0.15">
      <c r="B27" s="20"/>
      <c r="L27" s="88"/>
      <c r="M27" s="42"/>
      <c r="O27" s="31"/>
    </row>
    <row r="28" spans="2:15" s="1" customFormat="1" ht="13.5" customHeight="1" x14ac:dyDescent="0.15">
      <c r="B28" s="75" t="s">
        <v>0</v>
      </c>
      <c r="O28" s="32"/>
    </row>
    <row r="29" spans="2:15" s="57" customFormat="1" ht="18" customHeight="1" x14ac:dyDescent="0.15">
      <c r="C29" s="75" t="s">
        <v>19</v>
      </c>
      <c r="D29" s="70"/>
      <c r="E29" s="70"/>
      <c r="F29" s="70"/>
      <c r="G29" s="70"/>
      <c r="N29" s="71"/>
    </row>
    <row r="30" spans="2:15" s="57" customFormat="1" ht="18" customHeight="1" x14ac:dyDescent="0.15">
      <c r="C30" s="75" t="s">
        <v>72</v>
      </c>
      <c r="D30" s="72"/>
      <c r="E30" s="72"/>
      <c r="F30" s="72"/>
      <c r="G30" s="72"/>
      <c r="N30" s="73"/>
    </row>
    <row r="31" spans="2:15" s="57" customFormat="1" ht="18" customHeight="1" x14ac:dyDescent="0.15">
      <c r="C31" s="75" t="s">
        <v>73</v>
      </c>
      <c r="D31" s="72"/>
      <c r="E31" s="72"/>
      <c r="F31" s="72"/>
      <c r="G31" s="72"/>
    </row>
    <row r="32" spans="2:15" s="57" customFormat="1" ht="18" customHeight="1" x14ac:dyDescent="0.15">
      <c r="C32" s="75" t="s">
        <v>61</v>
      </c>
      <c r="D32" s="72"/>
      <c r="E32" s="72"/>
      <c r="F32" s="72"/>
      <c r="G32" s="72"/>
    </row>
    <row r="33" spans="3:7" s="57" customFormat="1" ht="21" customHeight="1" x14ac:dyDescent="0.15">
      <c r="C33" s="75" t="s">
        <v>55</v>
      </c>
      <c r="D33" s="58"/>
      <c r="E33" s="58"/>
      <c r="F33" s="58"/>
      <c r="G33" s="58"/>
    </row>
    <row r="34" spans="3:7" s="74" customFormat="1" ht="18.75" customHeight="1" x14ac:dyDescent="0.15">
      <c r="C34" s="68" t="s">
        <v>56</v>
      </c>
      <c r="D34" s="58"/>
      <c r="E34" s="58"/>
      <c r="F34" s="58"/>
      <c r="G34" s="58"/>
    </row>
    <row r="35" spans="3:7" ht="14.25" x14ac:dyDescent="0.15">
      <c r="C35" s="68" t="s">
        <v>62</v>
      </c>
    </row>
  </sheetData>
  <sheetProtection algorithmName="SHA-512" hashValue="CvxxvC9BwCUV7jVNkrIH+MhdyKhJpXfmtv2vCaY4sMZMG3fR25xlwhGN+zNw0ZajFfU2CLV5Uc7RMcpjR70CGQ==" saltValue="LDFTCO2BVjiwHf/FhhXvhQ==" spinCount="100000" sheet="1" selectLockedCells="1"/>
  <mergeCells count="18">
    <mergeCell ref="F4:I4"/>
    <mergeCell ref="J5:J7"/>
    <mergeCell ref="B9:C11"/>
    <mergeCell ref="D9:G9"/>
    <mergeCell ref="H9:J9"/>
    <mergeCell ref="D10:D11"/>
    <mergeCell ref="E10:E11"/>
    <mergeCell ref="F10:F11"/>
    <mergeCell ref="G10:G11"/>
    <mergeCell ref="H10:H11"/>
    <mergeCell ref="F13:F24"/>
    <mergeCell ref="L13:L24"/>
    <mergeCell ref="M13:M24"/>
    <mergeCell ref="L9:L11"/>
    <mergeCell ref="M9:M10"/>
    <mergeCell ref="I10:I11"/>
    <mergeCell ref="J10:J11"/>
    <mergeCell ref="K9:K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7" orientation="landscape" cellComments="asDisplayed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5"/>
  <sheetViews>
    <sheetView showGridLines="0" showZeros="0" view="pageBreakPreview" topLeftCell="C7" zoomScale="75" zoomScaleNormal="75" zoomScaleSheetLayoutView="75" zoomScalePageLayoutView="85" workbookViewId="0">
      <selection activeCell="O21" sqref="O21"/>
    </sheetView>
  </sheetViews>
  <sheetFormatPr defaultRowHeight="13.5" x14ac:dyDescent="0.15"/>
  <cols>
    <col min="1" max="1" width="1.125" style="3" customWidth="1"/>
    <col min="2" max="2" width="4.75" style="3" customWidth="1"/>
    <col min="3" max="3" width="6.375" style="3" customWidth="1"/>
    <col min="4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7" width="12.625" style="3" customWidth="1"/>
    <col min="18" max="18" width="20.125" style="3" customWidth="1"/>
    <col min="19" max="19" width="18.625" style="3" customWidth="1"/>
    <col min="20" max="20" width="1.75" style="3" customWidth="1"/>
    <col min="21" max="21" width="3.5" style="3" customWidth="1"/>
    <col min="22" max="22" width="10" style="3" customWidth="1"/>
    <col min="23" max="23" width="9" style="3"/>
    <col min="24" max="25" width="10.625" style="3" customWidth="1"/>
    <col min="26" max="16384" width="9" style="3"/>
  </cols>
  <sheetData>
    <row r="1" spans="2:20" ht="17.25" customHeight="1" x14ac:dyDescent="0.15">
      <c r="B1" s="79" t="s">
        <v>43</v>
      </c>
    </row>
    <row r="2" spans="2:20" ht="17.25" x14ac:dyDescent="0.2">
      <c r="B2" s="4"/>
      <c r="C2" s="5"/>
      <c r="D2" s="5"/>
      <c r="E2" s="5"/>
      <c r="I2" s="5"/>
      <c r="L2" s="5"/>
      <c r="O2" s="5"/>
    </row>
    <row r="3" spans="2:20" ht="17.25" x14ac:dyDescent="0.2">
      <c r="B3" s="6"/>
      <c r="C3" s="5"/>
      <c r="D3" s="5"/>
      <c r="E3" s="5"/>
      <c r="I3" s="5"/>
      <c r="L3" s="5"/>
      <c r="O3" s="5"/>
      <c r="P3" s="190"/>
      <c r="Q3" s="190"/>
      <c r="R3" s="120"/>
      <c r="S3" s="120"/>
    </row>
    <row r="4" spans="2:20" ht="17.25" x14ac:dyDescent="0.2">
      <c r="B4" s="6"/>
      <c r="C4" s="5"/>
      <c r="D4" s="5"/>
      <c r="E4" s="5"/>
      <c r="I4" s="5"/>
      <c r="L4" s="5"/>
      <c r="O4" s="5"/>
      <c r="P4" s="169"/>
      <c r="Q4" s="169"/>
      <c r="R4" s="118"/>
      <c r="S4" s="50"/>
    </row>
    <row r="5" spans="2:20" ht="17.25" customHeight="1" x14ac:dyDescent="0.2">
      <c r="B5" s="6"/>
      <c r="C5" s="5"/>
      <c r="D5" s="5"/>
      <c r="E5" s="5"/>
      <c r="I5" s="156" t="s">
        <v>44</v>
      </c>
      <c r="J5" s="156"/>
      <c r="K5" s="156"/>
      <c r="L5" s="156"/>
      <c r="M5" s="156"/>
      <c r="O5" s="5"/>
      <c r="P5" s="169"/>
      <c r="Q5" s="118"/>
      <c r="R5" s="118"/>
      <c r="S5" s="50"/>
    </row>
    <row r="6" spans="2:20" ht="17.25" x14ac:dyDescent="0.2">
      <c r="B6" s="6"/>
      <c r="C6" s="5"/>
      <c r="D6" s="5"/>
      <c r="E6" s="5"/>
      <c r="I6" s="5"/>
      <c r="L6" s="5"/>
      <c r="O6" s="5"/>
      <c r="P6" s="169"/>
      <c r="Q6" s="118"/>
      <c r="R6" s="118"/>
      <c r="S6" s="50"/>
    </row>
    <row r="7" spans="2:20" ht="17.25" x14ac:dyDescent="0.2">
      <c r="B7" s="6"/>
      <c r="C7" s="5"/>
      <c r="D7" s="5"/>
      <c r="E7" s="5"/>
      <c r="I7" s="5"/>
      <c r="L7" s="5"/>
      <c r="O7" s="5"/>
      <c r="P7" s="169"/>
      <c r="Q7" s="30"/>
      <c r="R7" s="118"/>
      <c r="S7" s="50"/>
    </row>
    <row r="8" spans="2:20" ht="17.25" x14ac:dyDescent="0.2">
      <c r="B8" s="6" t="s">
        <v>68</v>
      </c>
      <c r="C8" s="5"/>
      <c r="D8" s="5"/>
      <c r="E8" s="5"/>
      <c r="I8" s="5"/>
      <c r="L8" s="5"/>
      <c r="O8" s="5"/>
      <c r="T8" s="40"/>
    </row>
    <row r="9" spans="2:20" ht="27" customHeight="1" x14ac:dyDescent="0.15">
      <c r="B9" s="162" t="s">
        <v>1</v>
      </c>
      <c r="C9" s="163"/>
      <c r="D9" s="146" t="s">
        <v>2</v>
      </c>
      <c r="E9" s="146"/>
      <c r="F9" s="146"/>
      <c r="G9" s="147"/>
      <c r="H9" s="154" t="s">
        <v>3</v>
      </c>
      <c r="I9" s="155"/>
      <c r="J9" s="155"/>
      <c r="K9" s="155"/>
      <c r="L9" s="155"/>
      <c r="M9" s="155"/>
      <c r="N9" s="155"/>
      <c r="O9" s="155"/>
      <c r="P9" s="188"/>
      <c r="Q9" s="7"/>
      <c r="R9" s="141" t="s">
        <v>37</v>
      </c>
      <c r="S9" s="134"/>
      <c r="T9" s="136"/>
    </row>
    <row r="10" spans="2:20" ht="25.5" customHeight="1" x14ac:dyDescent="0.15">
      <c r="B10" s="164"/>
      <c r="C10" s="163"/>
      <c r="D10" s="137" t="s">
        <v>15</v>
      </c>
      <c r="E10" s="144" t="s">
        <v>29</v>
      </c>
      <c r="F10" s="149" t="s">
        <v>4</v>
      </c>
      <c r="G10" s="142" t="s">
        <v>18</v>
      </c>
      <c r="H10" s="191" t="s">
        <v>12</v>
      </c>
      <c r="I10" s="192"/>
      <c r="J10" s="147"/>
      <c r="K10" s="149" t="s">
        <v>11</v>
      </c>
      <c r="L10" s="149"/>
      <c r="M10" s="149"/>
      <c r="N10" s="149" t="s">
        <v>13</v>
      </c>
      <c r="O10" s="149"/>
      <c r="P10" s="149"/>
      <c r="Q10" s="193" t="s">
        <v>36</v>
      </c>
      <c r="R10" s="188"/>
      <c r="S10" s="135"/>
      <c r="T10" s="136"/>
    </row>
    <row r="11" spans="2:20" ht="30" customHeight="1" x14ac:dyDescent="0.15">
      <c r="B11" s="164"/>
      <c r="C11" s="163"/>
      <c r="D11" s="170"/>
      <c r="E11" s="160"/>
      <c r="F11" s="171"/>
      <c r="G11" s="143"/>
      <c r="H11" s="21" t="s">
        <v>17</v>
      </c>
      <c r="I11" s="46" t="s">
        <v>46</v>
      </c>
      <c r="J11" s="113" t="s">
        <v>63</v>
      </c>
      <c r="K11" s="33" t="s">
        <v>17</v>
      </c>
      <c r="L11" s="46" t="s">
        <v>50</v>
      </c>
      <c r="M11" s="113" t="s">
        <v>64</v>
      </c>
      <c r="N11" s="33" t="s">
        <v>17</v>
      </c>
      <c r="O11" s="46" t="s">
        <v>51</v>
      </c>
      <c r="P11" s="113" t="s">
        <v>65</v>
      </c>
      <c r="Q11" s="194"/>
      <c r="R11" s="189"/>
      <c r="S11" s="135"/>
      <c r="T11" s="41"/>
    </row>
    <row r="12" spans="2:20" ht="30" customHeight="1" thickBot="1" x14ac:dyDescent="0.2">
      <c r="B12" s="117" t="s">
        <v>5</v>
      </c>
      <c r="C12" s="115" t="s">
        <v>6</v>
      </c>
      <c r="D12" s="8" t="s">
        <v>10</v>
      </c>
      <c r="E12" s="34" t="s">
        <v>20</v>
      </c>
      <c r="F12" s="29"/>
      <c r="G12" s="8" t="s">
        <v>7</v>
      </c>
      <c r="H12" s="116" t="s">
        <v>25</v>
      </c>
      <c r="I12" s="34" t="s">
        <v>16</v>
      </c>
      <c r="J12" s="47" t="s">
        <v>21</v>
      </c>
      <c r="K12" s="114" t="s">
        <v>24</v>
      </c>
      <c r="L12" s="34" t="s">
        <v>16</v>
      </c>
      <c r="M12" s="47" t="s">
        <v>23</v>
      </c>
      <c r="N12" s="114" t="s">
        <v>26</v>
      </c>
      <c r="O12" s="34" t="s">
        <v>16</v>
      </c>
      <c r="P12" s="47" t="s">
        <v>22</v>
      </c>
      <c r="Q12" s="9" t="s">
        <v>7</v>
      </c>
      <c r="R12" s="10" t="s">
        <v>7</v>
      </c>
      <c r="S12" s="34"/>
      <c r="T12" s="44"/>
    </row>
    <row r="13" spans="2:20" ht="20.100000000000001" customHeight="1" x14ac:dyDescent="0.2">
      <c r="B13" s="119" t="s">
        <v>66</v>
      </c>
      <c r="C13" s="11">
        <v>12</v>
      </c>
      <c r="D13" s="35">
        <v>65</v>
      </c>
      <c r="E13" s="127"/>
      <c r="F13" s="165" t="s">
        <v>8</v>
      </c>
      <c r="G13" s="109">
        <f>ROUNDDOWN(D13*E13*0.85,3)</f>
        <v>0</v>
      </c>
      <c r="H13" s="23">
        <v>10200</v>
      </c>
      <c r="I13" s="124"/>
      <c r="J13" s="109">
        <f>ROUNDDOWN(H13*I13,3)</f>
        <v>0</v>
      </c>
      <c r="K13" s="23">
        <v>8200</v>
      </c>
      <c r="L13" s="124"/>
      <c r="M13" s="112">
        <f>ROUNDDOWN(K13*L13,3)</f>
        <v>0</v>
      </c>
      <c r="N13" s="63">
        <v>0</v>
      </c>
      <c r="O13" s="26"/>
      <c r="P13" s="64">
        <f>N13*O13</f>
        <v>0</v>
      </c>
      <c r="Q13" s="123">
        <f>J13+M13+P13</f>
        <v>0</v>
      </c>
      <c r="R13" s="27">
        <f>INT(G13+Q13)</f>
        <v>0</v>
      </c>
      <c r="S13" s="131"/>
      <c r="T13" s="133"/>
    </row>
    <row r="14" spans="2:20" ht="20.100000000000001" customHeight="1" x14ac:dyDescent="0.2">
      <c r="B14" s="12" t="s">
        <v>77</v>
      </c>
      <c r="C14" s="11">
        <v>1</v>
      </c>
      <c r="D14" s="35">
        <v>65</v>
      </c>
      <c r="E14" s="128"/>
      <c r="F14" s="166"/>
      <c r="G14" s="109">
        <f t="shared" ref="G14:G24" si="0">ROUNDDOWN(D14*E14*0.85,3)</f>
        <v>0</v>
      </c>
      <c r="H14" s="23">
        <v>14700</v>
      </c>
      <c r="I14" s="125"/>
      <c r="J14" s="109">
        <f t="shared" ref="J14:J24" si="1">ROUNDDOWN(H14*I14,3)</f>
        <v>0</v>
      </c>
      <c r="K14" s="23">
        <v>9700</v>
      </c>
      <c r="L14" s="125"/>
      <c r="M14" s="112">
        <f t="shared" ref="M14:M24" si="2">ROUNDDOWN(K14*L14,3)</f>
        <v>0</v>
      </c>
      <c r="N14" s="65">
        <v>0</v>
      </c>
      <c r="O14" s="55"/>
      <c r="P14" s="67">
        <f t="shared" ref="P14:P19" si="3">N14*O14</f>
        <v>0</v>
      </c>
      <c r="Q14" s="123">
        <f t="shared" ref="Q14:Q23" si="4">J14+M14+P14</f>
        <v>0</v>
      </c>
      <c r="R14" s="27">
        <f t="shared" ref="R14:R24" si="5">INT(G14+Q14)</f>
        <v>0</v>
      </c>
      <c r="S14" s="131"/>
      <c r="T14" s="133"/>
    </row>
    <row r="15" spans="2:20" ht="20.100000000000001" customHeight="1" x14ac:dyDescent="0.2">
      <c r="B15" s="13"/>
      <c r="C15" s="11">
        <v>2</v>
      </c>
      <c r="D15" s="35">
        <v>65</v>
      </c>
      <c r="E15" s="128"/>
      <c r="F15" s="166"/>
      <c r="G15" s="109">
        <f t="shared" si="0"/>
        <v>0</v>
      </c>
      <c r="H15" s="100">
        <v>13000</v>
      </c>
      <c r="I15" s="125"/>
      <c r="J15" s="109">
        <f t="shared" si="1"/>
        <v>0</v>
      </c>
      <c r="K15" s="100">
        <v>10400</v>
      </c>
      <c r="L15" s="125"/>
      <c r="M15" s="112">
        <f t="shared" si="2"/>
        <v>0</v>
      </c>
      <c r="N15" s="65">
        <v>0</v>
      </c>
      <c r="O15" s="55"/>
      <c r="P15" s="67">
        <f t="shared" si="3"/>
        <v>0</v>
      </c>
      <c r="Q15" s="123">
        <f t="shared" si="4"/>
        <v>0</v>
      </c>
      <c r="R15" s="27">
        <f t="shared" si="5"/>
        <v>0</v>
      </c>
      <c r="S15" s="131"/>
      <c r="T15" s="133"/>
    </row>
    <row r="16" spans="2:20" ht="20.100000000000001" customHeight="1" x14ac:dyDescent="0.2">
      <c r="B16" s="13"/>
      <c r="C16" s="11">
        <v>3</v>
      </c>
      <c r="D16" s="35">
        <v>65</v>
      </c>
      <c r="E16" s="128"/>
      <c r="F16" s="166"/>
      <c r="G16" s="109">
        <f t="shared" si="0"/>
        <v>0</v>
      </c>
      <c r="H16" s="23">
        <v>8500</v>
      </c>
      <c r="I16" s="125"/>
      <c r="J16" s="109">
        <f t="shared" si="1"/>
        <v>0</v>
      </c>
      <c r="K16" s="23">
        <v>7400</v>
      </c>
      <c r="L16" s="125"/>
      <c r="M16" s="112">
        <f t="shared" si="2"/>
        <v>0</v>
      </c>
      <c r="N16" s="65">
        <v>0</v>
      </c>
      <c r="O16" s="55"/>
      <c r="P16" s="67">
        <f t="shared" si="3"/>
        <v>0</v>
      </c>
      <c r="Q16" s="123">
        <f t="shared" si="4"/>
        <v>0</v>
      </c>
      <c r="R16" s="27">
        <f t="shared" si="5"/>
        <v>0</v>
      </c>
      <c r="S16" s="131"/>
      <c r="T16" s="133"/>
    </row>
    <row r="17" spans="2:22" ht="20.100000000000001" customHeight="1" x14ac:dyDescent="0.2">
      <c r="B17" s="13"/>
      <c r="C17" s="11">
        <v>4</v>
      </c>
      <c r="D17" s="35">
        <v>65</v>
      </c>
      <c r="E17" s="128"/>
      <c r="F17" s="166"/>
      <c r="G17" s="109">
        <f t="shared" si="0"/>
        <v>0</v>
      </c>
      <c r="H17" s="23">
        <v>7000</v>
      </c>
      <c r="I17" s="125"/>
      <c r="J17" s="109">
        <f t="shared" si="1"/>
        <v>0</v>
      </c>
      <c r="K17" s="23">
        <v>5800</v>
      </c>
      <c r="L17" s="125"/>
      <c r="M17" s="112">
        <f t="shared" si="2"/>
        <v>0</v>
      </c>
      <c r="N17" s="65">
        <v>0</v>
      </c>
      <c r="O17" s="55"/>
      <c r="P17" s="67">
        <f t="shared" si="3"/>
        <v>0</v>
      </c>
      <c r="Q17" s="123">
        <f t="shared" si="4"/>
        <v>0</v>
      </c>
      <c r="R17" s="27">
        <f t="shared" si="5"/>
        <v>0</v>
      </c>
      <c r="S17" s="131"/>
      <c r="T17" s="133"/>
    </row>
    <row r="18" spans="2:22" ht="20.100000000000001" customHeight="1" x14ac:dyDescent="0.2">
      <c r="B18" s="13"/>
      <c r="C18" s="11">
        <v>5</v>
      </c>
      <c r="D18" s="36">
        <v>65</v>
      </c>
      <c r="E18" s="128"/>
      <c r="F18" s="166"/>
      <c r="G18" s="109">
        <f t="shared" si="0"/>
        <v>0</v>
      </c>
      <c r="H18" s="25">
        <v>6700</v>
      </c>
      <c r="I18" s="125"/>
      <c r="J18" s="109">
        <f t="shared" si="1"/>
        <v>0</v>
      </c>
      <c r="K18" s="25">
        <v>4300</v>
      </c>
      <c r="L18" s="125"/>
      <c r="M18" s="112">
        <f t="shared" si="2"/>
        <v>0</v>
      </c>
      <c r="N18" s="65">
        <v>0</v>
      </c>
      <c r="O18" s="55"/>
      <c r="P18" s="67">
        <f t="shared" si="3"/>
        <v>0</v>
      </c>
      <c r="Q18" s="123">
        <f t="shared" si="4"/>
        <v>0</v>
      </c>
      <c r="R18" s="27">
        <f t="shared" si="5"/>
        <v>0</v>
      </c>
      <c r="S18" s="131"/>
      <c r="T18" s="133"/>
    </row>
    <row r="19" spans="2:22" ht="20.100000000000001" customHeight="1" thickBot="1" x14ac:dyDescent="0.25">
      <c r="B19" s="13"/>
      <c r="C19" s="11">
        <v>6</v>
      </c>
      <c r="D19" s="36">
        <v>65</v>
      </c>
      <c r="E19" s="128"/>
      <c r="F19" s="166"/>
      <c r="G19" s="109">
        <f t="shared" si="0"/>
        <v>0</v>
      </c>
      <c r="H19" s="25">
        <v>5700</v>
      </c>
      <c r="I19" s="125"/>
      <c r="J19" s="109">
        <f t="shared" si="1"/>
        <v>0</v>
      </c>
      <c r="K19" s="25">
        <v>6100</v>
      </c>
      <c r="L19" s="125"/>
      <c r="M19" s="112">
        <f t="shared" si="2"/>
        <v>0</v>
      </c>
      <c r="N19" s="65">
        <v>0</v>
      </c>
      <c r="O19" s="56"/>
      <c r="P19" s="66">
        <f t="shared" si="3"/>
        <v>0</v>
      </c>
      <c r="Q19" s="123">
        <f t="shared" si="4"/>
        <v>0</v>
      </c>
      <c r="R19" s="27">
        <f t="shared" si="5"/>
        <v>0</v>
      </c>
      <c r="S19" s="131"/>
      <c r="T19" s="133"/>
    </row>
    <row r="20" spans="2:22" ht="20.100000000000001" customHeight="1" x14ac:dyDescent="0.2">
      <c r="B20" s="13"/>
      <c r="C20" s="11">
        <v>7</v>
      </c>
      <c r="D20" s="36">
        <v>65</v>
      </c>
      <c r="E20" s="128"/>
      <c r="F20" s="166"/>
      <c r="G20" s="109">
        <f t="shared" si="0"/>
        <v>0</v>
      </c>
      <c r="H20" s="25">
        <v>7700</v>
      </c>
      <c r="I20" s="125"/>
      <c r="J20" s="109">
        <f t="shared" si="1"/>
        <v>0</v>
      </c>
      <c r="K20" s="25">
        <v>5300</v>
      </c>
      <c r="L20" s="125"/>
      <c r="M20" s="112">
        <f t="shared" si="2"/>
        <v>0</v>
      </c>
      <c r="N20" s="26">
        <v>3000</v>
      </c>
      <c r="O20" s="195"/>
      <c r="P20" s="112">
        <f>ROUNDDOWN(N20*O20,3)</f>
        <v>0</v>
      </c>
      <c r="Q20" s="123">
        <f t="shared" si="4"/>
        <v>0</v>
      </c>
      <c r="R20" s="27">
        <f t="shared" si="5"/>
        <v>0</v>
      </c>
      <c r="S20" s="131"/>
      <c r="T20" s="133"/>
    </row>
    <row r="21" spans="2:22" ht="20.100000000000001" customHeight="1" x14ac:dyDescent="0.2">
      <c r="B21" s="13"/>
      <c r="C21" s="11">
        <v>8</v>
      </c>
      <c r="D21" s="36">
        <v>65</v>
      </c>
      <c r="E21" s="128"/>
      <c r="F21" s="166"/>
      <c r="G21" s="109">
        <f t="shared" si="0"/>
        <v>0</v>
      </c>
      <c r="H21" s="25">
        <v>9700</v>
      </c>
      <c r="I21" s="125"/>
      <c r="J21" s="109">
        <f t="shared" si="1"/>
        <v>0</v>
      </c>
      <c r="K21" s="25">
        <v>5100</v>
      </c>
      <c r="L21" s="125"/>
      <c r="M21" s="112">
        <f t="shared" si="2"/>
        <v>0</v>
      </c>
      <c r="N21" s="26">
        <v>5000</v>
      </c>
      <c r="O21" s="128"/>
      <c r="P21" s="112">
        <f t="shared" ref="P21:P22" si="6">ROUNDDOWN(N21*O21,3)</f>
        <v>0</v>
      </c>
      <c r="Q21" s="123">
        <f t="shared" si="4"/>
        <v>0</v>
      </c>
      <c r="R21" s="27">
        <f t="shared" si="5"/>
        <v>0</v>
      </c>
      <c r="S21" s="131"/>
      <c r="T21" s="133"/>
    </row>
    <row r="22" spans="2:22" ht="20.100000000000001" customHeight="1" thickBot="1" x14ac:dyDescent="0.25">
      <c r="B22" s="119"/>
      <c r="C22" s="11">
        <v>9</v>
      </c>
      <c r="D22" s="35">
        <v>65</v>
      </c>
      <c r="E22" s="128"/>
      <c r="F22" s="166"/>
      <c r="G22" s="109">
        <f t="shared" si="0"/>
        <v>0</v>
      </c>
      <c r="H22" s="23">
        <v>7100</v>
      </c>
      <c r="I22" s="125"/>
      <c r="J22" s="109">
        <f t="shared" si="1"/>
        <v>0</v>
      </c>
      <c r="K22" s="23">
        <v>4100</v>
      </c>
      <c r="L22" s="125"/>
      <c r="M22" s="112">
        <f t="shared" si="2"/>
        <v>0</v>
      </c>
      <c r="N22" s="24">
        <v>4800</v>
      </c>
      <c r="O22" s="125"/>
      <c r="P22" s="112">
        <f t="shared" si="6"/>
        <v>0</v>
      </c>
      <c r="Q22" s="123">
        <f t="shared" si="4"/>
        <v>0</v>
      </c>
      <c r="R22" s="27">
        <f t="shared" si="5"/>
        <v>0</v>
      </c>
      <c r="S22" s="131"/>
      <c r="T22" s="133"/>
      <c r="V22" s="14"/>
    </row>
    <row r="23" spans="2:22" ht="20.100000000000001" customHeight="1" x14ac:dyDescent="0.2">
      <c r="B23" s="119"/>
      <c r="C23" s="11">
        <v>10</v>
      </c>
      <c r="D23" s="35">
        <v>65</v>
      </c>
      <c r="E23" s="128"/>
      <c r="F23" s="166"/>
      <c r="G23" s="109">
        <f t="shared" si="0"/>
        <v>0</v>
      </c>
      <c r="H23" s="23">
        <v>6500</v>
      </c>
      <c r="I23" s="125"/>
      <c r="J23" s="109">
        <f t="shared" si="1"/>
        <v>0</v>
      </c>
      <c r="K23" s="23">
        <v>5700</v>
      </c>
      <c r="L23" s="125"/>
      <c r="M23" s="112">
        <f t="shared" si="2"/>
        <v>0</v>
      </c>
      <c r="N23" s="182"/>
      <c r="O23" s="184"/>
      <c r="P23" s="186">
        <f>N23*O23</f>
        <v>0</v>
      </c>
      <c r="Q23" s="123">
        <f t="shared" si="4"/>
        <v>0</v>
      </c>
      <c r="R23" s="27">
        <f t="shared" si="5"/>
        <v>0</v>
      </c>
      <c r="S23" s="131"/>
      <c r="T23" s="133"/>
    </row>
    <row r="24" spans="2:22" ht="20.100000000000001" customHeight="1" thickBot="1" x14ac:dyDescent="0.25">
      <c r="B24" s="119"/>
      <c r="C24" s="11">
        <v>11</v>
      </c>
      <c r="D24" s="37">
        <v>65</v>
      </c>
      <c r="E24" s="126"/>
      <c r="F24" s="167"/>
      <c r="G24" s="109">
        <f t="shared" si="0"/>
        <v>0</v>
      </c>
      <c r="H24" s="23">
        <v>7400</v>
      </c>
      <c r="I24" s="126"/>
      <c r="J24" s="109">
        <f t="shared" si="1"/>
        <v>0</v>
      </c>
      <c r="K24" s="23">
        <v>6100</v>
      </c>
      <c r="L24" s="130"/>
      <c r="M24" s="112">
        <f t="shared" si="2"/>
        <v>0</v>
      </c>
      <c r="N24" s="183"/>
      <c r="O24" s="185"/>
      <c r="P24" s="187"/>
      <c r="Q24" s="123">
        <f>J24+M24+P24</f>
        <v>0</v>
      </c>
      <c r="R24" s="39">
        <f t="shared" si="5"/>
        <v>0</v>
      </c>
      <c r="S24" s="132"/>
      <c r="T24" s="133"/>
    </row>
    <row r="25" spans="2:22" ht="47.25" customHeight="1" thickTop="1" thickBot="1" x14ac:dyDescent="0.2">
      <c r="B25" s="15" t="s">
        <v>9</v>
      </c>
      <c r="C25" s="16"/>
      <c r="D25" s="17"/>
      <c r="E25" s="92"/>
      <c r="F25" s="22"/>
      <c r="G25" s="18"/>
      <c r="H25" s="28">
        <f>SUM(H13:H24)</f>
        <v>104200</v>
      </c>
      <c r="I25" s="92"/>
      <c r="J25" s="19"/>
      <c r="K25" s="28">
        <f>SUM(K13:K24)</f>
        <v>78200</v>
      </c>
      <c r="L25" s="92"/>
      <c r="M25" s="19"/>
      <c r="N25" s="28">
        <f>SUM(N13:N24)</f>
        <v>12800</v>
      </c>
      <c r="O25" s="92"/>
      <c r="P25" s="19"/>
      <c r="Q25" s="38"/>
      <c r="R25" s="54">
        <f>SUM(R13:R24)</f>
        <v>0</v>
      </c>
      <c r="S25" s="45" t="s">
        <v>48</v>
      </c>
      <c r="T25" s="43"/>
    </row>
    <row r="26" spans="2:22" ht="47.25" customHeight="1" x14ac:dyDescent="0.15">
      <c r="B26" s="80"/>
      <c r="C26" s="81"/>
      <c r="D26" s="82"/>
      <c r="E26" s="82"/>
      <c r="F26" s="82"/>
      <c r="G26" s="83"/>
      <c r="H26" s="84"/>
      <c r="I26" s="82"/>
      <c r="J26" s="83"/>
      <c r="K26" s="84"/>
      <c r="L26" s="82"/>
      <c r="M26" s="83"/>
      <c r="N26" s="84"/>
      <c r="O26" s="82"/>
      <c r="P26" s="83"/>
      <c r="Q26" s="83"/>
      <c r="R26" s="85"/>
      <c r="S26" s="86"/>
      <c r="T26" s="87"/>
    </row>
    <row r="27" spans="2:22" ht="20.100000000000001" customHeight="1" x14ac:dyDescent="0.15">
      <c r="B27" s="20"/>
      <c r="S27" s="88"/>
      <c r="T27" s="42"/>
      <c r="V27" s="31"/>
    </row>
    <row r="28" spans="2:22" s="1" customFormat="1" ht="15" customHeight="1" x14ac:dyDescent="0.15">
      <c r="B28" s="75" t="s">
        <v>0</v>
      </c>
      <c r="V28" s="32"/>
    </row>
    <row r="29" spans="2:22" s="57" customFormat="1" ht="24.75" customHeight="1" thickBot="1" x14ac:dyDescent="0.2">
      <c r="C29" s="75" t="s">
        <v>19</v>
      </c>
      <c r="D29" s="70"/>
      <c r="E29" s="70"/>
      <c r="F29" s="70"/>
      <c r="G29" s="70"/>
      <c r="H29" s="70"/>
      <c r="I29" s="70"/>
      <c r="J29" s="70"/>
      <c r="U29" s="71"/>
    </row>
    <row r="30" spans="2:22" s="57" customFormat="1" ht="24.75" customHeight="1" thickTop="1" x14ac:dyDescent="0.15">
      <c r="C30" s="75" t="s">
        <v>74</v>
      </c>
      <c r="D30" s="72"/>
      <c r="E30" s="72"/>
      <c r="F30" s="72"/>
      <c r="G30" s="72"/>
      <c r="H30" s="72"/>
      <c r="I30" s="72"/>
      <c r="J30" s="72"/>
      <c r="O30" s="172" t="s">
        <v>76</v>
      </c>
      <c r="P30" s="173"/>
      <c r="Q30" s="174"/>
      <c r="R30" s="175">
        <f>SUM('様式5-1（消防本部）'!N25,'様式5-2（№2～７） '!K25,'様式5-3（№８、９）'!R25)</f>
        <v>0</v>
      </c>
      <c r="S30" s="176"/>
      <c r="U30" s="73"/>
    </row>
    <row r="31" spans="2:22" s="57" customFormat="1" ht="24.75" customHeight="1" thickBot="1" x14ac:dyDescent="0.2">
      <c r="C31" s="75" t="s">
        <v>75</v>
      </c>
      <c r="D31" s="72"/>
      <c r="E31" s="72"/>
      <c r="F31" s="72"/>
      <c r="G31" s="72"/>
      <c r="H31" s="72"/>
      <c r="I31" s="72"/>
      <c r="J31" s="72"/>
      <c r="O31" s="179" t="s">
        <v>49</v>
      </c>
      <c r="P31" s="180"/>
      <c r="Q31" s="181"/>
      <c r="R31" s="177"/>
      <c r="S31" s="178"/>
    </row>
    <row r="32" spans="2:22" s="57" customFormat="1" ht="24.75" customHeight="1" thickTop="1" x14ac:dyDescent="0.15">
      <c r="C32" s="75" t="s">
        <v>61</v>
      </c>
      <c r="D32" s="72"/>
      <c r="E32" s="72"/>
      <c r="F32" s="72"/>
      <c r="G32" s="72"/>
      <c r="H32" s="72"/>
      <c r="I32" s="72"/>
      <c r="J32" s="72"/>
    </row>
    <row r="33" spans="3:10" s="57" customFormat="1" ht="24.75" customHeight="1" x14ac:dyDescent="0.15">
      <c r="C33" s="75" t="s">
        <v>55</v>
      </c>
      <c r="D33" s="58"/>
      <c r="E33" s="58"/>
      <c r="F33" s="58"/>
      <c r="G33" s="58"/>
      <c r="H33" s="58"/>
      <c r="I33" s="58"/>
      <c r="J33" s="58"/>
    </row>
    <row r="34" spans="3:10" s="74" customFormat="1" ht="24.75" customHeight="1" x14ac:dyDescent="0.15">
      <c r="C34" s="68" t="s">
        <v>56</v>
      </c>
      <c r="D34" s="58"/>
      <c r="E34" s="58"/>
      <c r="F34" s="58"/>
      <c r="G34" s="58"/>
      <c r="H34" s="58"/>
      <c r="I34" s="58"/>
      <c r="J34" s="58"/>
    </row>
    <row r="35" spans="3:10" ht="19.5" customHeight="1" x14ac:dyDescent="0.15">
      <c r="C35" s="68" t="s">
        <v>62</v>
      </c>
    </row>
  </sheetData>
  <sheetProtection algorithmName="SHA-512" hashValue="SzBVSb73EOKYKQ+DWN+f4tEiDslhYj2XDO0nTTeKW03HzeFYIgtdA7DxNUaUoK0GtRhaKh+lKt4FKQrSpfMrgA==" saltValue="R3mRhJBQkJGvn5rrvsjsMQ==" spinCount="100000" sheet="1" selectLockedCells="1"/>
  <mergeCells count="27">
    <mergeCell ref="B9:C11"/>
    <mergeCell ref="D9:G9"/>
    <mergeCell ref="H9:P9"/>
    <mergeCell ref="Q10:Q11"/>
    <mergeCell ref="K10:M10"/>
    <mergeCell ref="N10:P10"/>
    <mergeCell ref="P3:Q3"/>
    <mergeCell ref="P4:Q4"/>
    <mergeCell ref="I5:M5"/>
    <mergeCell ref="P5:P7"/>
    <mergeCell ref="D10:D11"/>
    <mergeCell ref="E10:E11"/>
    <mergeCell ref="F10:F11"/>
    <mergeCell ref="G10:G11"/>
    <mergeCell ref="H10:J10"/>
    <mergeCell ref="T13:T24"/>
    <mergeCell ref="N23:N24"/>
    <mergeCell ref="O23:O24"/>
    <mergeCell ref="P23:P24"/>
    <mergeCell ref="R9:R11"/>
    <mergeCell ref="S9:S11"/>
    <mergeCell ref="T9:T10"/>
    <mergeCell ref="O30:Q30"/>
    <mergeCell ref="R30:S31"/>
    <mergeCell ref="O31:Q31"/>
    <mergeCell ref="F13:F24"/>
    <mergeCell ref="S13:S2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様式5-1（消防本部）</vt:lpstr>
      <vt:lpstr>様式5-2（№2～７） </vt:lpstr>
      <vt:lpstr>様式5-3（№８、９）</vt:lpstr>
      <vt:lpstr>'様式5-1（消防本部）'!Print_Area</vt:lpstr>
      <vt:lpstr>'様式5-2（№2～７） '!Print_Area</vt:lpstr>
      <vt:lpstr>'様式5-3（№８、９）'!Print_Area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2022-09-01T11:27:44Z</cp:lastPrinted>
  <dcterms:created xsi:type="dcterms:W3CDTF">2017-06-08T05:05:27Z</dcterms:created>
  <dcterms:modified xsi:type="dcterms:W3CDTF">2022-09-04T03:04:47Z</dcterms:modified>
</cp:coreProperties>
</file>