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1.電気\R4年度\8.17 岐阜市歴史博物館\公告\HP\"/>
    </mc:Choice>
  </mc:AlternateContent>
  <bookViews>
    <workbookView xWindow="240" yWindow="120" windowWidth="11715" windowHeight="7290"/>
  </bookViews>
  <sheets>
    <sheet name="入札金額算定書" sheetId="10" r:id="rId1"/>
  </sheets>
  <definedNames>
    <definedName name="_xlnm.Print_Area" localSheetId="0">入札金額算定書!$A$1:$P$31</definedName>
  </definedNames>
  <calcPr calcId="162913"/>
</workbook>
</file>

<file path=xl/calcChain.xml><?xml version="1.0" encoding="utf-8"?>
<calcChain xmlns="http://schemas.openxmlformats.org/spreadsheetml/2006/main">
  <c r="M20" i="10" l="1"/>
  <c r="M19" i="10"/>
  <c r="M18" i="10"/>
  <c r="M17" i="10"/>
  <c r="M16" i="10"/>
  <c r="M15" i="10"/>
  <c r="M14" i="10"/>
  <c r="M13" i="10"/>
  <c r="M12" i="10"/>
  <c r="M11" i="10"/>
  <c r="M10" i="10"/>
  <c r="M9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J20" i="10" l="1"/>
  <c r="J19" i="10"/>
  <c r="J18" i="10"/>
  <c r="J17" i="10"/>
  <c r="J16" i="10"/>
  <c r="J15" i="10"/>
  <c r="J14" i="10"/>
  <c r="J13" i="10"/>
  <c r="J12" i="10"/>
  <c r="J11" i="10"/>
  <c r="J10" i="10"/>
  <c r="J9" i="10"/>
  <c r="N9" i="10" l="1"/>
  <c r="N18" i="10" l="1"/>
  <c r="N14" i="10"/>
  <c r="N10" i="10"/>
  <c r="N20" i="10"/>
  <c r="N16" i="10"/>
  <c r="N12" i="10"/>
  <c r="N15" i="10"/>
  <c r="O9" i="10"/>
  <c r="N19" i="10"/>
  <c r="N11" i="10"/>
  <c r="N17" i="10"/>
  <c r="N13" i="10"/>
  <c r="K21" i="10" l="1"/>
  <c r="H21" i="10"/>
  <c r="D10" i="10"/>
  <c r="O10" i="10" l="1"/>
  <c r="D11" i="10"/>
  <c r="O11" i="10" l="1"/>
  <c r="D12" i="10"/>
  <c r="O12" i="10" l="1"/>
  <c r="D13" i="10"/>
  <c r="O13" i="10" l="1"/>
  <c r="D14" i="10"/>
  <c r="O14" i="10" l="1"/>
  <c r="D15" i="10"/>
  <c r="O15" i="10" l="1"/>
  <c r="D16" i="10"/>
  <c r="O16" i="10" l="1"/>
  <c r="D17" i="10"/>
  <c r="O17" i="10" l="1"/>
  <c r="D18" i="10"/>
  <c r="O18" i="10" l="1"/>
  <c r="D19" i="10"/>
  <c r="O19" i="10" l="1"/>
  <c r="D20" i="10"/>
  <c r="O20" i="10" l="1"/>
  <c r="O21" i="10" s="1"/>
  <c r="O23" i="10" s="1"/>
</calcChain>
</file>

<file path=xl/sharedStrings.xml><?xml version="1.0" encoding="utf-8"?>
<sst xmlns="http://schemas.openxmlformats.org/spreadsheetml/2006/main" count="44" uniqueCount="39">
  <si>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</si>
  <si>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</si>
  <si>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電力量料金</t>
    <rPh sb="0" eb="3">
      <t>デンリョクリョウ</t>
    </rPh>
    <rPh sb="3" eb="5">
      <t>リョウキン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</si>
  <si>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</si>
  <si>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</si>
  <si>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（円）</t>
    <rPh sb="1" eb="2">
      <t>エン</t>
    </rPh>
    <phoneticPr fontId="1"/>
  </si>
  <si>
    <t>合計</t>
    <rPh sb="0" eb="2">
      <t>ゴウケイ</t>
    </rPh>
    <phoneticPr fontId="1"/>
  </si>
  <si>
    <t xml:space="preserve"> </t>
    <phoneticPr fontId="1"/>
  </si>
  <si>
    <t>（kＷ）</t>
    <phoneticPr fontId="1"/>
  </si>
  <si>
    <t>（kWh）</t>
    <phoneticPr fontId="1"/>
  </si>
  <si>
    <t>×0.85</t>
  </si>
  <si>
    <t>休日</t>
    <phoneticPr fontId="1"/>
  </si>
  <si>
    <t>単価
①</t>
    <rPh sb="0" eb="2">
      <t>タンカ</t>
    </rPh>
    <phoneticPr fontId="1"/>
  </si>
  <si>
    <t>契約電力
A</t>
    <rPh sb="0" eb="2">
      <t>ケイヤク</t>
    </rPh>
    <rPh sb="2" eb="4">
      <t>デンリョク</t>
    </rPh>
    <phoneticPr fontId="1"/>
  </si>
  <si>
    <t>小計
B
（A×①×力率割引）</t>
    <rPh sb="0" eb="1">
      <t>ショウ</t>
    </rPh>
    <rPh sb="10" eb="14">
      <t>リキリツワリヒ</t>
    </rPh>
    <phoneticPr fontId="1"/>
  </si>
  <si>
    <t>力率
割引</t>
    <rPh sb="0" eb="1">
      <t>リキ</t>
    </rPh>
    <rPh sb="1" eb="2">
      <t>リツ</t>
    </rPh>
    <rPh sb="3" eb="5">
      <t>ワリビキ</t>
    </rPh>
    <phoneticPr fontId="1"/>
  </si>
  <si>
    <t>平日</t>
    <rPh sb="0" eb="2">
      <t>ヘイジツ</t>
    </rPh>
    <phoneticPr fontId="1"/>
  </si>
  <si>
    <t>予定使用
電力量
C</t>
    <rPh sb="0" eb="2">
      <t>ヨテイ</t>
    </rPh>
    <rPh sb="2" eb="4">
      <t>シヨウ</t>
    </rPh>
    <rPh sb="5" eb="8">
      <t>デンリョクリョウ</t>
    </rPh>
    <phoneticPr fontId="1"/>
  </si>
  <si>
    <t>単価
②</t>
    <rPh sb="0" eb="2">
      <t>タンカ</t>
    </rPh>
    <phoneticPr fontId="1"/>
  </si>
  <si>
    <t>予定使用
電力量
D</t>
    <rPh sb="0" eb="2">
      <t>ヨテイ</t>
    </rPh>
    <rPh sb="2" eb="4">
      <t>シヨウ</t>
    </rPh>
    <rPh sb="5" eb="8">
      <t>デンリョクリョウ</t>
    </rPh>
    <phoneticPr fontId="1"/>
  </si>
  <si>
    <t>小計
E
（c+d）</t>
    <rPh sb="0" eb="1">
      <t>ショウ</t>
    </rPh>
    <phoneticPr fontId="1"/>
  </si>
  <si>
    <t>月毎の
電気料金合計
F
（B＋E）</t>
    <rPh sb="0" eb="1">
      <t>ツキ</t>
    </rPh>
    <rPh sb="1" eb="2">
      <t>ゴト</t>
    </rPh>
    <rPh sb="4" eb="6">
      <t>デンキ</t>
    </rPh>
    <rPh sb="6" eb="8">
      <t>リョウキン</t>
    </rPh>
    <rPh sb="8" eb="10">
      <t>ゴウケイ</t>
    </rPh>
    <phoneticPr fontId="1"/>
  </si>
  <si>
    <t>様式第5</t>
    <rPh sb="0" eb="2">
      <t>ヨウシキ</t>
    </rPh>
    <rPh sb="2" eb="3">
      <t>ダイ</t>
    </rPh>
    <phoneticPr fontId="1"/>
  </si>
  <si>
    <t>入 札 金 額 算 定 書</t>
    <rPh sb="0" eb="1">
      <t>ニュウ</t>
    </rPh>
    <rPh sb="2" eb="3">
      <t>サツ</t>
    </rPh>
    <rPh sb="4" eb="5">
      <t>キン</t>
    </rPh>
    <rPh sb="6" eb="7">
      <t>ガク</t>
    </rPh>
    <rPh sb="8" eb="9">
      <t>サン</t>
    </rPh>
    <rPh sb="10" eb="11">
      <t>サダム</t>
    </rPh>
    <rPh sb="12" eb="13">
      <t>ショ</t>
    </rPh>
    <phoneticPr fontId="1"/>
  </si>
  <si>
    <t>入札書記載額</t>
    <rPh sb="0" eb="2">
      <t>ニュウサツ</t>
    </rPh>
    <rPh sb="2" eb="3">
      <t>ショ</t>
    </rPh>
    <rPh sb="3" eb="5">
      <t>キサイ</t>
    </rPh>
    <rPh sb="5" eb="6">
      <t>ガク</t>
    </rPh>
    <phoneticPr fontId="1"/>
  </si>
  <si>
    <t>（電気料金総価F）</t>
    <rPh sb="1" eb="3">
      <t>デンキ</t>
    </rPh>
    <rPh sb="3" eb="5">
      <t>リョウキン</t>
    </rPh>
    <rPh sb="5" eb="6">
      <t>ソウ</t>
    </rPh>
    <rPh sb="6" eb="7">
      <t>カ</t>
    </rPh>
    <phoneticPr fontId="1"/>
  </si>
  <si>
    <t>記入上の注意点等</t>
    <rPh sb="0" eb="2">
      <t>キニュウ</t>
    </rPh>
    <rPh sb="2" eb="3">
      <t>ジョウ</t>
    </rPh>
    <rPh sb="4" eb="7">
      <t>チュウイテン</t>
    </rPh>
    <rPh sb="7" eb="8">
      <t>トウ</t>
    </rPh>
    <phoneticPr fontId="1"/>
  </si>
  <si>
    <t xml:space="preserve"> １　入札金額算定書は入札書に添付し、入札書に使用する印鑑で割印を行うこと。</t>
    <rPh sb="3" eb="5">
      <t>ニュウサツ</t>
    </rPh>
    <rPh sb="5" eb="7">
      <t>キンガク</t>
    </rPh>
    <rPh sb="7" eb="9">
      <t>サンテイ</t>
    </rPh>
    <rPh sb="9" eb="10">
      <t>ショ</t>
    </rPh>
    <rPh sb="11" eb="14">
      <t>ニュウサツショ</t>
    </rPh>
    <rPh sb="15" eb="17">
      <t>テンプ</t>
    </rPh>
    <rPh sb="19" eb="22">
      <t>ニュウサツショ</t>
    </rPh>
    <rPh sb="23" eb="25">
      <t>シヨウ</t>
    </rPh>
    <rPh sb="27" eb="29">
      <t>インカン</t>
    </rPh>
    <rPh sb="30" eb="31">
      <t>ワ</t>
    </rPh>
    <rPh sb="31" eb="32">
      <t>イン</t>
    </rPh>
    <rPh sb="33" eb="34">
      <t>オコナ</t>
    </rPh>
    <phoneticPr fontId="1"/>
  </si>
  <si>
    <r>
      <t xml:space="preserve"> ６　電力量料金単価には、</t>
    </r>
    <r>
      <rPr>
        <b/>
        <sz val="12"/>
        <rFont val="ＭＳ Ｐゴシック"/>
        <family val="3"/>
        <charset val="128"/>
      </rPr>
      <t>燃料費調整単価及び再生可能エネルギー発電促進賦課金単価を含まない</t>
    </r>
    <r>
      <rPr>
        <sz val="12"/>
        <rFont val="ＭＳ Ｐ明朝"/>
        <family val="1"/>
        <charset val="128"/>
      </rPr>
      <t>。</t>
    </r>
    <rPh sb="8" eb="10">
      <t>タンカ</t>
    </rPh>
    <phoneticPr fontId="1"/>
  </si>
  <si>
    <t xml:space="preserve"> ７　仕様書の注意点を踏まえた記載であれば、入札参加者の需要内容に合わせた様式も可とする。</t>
    <rPh sb="3" eb="6">
      <t>シヨウショ</t>
    </rPh>
    <rPh sb="7" eb="10">
      <t>チュウイテン</t>
    </rPh>
    <rPh sb="11" eb="12">
      <t>フ</t>
    </rPh>
    <rPh sb="15" eb="17">
      <t>キサイ</t>
    </rPh>
    <rPh sb="22" eb="24">
      <t>ニュウサツ</t>
    </rPh>
    <rPh sb="24" eb="26">
      <t>サンカ</t>
    </rPh>
    <rPh sb="26" eb="27">
      <t>シャ</t>
    </rPh>
    <rPh sb="28" eb="30">
      <t>ジュヨウ</t>
    </rPh>
    <rPh sb="30" eb="32">
      <t>ナイヨウ</t>
    </rPh>
    <rPh sb="33" eb="34">
      <t>ア</t>
    </rPh>
    <rPh sb="37" eb="39">
      <t>ヨウシキ</t>
    </rPh>
    <rPh sb="40" eb="41">
      <t>カ</t>
    </rPh>
    <phoneticPr fontId="1"/>
  </si>
  <si>
    <t>R4</t>
    <phoneticPr fontId="1"/>
  </si>
  <si>
    <t>単価
③</t>
    <rPh sb="0" eb="2">
      <t>タンカ</t>
    </rPh>
    <phoneticPr fontId="1"/>
  </si>
  <si>
    <t>計
c
（C×②）</t>
    <rPh sb="0" eb="1">
      <t>ケイ</t>
    </rPh>
    <phoneticPr fontId="1"/>
  </si>
  <si>
    <t>計
d
（D×③）</t>
    <rPh sb="0" eb="1">
      <t>ケイ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</si>
  <si>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２　</t>
    </r>
    <r>
      <rPr>
        <b/>
        <sz val="12"/>
        <rFont val="ＭＳ Ｐゴシック"/>
        <family val="3"/>
        <charset val="128"/>
      </rPr>
      <t>基本料金単価①</t>
    </r>
    <r>
      <rPr>
        <sz val="12"/>
        <rFont val="ＭＳ Ｐ明朝"/>
        <family val="1"/>
        <charset val="128"/>
      </rPr>
      <t>、</t>
    </r>
    <r>
      <rPr>
        <b/>
        <sz val="12"/>
        <rFont val="ＭＳ Ｐゴシック"/>
        <family val="3"/>
        <charset val="128"/>
      </rPr>
      <t>電力量料金単価②、③</t>
    </r>
    <r>
      <rPr>
        <sz val="12"/>
        <rFont val="ＭＳ Ｐ明朝"/>
        <family val="1"/>
        <charset val="128"/>
      </rPr>
      <t>は</t>
    </r>
    <r>
      <rPr>
        <b/>
        <sz val="12"/>
        <rFont val="ＭＳ Ｐゴシック"/>
        <family val="3"/>
        <charset val="128"/>
      </rPr>
      <t>税込単価</t>
    </r>
    <r>
      <rPr>
        <sz val="12"/>
        <rFont val="ＭＳ Ｐ明朝"/>
        <family val="1"/>
        <charset val="128"/>
      </rPr>
      <t>とし、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3" eb="5">
      <t>キホン</t>
    </rPh>
    <rPh sb="5" eb="7">
      <t>リョウキン</t>
    </rPh>
    <rPh sb="7" eb="9">
      <t>タンカ</t>
    </rPh>
    <rPh sb="11" eb="13">
      <t>デンリョク</t>
    </rPh>
    <rPh sb="13" eb="14">
      <t>リョウ</t>
    </rPh>
    <rPh sb="14" eb="16">
      <t>リョウキン</t>
    </rPh>
    <rPh sb="16" eb="18">
      <t>タンカ</t>
    </rPh>
    <rPh sb="22" eb="24">
      <t>ゼイコ</t>
    </rPh>
    <rPh sb="24" eb="26">
      <t>タンカ</t>
    </rPh>
    <rPh sb="29" eb="32">
      <t>ショウスウテン</t>
    </rPh>
    <rPh sb="32" eb="33">
      <t>ダイ</t>
    </rPh>
    <rPh sb="34" eb="35">
      <t>イ</t>
    </rPh>
    <rPh sb="36" eb="37">
      <t>キ</t>
    </rPh>
    <rPh sb="38" eb="39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</si>
  <si>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４　</t>
    </r>
    <r>
      <rPr>
        <b/>
        <sz val="12"/>
        <rFont val="ＭＳ Ｐゴシック"/>
        <family val="3"/>
        <charset val="128"/>
      </rPr>
      <t>月毎の電気料金合計F</t>
    </r>
    <r>
      <rPr>
        <sz val="12"/>
        <rFont val="ＭＳ Ｐ明朝"/>
        <family val="1"/>
        <charset val="128"/>
      </rPr>
      <t>の</t>
    </r>
    <r>
      <rPr>
        <b/>
        <sz val="12"/>
        <rFont val="ＭＳ Ｐゴシック"/>
        <family val="3"/>
        <charset val="128"/>
      </rPr>
      <t>1円未満の端数は切り捨てる</t>
    </r>
    <r>
      <rPr>
        <sz val="12"/>
        <rFont val="ＭＳ Ｐ明朝"/>
        <family val="1"/>
        <charset val="128"/>
      </rPr>
      <t>。</t>
    </r>
    <rPh sb="3" eb="4">
      <t>ツキ</t>
    </rPh>
    <rPh sb="4" eb="5">
      <t>ゴト</t>
    </rPh>
    <rPh sb="6" eb="8">
      <t>デンキ</t>
    </rPh>
    <rPh sb="8" eb="10">
      <t>リョウキン</t>
    </rPh>
    <rPh sb="10" eb="12">
      <t>ゴウケイ</t>
    </rPh>
    <rPh sb="15" eb="16">
      <t>エン</t>
    </rPh>
    <rPh sb="16" eb="18">
      <t>ミマン</t>
    </rPh>
    <rPh sb="19" eb="21">
      <t>ハスウ</t>
    </rPh>
    <rPh sb="22" eb="23">
      <t>キ</t>
    </rPh>
    <rPh sb="24" eb="25">
      <t>ス</t>
    </rPh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</si>
  <si>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>５　</t>
    </r>
    <r>
      <rPr>
        <b/>
        <sz val="12"/>
        <rFont val="ＭＳ Ｐゴシック"/>
        <family val="3"/>
        <charset val="128"/>
      </rPr>
      <t>入札書に記載する金額は、電気料金総価（Fの合計） の額</t>
    </r>
    <r>
      <rPr>
        <sz val="12"/>
        <rFont val="ＭＳ Ｐ明朝"/>
        <family val="1"/>
        <charset val="128"/>
      </rPr>
      <t>とする。</t>
    </r>
    <rPh sb="3" eb="5">
      <t>ニュウサツ</t>
    </rPh>
    <rPh sb="5" eb="6">
      <t>ショ</t>
    </rPh>
    <rPh sb="7" eb="9">
      <t>キサイ</t>
    </rPh>
    <rPh sb="11" eb="13">
      <t>キンガク</t>
    </rPh>
    <rPh sb="15" eb="17">
      <t>デンキ</t>
    </rPh>
    <rPh sb="17" eb="19">
      <t>リョウキン</t>
    </rPh>
    <rPh sb="19" eb="20">
      <t>ソウ</t>
    </rPh>
    <rPh sb="20" eb="21">
      <t>カ</t>
    </rPh>
    <rPh sb="24" eb="26">
      <t>ゴウケイ</t>
    </rPh>
    <rPh sb="29" eb="30">
      <t>ガク</t>
    </rPh>
    <phoneticPr fontId="1"/>
  </si>
  <si>
    <t>R5</t>
    <phoneticPr fontId="1"/>
  </si>
  <si>
    <r>
      <rPr>
        <sz val="12"/>
        <rFont val="ＭＳ Ｐゴシック"/>
        <family val="3"/>
        <charset val="128"/>
      </rPr>
      <t xml:space="preserve"> </t>
    </r>
    <r>
      <rPr>
        <sz val="12"/>
        <rFont val="ＭＳ Ｐ明朝"/>
        <family val="1"/>
        <charset val="128"/>
      </rPr>
      <t xml:space="preserve">3  </t>
    </r>
    <r>
      <rPr>
        <b/>
        <sz val="12"/>
        <rFont val="ＭＳ Ｐゴシック"/>
        <family val="3"/>
        <charset val="128"/>
      </rPr>
      <t xml:space="preserve"> 基本料金及び電力量料金の小計の端数</t>
    </r>
    <r>
      <rPr>
        <sz val="12"/>
        <rFont val="ＭＳ Ｐ明朝"/>
        <family val="1"/>
        <charset val="128"/>
      </rPr>
      <t>は、</t>
    </r>
    <r>
      <rPr>
        <b/>
        <sz val="12"/>
        <rFont val="ＭＳ Ｐゴシック"/>
        <family val="3"/>
        <charset val="128"/>
      </rPr>
      <t>小数点第3位を切り捨てる</t>
    </r>
    <r>
      <rPr>
        <sz val="12"/>
        <rFont val="ＭＳ Ｐ明朝"/>
        <family val="1"/>
        <charset val="128"/>
      </rPr>
      <t>。</t>
    </r>
    <rPh sb="5" eb="7">
      <t>キホン</t>
    </rPh>
    <rPh sb="7" eb="9">
      <t>リョウキン</t>
    </rPh>
    <rPh sb="9" eb="10">
      <t>オヨ</t>
    </rPh>
    <rPh sb="11" eb="13">
      <t>デンリョク</t>
    </rPh>
    <rPh sb="13" eb="14">
      <t>リョウ</t>
    </rPh>
    <rPh sb="14" eb="16">
      <t>リョウキン</t>
    </rPh>
    <rPh sb="17" eb="19">
      <t>ショウケイ</t>
    </rPh>
    <rPh sb="20" eb="22">
      <t>ハスウ</t>
    </rPh>
    <rPh sb="24" eb="27">
      <t>ショウスウテン</t>
    </rPh>
    <rPh sb="27" eb="28">
      <t>ダイ</t>
    </rPh>
    <rPh sb="29" eb="30">
      <t>イ</t>
    </rPh>
    <rPh sb="31" eb="32">
      <t>キ</t>
    </rPh>
    <rPh sb="33" eb="34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</si>
</sst>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&quot;円&quot;"/>
    <numFmt numFmtId="177" formatCode="#,##0.00_ ;[Red]\-#,##0.00\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4" fillId="0" borderId="0"/>
    <xf numFmtId="38" fontId="3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7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2" borderId="0" xfId="1" applyFont="1" applyFill="1" applyProtection="1"/>
    <xf numFmtId="0" fontId="5" fillId="2" borderId="0" xfId="6" applyFont="1" applyFill="1" applyAlignment="1" applyProtection="1">
      <alignment horizontal="left"/>
    </xf>
    <xf numFmtId="0" fontId="0" fillId="2" borderId="0" xfId="1" applyFont="1" applyFill="1" applyProtection="1"/>
    <xf numFmtId="0" fontId="2" fillId="2" borderId="0" xfId="10" applyFont="1" applyFill="1" applyProtection="1"/>
    <xf numFmtId="0" fontId="3" fillId="2" borderId="0" xfId="10" applyFont="1" applyFill="1" applyProtection="1"/>
    <xf numFmtId="0" fontId="5" fillId="2" borderId="0" xfId="10" applyFont="1" applyFill="1" applyAlignment="1" applyProtection="1">
      <alignment horizontal="left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1" xfId="10" applyFont="1" applyFill="1" applyBorder="1" applyAlignment="1" applyProtection="1">
      <alignment horizontal="center" vertical="center"/>
    </xf>
    <xf numFmtId="0" fontId="3" fillId="2" borderId="6" xfId="10" applyFont="1" applyFill="1" applyBorder="1" applyAlignment="1" applyProtection="1">
      <alignment horizontal="right"/>
    </xf>
    <xf numFmtId="0" fontId="3" fillId="2" borderId="14" xfId="10" applyFont="1" applyFill="1" applyBorder="1" applyAlignment="1" applyProtection="1">
      <alignment horizontal="right"/>
    </xf>
    <xf numFmtId="0" fontId="3" fillId="2" borderId="3" xfId="10" applyFont="1" applyFill="1" applyBorder="1" applyAlignment="1" applyProtection="1">
      <alignment horizontal="right"/>
    </xf>
    <xf numFmtId="0" fontId="5" fillId="2" borderId="11" xfId="10" applyFont="1" applyFill="1" applyBorder="1" applyAlignment="1" applyProtection="1">
      <alignment horizontal="center"/>
    </xf>
    <xf numFmtId="38" fontId="3" fillId="2" borderId="9" xfId="12" applyFont="1" applyFill="1" applyBorder="1" applyAlignment="1" applyProtection="1">
      <alignment horizontal="right"/>
    </xf>
    <xf numFmtId="38" fontId="3" fillId="2" borderId="4" xfId="12" applyFont="1" applyFill="1" applyBorder="1" applyAlignment="1" applyProtection="1">
      <alignment horizontal="right"/>
    </xf>
    <xf numFmtId="0" fontId="3" fillId="2" borderId="2" xfId="10" applyFont="1" applyFill="1" applyBorder="1" applyAlignment="1" applyProtection="1">
      <alignment horizontal="center" vertical="center"/>
    </xf>
    <xf numFmtId="0" fontId="3" fillId="0" borderId="2" xfId="10" applyFont="1" applyBorder="1" applyAlignment="1" applyProtection="1">
      <alignment horizontal="center" vertical="center"/>
    </xf>
    <xf numFmtId="0" fontId="0" fillId="0" borderId="1" xfId="10" applyFont="1" applyBorder="1" applyAlignment="1" applyProtection="1">
      <alignment horizontal="center" vertical="center"/>
    </xf>
    <xf numFmtId="0" fontId="0" fillId="2" borderId="2" xfId="10" applyFont="1" applyFill="1" applyBorder="1" applyAlignment="1" applyProtection="1">
      <alignment horizontal="center" vertical="center"/>
    </xf>
    <xf numFmtId="0" fontId="3" fillId="2" borderId="17" xfId="10" applyFont="1" applyFill="1" applyBorder="1" applyAlignment="1" applyProtection="1">
      <alignment horizontal="center" vertical="center"/>
    </xf>
    <xf numFmtId="0" fontId="3" fillId="2" borderId="18" xfId="10" applyFont="1" applyFill="1" applyBorder="1" applyAlignment="1" applyProtection="1"/>
    <xf numFmtId="38" fontId="3" fillId="2" borderId="19" xfId="12" applyFont="1" applyFill="1" applyBorder="1" applyAlignment="1" applyProtection="1">
      <alignment horizontal="center"/>
    </xf>
    <xf numFmtId="38" fontId="3" fillId="2" borderId="20" xfId="12" applyFont="1" applyFill="1" applyBorder="1" applyProtection="1"/>
    <xf numFmtId="38" fontId="3" fillId="2" borderId="21" xfId="12" applyFont="1" applyFill="1" applyBorder="1" applyProtection="1"/>
    <xf numFmtId="38" fontId="3" fillId="2" borderId="22" xfId="12" applyFont="1" applyFill="1" applyBorder="1" applyProtection="1"/>
    <xf numFmtId="9" fontId="0" fillId="2" borderId="8" xfId="10" applyNumberFormat="1" applyFont="1" applyFill="1" applyBorder="1" applyProtection="1"/>
    <xf numFmtId="38" fontId="8" fillId="2" borderId="12" xfId="10" applyNumberFormat="1" applyFont="1" applyFill="1" applyBorder="1" applyAlignment="1" applyProtection="1">
      <alignment horizontal="right" shrinkToFit="1"/>
    </xf>
    <xf numFmtId="38" fontId="8" fillId="2" borderId="16" xfId="10" applyNumberFormat="1" applyFont="1" applyFill="1" applyBorder="1" applyAlignment="1" applyProtection="1">
      <alignment horizontal="right" shrinkToFit="1"/>
    </xf>
    <xf numFmtId="0" fontId="0" fillId="2" borderId="15" xfId="10" applyFont="1" applyFill="1" applyBorder="1" applyAlignment="1" applyProtection="1">
      <alignment horizontal="center" vertical="center" wrapText="1"/>
    </xf>
    <xf numFmtId="0" fontId="0" fillId="2" borderId="5" xfId="10" applyFont="1" applyFill="1" applyBorder="1" applyAlignment="1" applyProtection="1">
      <alignment horizontal="center" vertical="center" wrapText="1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4" xfId="10" applyFont="1" applyFill="1" applyBorder="1" applyAlignment="1" applyProtection="1">
      <alignment horizontal="right"/>
    </xf>
    <xf numFmtId="0" fontId="3" fillId="2" borderId="8" xfId="10" applyFont="1" applyFill="1" applyBorder="1" applyAlignment="1" applyProtection="1">
      <alignment horizontal="right"/>
    </xf>
    <xf numFmtId="0" fontId="10" fillId="2" borderId="0" xfId="10" applyFont="1" applyFill="1" applyProtection="1"/>
    <xf numFmtId="0" fontId="0" fillId="2" borderId="28" xfId="1" applyFont="1" applyFill="1" applyBorder="1" applyProtection="1"/>
    <xf numFmtId="0" fontId="0" fillId="2" borderId="26" xfId="1" applyFont="1" applyFill="1" applyBorder="1" applyAlignment="1" applyProtection="1">
      <alignment horizontal="center"/>
    </xf>
    <xf numFmtId="38" fontId="2" fillId="2" borderId="25" xfId="12" applyFont="1" applyFill="1" applyBorder="1" applyProtection="1"/>
    <xf numFmtId="0" fontId="8" fillId="2" borderId="0" xfId="6" applyFont="1" applyFill="1" applyAlignment="1" applyProtection="1">
      <alignment horizontal="left" vertical="top" wrapText="1"/>
    </xf>
    <xf numFmtId="0" fontId="3" fillId="2" borderId="7" xfId="10" applyFont="1" applyFill="1" applyBorder="1" applyAlignment="1" applyProtection="1">
      <alignment horizontal="right"/>
    </xf>
    <xf numFmtId="38" fontId="3" fillId="2" borderId="32" xfId="12" applyFont="1" applyFill="1" applyBorder="1" applyProtection="1"/>
    <xf numFmtId="38" fontId="8" fillId="2" borderId="36" xfId="12" applyFont="1" applyFill="1" applyBorder="1" applyAlignment="1" applyProtection="1">
      <alignment horizontal="right"/>
    </xf>
    <xf numFmtId="38" fontId="8" fillId="2" borderId="37" xfId="12" applyFont="1" applyFill="1" applyBorder="1" applyAlignment="1" applyProtection="1">
      <alignment horizontal="right"/>
    </xf>
    <xf numFmtId="0" fontId="3" fillId="2" borderId="30" xfId="10" applyFont="1" applyFill="1" applyBorder="1" applyAlignment="1" applyProtection="1">
      <alignment horizontal="right"/>
    </xf>
    <xf numFmtId="38" fontId="3" fillId="2" borderId="8" xfId="12" applyFont="1" applyFill="1" applyBorder="1" applyProtection="1"/>
    <xf numFmtId="38" fontId="8" fillId="2" borderId="9" xfId="12" applyFont="1" applyFill="1" applyBorder="1" applyAlignment="1" applyProtection="1">
      <alignment horizontal="right"/>
    </xf>
    <xf numFmtId="38" fontId="8" fillId="2" borderId="4" xfId="12" applyFont="1" applyFill="1" applyBorder="1" applyAlignment="1" applyProtection="1">
      <alignment horizontal="right"/>
    </xf>
    <xf numFmtId="0" fontId="3" fillId="2" borderId="2" xfId="10" applyFont="1" applyFill="1" applyBorder="1" applyAlignment="1" applyProtection="1">
      <alignment horizontal="right"/>
    </xf>
    <xf numFmtId="0" fontId="8" fillId="2" borderId="0" xfId="6" applyFont="1" applyFill="1" applyAlignment="1" applyProtection="1">
      <alignment vertical="top" wrapText="1"/>
    </xf>
    <xf numFmtId="0" fontId="10" fillId="2" borderId="0" xfId="0" applyFont="1" applyFill="1" applyAlignment="1" applyProtection="1">
      <alignment vertical="center"/>
    </xf>
    <xf numFmtId="0" fontId="3" fillId="2" borderId="0" xfId="6" applyFont="1" applyFill="1" applyAlignment="1" applyProtection="1">
      <alignment vertical="top" wrapText="1"/>
    </xf>
    <xf numFmtId="0" fontId="6" fillId="2" borderId="0" xfId="6" applyFont="1" applyFill="1" applyAlignment="1" applyProtection="1">
      <alignment horizontal="left" vertical="top" wrapText="1"/>
    </xf>
    <xf numFmtId="0" fontId="10" fillId="2" borderId="0" xfId="10" applyFont="1" applyFill="1" applyAlignment="1" applyProtection="1">
      <alignment vertical="center"/>
    </xf>
    <xf numFmtId="177" fontId="8" fillId="2" borderId="9" xfId="13" applyNumberFormat="1" applyFont="1" applyFill="1" applyBorder="1" applyAlignment="1" applyProtection="1">
      <alignment horizontal="right" shrinkToFit="1"/>
    </xf>
    <xf numFmtId="177" fontId="3" fillId="2" borderId="33" xfId="12" applyNumberFormat="1" applyFont="1" applyFill="1" applyBorder="1" applyAlignment="1" applyProtection="1">
      <alignment horizontal="right"/>
      <protection locked="0"/>
    </xf>
    <xf numFmtId="177" fontId="3" fillId="2" borderId="34" xfId="12" applyNumberFormat="1" applyFont="1" applyFill="1" applyBorder="1" applyAlignment="1" applyProtection="1">
      <alignment horizontal="right"/>
      <protection locked="0"/>
    </xf>
    <xf numFmtId="177" fontId="3" fillId="2" borderId="35" xfId="12" applyNumberFormat="1" applyFont="1" applyFill="1" applyBorder="1" applyAlignment="1" applyProtection="1">
      <alignment horizontal="right"/>
      <protection locked="0"/>
    </xf>
    <xf numFmtId="177" fontId="8" fillId="2" borderId="38" xfId="12" applyNumberFormat="1" applyFont="1" applyFill="1" applyBorder="1" applyAlignment="1" applyProtection="1">
      <alignment horizontal="right"/>
      <protection locked="0"/>
    </xf>
    <xf numFmtId="177" fontId="8" fillId="2" borderId="39" xfId="12" applyNumberFormat="1" applyFont="1" applyFill="1" applyBorder="1" applyAlignment="1" applyProtection="1">
      <alignment horizontal="right"/>
      <protection locked="0"/>
    </xf>
    <xf numFmtId="177" fontId="8" fillId="2" borderId="34" xfId="12" applyNumberFormat="1" applyFont="1" applyFill="1" applyBorder="1" applyAlignment="1" applyProtection="1">
      <alignment horizontal="right"/>
      <protection locked="0"/>
    </xf>
    <xf numFmtId="177" fontId="8" fillId="2" borderId="35" xfId="12" applyNumberFormat="1" applyFont="1" applyFill="1" applyBorder="1" applyAlignment="1" applyProtection="1">
      <alignment horizontal="right"/>
      <protection locked="0"/>
    </xf>
    <xf numFmtId="177" fontId="8" fillId="2" borderId="23" xfId="13" applyNumberFormat="1" applyFont="1" applyFill="1" applyBorder="1" applyAlignment="1" applyProtection="1">
      <alignment horizontal="right" shrinkToFit="1"/>
    </xf>
    <xf numFmtId="0" fontId="9" fillId="2" borderId="0" xfId="10" applyFont="1" applyFill="1" applyAlignment="1" applyProtection="1">
      <alignment horizontal="center" vertical="center"/>
    </xf>
    <xf numFmtId="176" fontId="11" fillId="2" borderId="27" xfId="1" applyNumberFormat="1" applyFont="1" applyFill="1" applyBorder="1" applyAlignment="1" applyProtection="1">
      <alignment horizontal="center" vertical="center"/>
    </xf>
    <xf numFmtId="176" fontId="11" fillId="2" borderId="29" xfId="1" applyNumberFormat="1" applyFont="1" applyFill="1" applyBorder="1" applyAlignment="1" applyProtection="1">
      <alignment horizontal="center" vertical="center"/>
    </xf>
    <xf numFmtId="0" fontId="3" fillId="2" borderId="9" xfId="10" applyFont="1" applyFill="1" applyBorder="1" applyAlignment="1" applyProtection="1">
      <alignment horizontal="center" vertical="center"/>
    </xf>
    <xf numFmtId="0" fontId="3" fillId="2" borderId="10" xfId="10" applyFont="1" applyFill="1" applyBorder="1" applyAlignment="1" applyProtection="1"/>
    <xf numFmtId="0" fontId="3" fillId="2" borderId="9" xfId="10" applyFont="1" applyFill="1" applyBorder="1" applyAlignment="1" applyProtection="1"/>
    <xf numFmtId="0" fontId="3" fillId="2" borderId="11" xfId="10" applyFont="1" applyFill="1" applyBorder="1" applyAlignment="1" applyProtection="1">
      <alignment horizontal="center" vertical="center"/>
    </xf>
    <xf numFmtId="0" fontId="3" fillId="2" borderId="4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 wrapText="1"/>
    </xf>
    <xf numFmtId="0" fontId="3" fillId="2" borderId="10" xfId="10" applyFont="1" applyFill="1" applyBorder="1" applyAlignment="1" applyProtection="1">
      <alignment horizontal="center" vertical="center"/>
    </xf>
    <xf numFmtId="0" fontId="3" fillId="2" borderId="5" xfId="10" applyFont="1" applyFill="1" applyBorder="1" applyAlignment="1" applyProtection="1">
      <alignment horizontal="center" vertical="center"/>
    </xf>
    <xf numFmtId="0" fontId="0" fillId="2" borderId="1" xfId="10" applyFont="1" applyFill="1" applyBorder="1" applyAlignment="1" applyProtection="1">
      <alignment horizontal="center" vertical="center" wrapText="1"/>
    </xf>
    <xf numFmtId="0" fontId="3" fillId="2" borderId="2" xfId="10" applyFont="1" applyFill="1" applyBorder="1" applyAlignment="1" applyProtection="1">
      <alignment horizontal="center" vertical="center"/>
    </xf>
    <xf numFmtId="38" fontId="6" fillId="2" borderId="5" xfId="12" applyFont="1" applyFill="1" applyBorder="1" applyAlignment="1" applyProtection="1">
      <alignment horizontal="center" vertical="center" shrinkToFit="1"/>
    </xf>
    <xf numFmtId="38" fontId="6" fillId="2" borderId="30" xfId="12" applyFont="1" applyFill="1" applyBorder="1" applyAlignment="1" applyProtection="1">
      <alignment horizontal="center" vertical="center" shrinkToFit="1"/>
    </xf>
    <xf numFmtId="38" fontId="6" fillId="2" borderId="31" xfId="12" applyFont="1" applyFill="1" applyBorder="1" applyAlignment="1" applyProtection="1">
      <alignment horizontal="center" vertical="center" shrinkToFit="1"/>
    </xf>
    <xf numFmtId="0" fontId="0" fillId="2" borderId="4" xfId="10" applyFont="1" applyFill="1" applyBorder="1" applyAlignment="1" applyProtection="1">
      <alignment horizontal="center" vertical="center" wrapText="1"/>
    </xf>
    <xf numFmtId="0" fontId="3" fillId="2" borderId="7" xfId="10" applyFont="1" applyFill="1" applyBorder="1" applyAlignment="1" applyProtection="1">
      <alignment horizontal="center" vertical="center"/>
    </xf>
    <xf numFmtId="0" fontId="3" fillId="2" borderId="2" xfId="10" applyFont="1" applyFill="1" applyBorder="1" applyAlignment="1" applyProtection="1">
      <alignment horizontal="center" vertical="center" wrapText="1"/>
    </xf>
    <xf numFmtId="0" fontId="0" fillId="2" borderId="11" xfId="10" applyFont="1" applyFill="1" applyBorder="1" applyAlignment="1" applyProtection="1">
      <alignment horizontal="center" vertical="center"/>
    </xf>
    <xf numFmtId="0" fontId="0" fillId="2" borderId="12" xfId="10" applyFont="1" applyFill="1" applyBorder="1" applyAlignment="1" applyProtection="1">
      <alignment horizontal="center" vertical="center"/>
    </xf>
    <xf numFmtId="0" fontId="0" fillId="2" borderId="10" xfId="10" applyFont="1" applyFill="1" applyBorder="1" applyAlignment="1" applyProtection="1">
      <alignment horizontal="center" vertical="center"/>
    </xf>
    <xf numFmtId="0" fontId="0" fillId="2" borderId="13" xfId="10" applyFont="1" applyFill="1" applyBorder="1" applyAlignment="1" applyProtection="1">
      <alignment horizontal="center" vertical="center" wrapText="1"/>
    </xf>
    <xf numFmtId="0" fontId="3" fillId="2" borderId="13" xfId="10" applyFont="1" applyFill="1" applyBorder="1" applyAlignment="1" applyProtection="1">
      <alignment horizontal="center" vertical="center"/>
    </xf>
    <xf numFmtId="0" fontId="3" fillId="2" borderId="36" xfId="10" applyFont="1" applyFill="1" applyBorder="1" applyAlignment="1" applyProtection="1">
      <alignment horizontal="center" vertical="center"/>
    </xf>
    <xf numFmtId="0" fontId="3" fillId="2" borderId="23" xfId="10" applyFont="1" applyFill="1" applyBorder="1" applyAlignment="1" applyProtection="1">
      <alignment horizontal="center" vertical="center"/>
    </xf>
    <xf numFmtId="0" fontId="3" fillId="2" borderId="40" xfId="10" applyFont="1" applyFill="1" applyBorder="1" applyAlignment="1" applyProtection="1">
      <alignment horizontal="center" vertical="center"/>
    </xf>
    <xf numFmtId="177" fontId="0" fillId="2" borderId="34" xfId="12" applyNumberFormat="1" applyFont="1" applyFill="1" applyBorder="1" applyAlignment="1" applyProtection="1">
      <alignment horizontal="right"/>
      <protection locked="0"/>
    </xf>
  </cellXfs>
  <cellStyles count="14">
    <cellStyle name="パーセント 2" xfId="3"/>
    <cellStyle name="桁区切り" xfId="13" builtinId="6"/>
    <cellStyle name="桁区切り 2" xfId="2"/>
    <cellStyle name="桁区切り 2 2" xfId="12"/>
    <cellStyle name="通貨 2" xfId="4"/>
    <cellStyle name="標準" xfId="0" builtinId="0"/>
    <cellStyle name="標準 2" xfId="1"/>
    <cellStyle name="標準 2 2" xfId="7"/>
    <cellStyle name="標準 2 2 2" xfId="10"/>
    <cellStyle name="標準 3" xfId="5"/>
    <cellStyle name="標準 4" xfId="6"/>
    <cellStyle name="標準 5" xfId="8"/>
    <cellStyle name="標準 6" xfId="9"/>
    <cellStyle name="標準 7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O30"/>
  <sheetViews>
    <sheetView showGridLines="0" showZeros="0" tabSelected="1" view="pageBreakPreview" topLeftCell="A4" zoomScale="90" zoomScaleNormal="75" zoomScaleSheetLayoutView="90" workbookViewId="0">
      <selection activeCell="I11" sqref="I11"/>
    </sheetView>
  </sheetViews>
  <sheetFormatPr defaultRowHeight="13.5" x14ac:dyDescent="0.15"/>
  <cols>
    <col min="1" max="1" width="1.125" style="5" customWidth="1"/>
    <col min="2" max="2" width="4.75" style="5" customWidth="1"/>
    <col min="3" max="3" width="6.375" style="5" customWidth="1"/>
    <col min="4" max="4" width="8.75" style="5" customWidth="1"/>
    <col min="5" max="5" width="10.625" style="5" customWidth="1"/>
    <col min="6" max="6" width="7.625" style="5" customWidth="1"/>
    <col min="7" max="7" width="14.75" style="5" customWidth="1"/>
    <col min="8" max="9" width="12.5" style="5" customWidth="1"/>
    <col min="10" max="10" width="14.625" style="5" customWidth="1"/>
    <col min="11" max="11" width="9.75" style="5" customWidth="1"/>
    <col min="12" max="12" width="11.625" style="5" customWidth="1"/>
    <col min="13" max="13" width="12.125" style="5" customWidth="1"/>
    <col min="14" max="14" width="15.375" style="5" customWidth="1"/>
    <col min="15" max="15" width="19.25" style="5" customWidth="1"/>
    <col min="16" max="16" width="2.375" style="5" customWidth="1"/>
    <col min="17" max="17" width="9" style="5"/>
    <col min="18" max="19" width="10.625" style="5" customWidth="1"/>
    <col min="20" max="16384" width="9" style="5"/>
  </cols>
  <sheetData>
    <row r="1" spans="2:15" ht="14.25" x14ac:dyDescent="0.15">
      <c r="B1" s="33" t="s">
        <v>22</v>
      </c>
    </row>
    <row r="2" spans="2:15" ht="14.25" customHeight="1" x14ac:dyDescent="0.15">
      <c r="B2" s="4"/>
      <c r="C2" s="61" t="s">
        <v>23</v>
      </c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</row>
    <row r="3" spans="2:15" ht="17.25" customHeight="1" x14ac:dyDescent="0.2">
      <c r="B3" s="2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</row>
    <row r="4" spans="2:15" ht="17.25" x14ac:dyDescent="0.2">
      <c r="B4" s="2"/>
      <c r="C4" s="6"/>
      <c r="D4" s="6"/>
      <c r="E4" s="6"/>
    </row>
    <row r="5" spans="2:15" ht="27" customHeight="1" x14ac:dyDescent="0.15">
      <c r="B5" s="64" t="s">
        <v>0</v>
      </c>
      <c r="C5" s="65"/>
      <c r="D5" s="67" t="s">
        <v>1</v>
      </c>
      <c r="E5" s="67"/>
      <c r="F5" s="67"/>
      <c r="G5" s="68"/>
      <c r="H5" s="85" t="s">
        <v>2</v>
      </c>
      <c r="I5" s="86"/>
      <c r="J5" s="86"/>
      <c r="K5" s="86"/>
      <c r="L5" s="86"/>
      <c r="M5" s="86"/>
      <c r="N5" s="87"/>
      <c r="O5" s="69" t="s">
        <v>21</v>
      </c>
    </row>
    <row r="6" spans="2:15" ht="25.5" customHeight="1" x14ac:dyDescent="0.15">
      <c r="B6" s="66"/>
      <c r="C6" s="65"/>
      <c r="D6" s="77" t="s">
        <v>13</v>
      </c>
      <c r="E6" s="72" t="s">
        <v>12</v>
      </c>
      <c r="F6" s="72" t="s">
        <v>15</v>
      </c>
      <c r="G6" s="77" t="s">
        <v>14</v>
      </c>
      <c r="H6" s="81" t="s">
        <v>16</v>
      </c>
      <c r="I6" s="82"/>
      <c r="J6" s="67"/>
      <c r="K6" s="80" t="s">
        <v>11</v>
      </c>
      <c r="L6" s="80"/>
      <c r="M6" s="67"/>
      <c r="N6" s="83" t="s">
        <v>20</v>
      </c>
      <c r="O6" s="70"/>
    </row>
    <row r="7" spans="2:15" ht="54" customHeight="1" x14ac:dyDescent="0.15">
      <c r="B7" s="66"/>
      <c r="C7" s="65"/>
      <c r="D7" s="78"/>
      <c r="E7" s="73"/>
      <c r="F7" s="79"/>
      <c r="G7" s="78"/>
      <c r="H7" s="28" t="s">
        <v>17</v>
      </c>
      <c r="I7" s="29" t="s">
        <v>18</v>
      </c>
      <c r="J7" s="30" t="s">
        <v>32</v>
      </c>
      <c r="K7" s="30" t="s">
        <v>19</v>
      </c>
      <c r="L7" s="29" t="s">
        <v>31</v>
      </c>
      <c r="M7" s="30" t="s">
        <v>33</v>
      </c>
      <c r="N7" s="84"/>
      <c r="O7" s="71"/>
    </row>
    <row r="8" spans="2:15" ht="21" customHeight="1" thickBot="1" x14ac:dyDescent="0.2">
      <c r="B8" s="7" t="s">
        <v>3</v>
      </c>
      <c r="C8" s="8" t="s">
        <v>4</v>
      </c>
      <c r="D8" s="9" t="s">
        <v>8</v>
      </c>
      <c r="E8" s="38"/>
      <c r="F8" s="25"/>
      <c r="G8" s="9" t="s">
        <v>5</v>
      </c>
      <c r="H8" s="31" t="s">
        <v>9</v>
      </c>
      <c r="I8" s="42"/>
      <c r="J8" s="32" t="s">
        <v>5</v>
      </c>
      <c r="K8" s="32" t="s">
        <v>9</v>
      </c>
      <c r="L8" s="46"/>
      <c r="M8" s="32" t="s">
        <v>5</v>
      </c>
      <c r="N8" s="10" t="s">
        <v>5</v>
      </c>
      <c r="O8" s="11" t="s">
        <v>5</v>
      </c>
    </row>
    <row r="9" spans="2:15" ht="20.100000000000001" customHeight="1" thickTop="1" x14ac:dyDescent="0.2">
      <c r="B9" s="18" t="s">
        <v>30</v>
      </c>
      <c r="C9" s="12">
        <v>12</v>
      </c>
      <c r="D9" s="13">
        <v>310</v>
      </c>
      <c r="E9" s="53"/>
      <c r="F9" s="74" t="s">
        <v>10</v>
      </c>
      <c r="G9" s="52">
        <f>ROUNDDOWN(D9*$E9*0.85,2)</f>
        <v>0</v>
      </c>
      <c r="H9" s="40">
        <v>65000</v>
      </c>
      <c r="I9" s="56"/>
      <c r="J9" s="60">
        <f>ROUNDDOWN(H9*$I9,3)</f>
        <v>0</v>
      </c>
      <c r="K9" s="44">
        <v>35000</v>
      </c>
      <c r="L9" s="56"/>
      <c r="M9" s="60">
        <f>ROUNDDOWN(K9*$L9,2)</f>
        <v>0</v>
      </c>
      <c r="N9" s="52">
        <f>SUM(J9,M9)</f>
        <v>0</v>
      </c>
      <c r="O9" s="26">
        <f t="shared" ref="O9:O20" si="0">INT(G9+N9)</f>
        <v>0</v>
      </c>
    </row>
    <row r="10" spans="2:15" ht="20.100000000000001" customHeight="1" x14ac:dyDescent="0.2">
      <c r="B10" s="17" t="s">
        <v>37</v>
      </c>
      <c r="C10" s="12">
        <v>1</v>
      </c>
      <c r="D10" s="13">
        <f t="shared" ref="D10:D20" si="1">D9</f>
        <v>310</v>
      </c>
      <c r="E10" s="54"/>
      <c r="F10" s="75"/>
      <c r="G10" s="52">
        <f>ROUNDDOWN(D10*$E10*0.85,2)</f>
        <v>0</v>
      </c>
      <c r="H10" s="40">
        <v>65000</v>
      </c>
      <c r="I10" s="57"/>
      <c r="J10" s="60">
        <f t="shared" ref="J10:J19" si="2">ROUNDDOWN(H10*$I10,3)</f>
        <v>0</v>
      </c>
      <c r="K10" s="44">
        <v>35000</v>
      </c>
      <c r="L10" s="57"/>
      <c r="M10" s="60">
        <f>ROUNDDOWN(K10*$L10,2)</f>
        <v>0</v>
      </c>
      <c r="N10" s="52">
        <f t="shared" ref="N10:N20" si="3">SUM(J10,M10)</f>
        <v>0</v>
      </c>
      <c r="O10" s="26">
        <f t="shared" si="0"/>
        <v>0</v>
      </c>
    </row>
    <row r="11" spans="2:15" ht="20.100000000000001" customHeight="1" x14ac:dyDescent="0.2">
      <c r="B11" s="16"/>
      <c r="C11" s="12">
        <v>2</v>
      </c>
      <c r="D11" s="13">
        <f t="shared" si="1"/>
        <v>310</v>
      </c>
      <c r="E11" s="88"/>
      <c r="F11" s="75"/>
      <c r="G11" s="52">
        <f>ROUNDDOWN(D11*$E11*0.85,2)</f>
        <v>0</v>
      </c>
      <c r="H11" s="40">
        <v>75000</v>
      </c>
      <c r="I11" s="57"/>
      <c r="J11" s="60">
        <f t="shared" si="2"/>
        <v>0</v>
      </c>
      <c r="K11" s="44">
        <v>35000</v>
      </c>
      <c r="L11" s="57"/>
      <c r="M11" s="60">
        <f>ROUNDDOWN(K11*$L11,2)</f>
        <v>0</v>
      </c>
      <c r="N11" s="52">
        <f t="shared" si="3"/>
        <v>0</v>
      </c>
      <c r="O11" s="26">
        <f t="shared" si="0"/>
        <v>0</v>
      </c>
    </row>
    <row r="12" spans="2:15" ht="20.100000000000001" customHeight="1" x14ac:dyDescent="0.2">
      <c r="B12" s="16"/>
      <c r="C12" s="12">
        <v>3</v>
      </c>
      <c r="D12" s="13">
        <f t="shared" si="1"/>
        <v>310</v>
      </c>
      <c r="E12" s="54"/>
      <c r="F12" s="75"/>
      <c r="G12" s="52">
        <f>ROUNDDOWN(D12*$E12*0.85,2)</f>
        <v>0</v>
      </c>
      <c r="H12" s="40">
        <v>65000</v>
      </c>
      <c r="I12" s="57"/>
      <c r="J12" s="60">
        <f t="shared" si="2"/>
        <v>0</v>
      </c>
      <c r="K12" s="44">
        <v>35000</v>
      </c>
      <c r="L12" s="57"/>
      <c r="M12" s="60">
        <f>ROUNDDOWN(K12*$L12,2)</f>
        <v>0</v>
      </c>
      <c r="N12" s="52">
        <f t="shared" si="3"/>
        <v>0</v>
      </c>
      <c r="O12" s="26">
        <f t="shared" si="0"/>
        <v>0</v>
      </c>
    </row>
    <row r="13" spans="2:15" ht="20.100000000000001" customHeight="1" x14ac:dyDescent="0.2">
      <c r="B13" s="16"/>
      <c r="C13" s="12">
        <v>4</v>
      </c>
      <c r="D13" s="13">
        <f t="shared" si="1"/>
        <v>310</v>
      </c>
      <c r="E13" s="54"/>
      <c r="F13" s="75"/>
      <c r="G13" s="52">
        <f>ROUNDDOWN(D13*$E13*0.85,2)</f>
        <v>0</v>
      </c>
      <c r="H13" s="40">
        <v>65000</v>
      </c>
      <c r="I13" s="57"/>
      <c r="J13" s="60">
        <f t="shared" si="2"/>
        <v>0</v>
      </c>
      <c r="K13" s="44">
        <v>35000</v>
      </c>
      <c r="L13" s="57"/>
      <c r="M13" s="60">
        <f>ROUNDDOWN(K13*$L13,2)</f>
        <v>0</v>
      </c>
      <c r="N13" s="52">
        <f t="shared" si="3"/>
        <v>0</v>
      </c>
      <c r="O13" s="26">
        <f t="shared" si="0"/>
        <v>0</v>
      </c>
    </row>
    <row r="14" spans="2:15" ht="20.100000000000001" customHeight="1" x14ac:dyDescent="0.2">
      <c r="B14" s="16"/>
      <c r="C14" s="12">
        <v>5</v>
      </c>
      <c r="D14" s="14">
        <f t="shared" si="1"/>
        <v>310</v>
      </c>
      <c r="E14" s="54"/>
      <c r="F14" s="75"/>
      <c r="G14" s="52">
        <f>ROUNDDOWN(D14*$E14*0.85,2)</f>
        <v>0</v>
      </c>
      <c r="H14" s="41">
        <v>65000</v>
      </c>
      <c r="I14" s="57"/>
      <c r="J14" s="60">
        <f t="shared" si="2"/>
        <v>0</v>
      </c>
      <c r="K14" s="45">
        <v>35000</v>
      </c>
      <c r="L14" s="57"/>
      <c r="M14" s="60">
        <f>ROUNDDOWN(K14*$L14,2)</f>
        <v>0</v>
      </c>
      <c r="N14" s="52">
        <f t="shared" si="3"/>
        <v>0</v>
      </c>
      <c r="O14" s="26">
        <f t="shared" si="0"/>
        <v>0</v>
      </c>
    </row>
    <row r="15" spans="2:15" ht="20.100000000000001" customHeight="1" x14ac:dyDescent="0.2">
      <c r="B15" s="16"/>
      <c r="C15" s="12">
        <v>6</v>
      </c>
      <c r="D15" s="14">
        <f t="shared" si="1"/>
        <v>310</v>
      </c>
      <c r="E15" s="54"/>
      <c r="F15" s="75"/>
      <c r="G15" s="52">
        <f>ROUNDDOWN(D15*$E15*0.85,2)</f>
        <v>0</v>
      </c>
      <c r="H15" s="41">
        <v>65000</v>
      </c>
      <c r="I15" s="57"/>
      <c r="J15" s="60">
        <f t="shared" si="2"/>
        <v>0</v>
      </c>
      <c r="K15" s="45">
        <v>35000</v>
      </c>
      <c r="L15" s="57"/>
      <c r="M15" s="60">
        <f>ROUNDDOWN(K15*$L15,2)</f>
        <v>0</v>
      </c>
      <c r="N15" s="52">
        <f t="shared" si="3"/>
        <v>0</v>
      </c>
      <c r="O15" s="26">
        <f t="shared" si="0"/>
        <v>0</v>
      </c>
    </row>
    <row r="16" spans="2:15" ht="20.100000000000001" customHeight="1" x14ac:dyDescent="0.2">
      <c r="B16" s="16"/>
      <c r="C16" s="12">
        <v>7</v>
      </c>
      <c r="D16" s="14">
        <f t="shared" si="1"/>
        <v>310</v>
      </c>
      <c r="E16" s="54"/>
      <c r="F16" s="75"/>
      <c r="G16" s="52">
        <f>ROUNDDOWN(D16*$E16*0.85,2)</f>
        <v>0</v>
      </c>
      <c r="H16" s="41">
        <v>65000</v>
      </c>
      <c r="I16" s="58"/>
      <c r="J16" s="60">
        <f t="shared" si="2"/>
        <v>0</v>
      </c>
      <c r="K16" s="45">
        <v>35000</v>
      </c>
      <c r="L16" s="57"/>
      <c r="M16" s="60">
        <f>ROUNDDOWN(K16*$L16,2)</f>
        <v>0</v>
      </c>
      <c r="N16" s="52">
        <f t="shared" si="3"/>
        <v>0</v>
      </c>
      <c r="O16" s="26">
        <f t="shared" si="0"/>
        <v>0</v>
      </c>
    </row>
    <row r="17" spans="1:15" ht="20.100000000000001" customHeight="1" x14ac:dyDescent="0.2">
      <c r="B17" s="16"/>
      <c r="C17" s="12">
        <v>8</v>
      </c>
      <c r="D17" s="14">
        <f t="shared" si="1"/>
        <v>310</v>
      </c>
      <c r="E17" s="54"/>
      <c r="F17" s="75"/>
      <c r="G17" s="52">
        <f>ROUNDDOWN(D17*$E17*0.85,2)</f>
        <v>0</v>
      </c>
      <c r="H17" s="41">
        <v>75000</v>
      </c>
      <c r="I17" s="58"/>
      <c r="J17" s="60">
        <f t="shared" si="2"/>
        <v>0</v>
      </c>
      <c r="K17" s="45">
        <v>35000</v>
      </c>
      <c r="L17" s="57"/>
      <c r="M17" s="60">
        <f>ROUNDDOWN(K17*$L17,2)</f>
        <v>0</v>
      </c>
      <c r="N17" s="52">
        <f t="shared" si="3"/>
        <v>0</v>
      </c>
      <c r="O17" s="26">
        <f t="shared" si="0"/>
        <v>0</v>
      </c>
    </row>
    <row r="18" spans="1:15" ht="20.100000000000001" customHeight="1" x14ac:dyDescent="0.2">
      <c r="B18" s="15"/>
      <c r="C18" s="12">
        <v>9</v>
      </c>
      <c r="D18" s="13">
        <f t="shared" si="1"/>
        <v>310</v>
      </c>
      <c r="E18" s="54"/>
      <c r="F18" s="75"/>
      <c r="G18" s="52">
        <f>ROUNDDOWN(D18*$E18*0.85,2)</f>
        <v>0</v>
      </c>
      <c r="H18" s="40">
        <v>75000</v>
      </c>
      <c r="I18" s="58"/>
      <c r="J18" s="60">
        <f t="shared" si="2"/>
        <v>0</v>
      </c>
      <c r="K18" s="44">
        <v>35000</v>
      </c>
      <c r="L18" s="57"/>
      <c r="M18" s="60">
        <f>ROUNDDOWN(K18*$L18,2)</f>
        <v>0</v>
      </c>
      <c r="N18" s="52">
        <f t="shared" si="3"/>
        <v>0</v>
      </c>
      <c r="O18" s="26">
        <f t="shared" si="0"/>
        <v>0</v>
      </c>
    </row>
    <row r="19" spans="1:15" ht="20.100000000000001" customHeight="1" x14ac:dyDescent="0.2">
      <c r="B19" s="15"/>
      <c r="C19" s="12">
        <v>10</v>
      </c>
      <c r="D19" s="13">
        <f t="shared" si="1"/>
        <v>310</v>
      </c>
      <c r="E19" s="54"/>
      <c r="F19" s="75"/>
      <c r="G19" s="52">
        <f>ROUNDDOWN(D19*$E19*0.85,2)</f>
        <v>0</v>
      </c>
      <c r="H19" s="40">
        <v>65000</v>
      </c>
      <c r="I19" s="57"/>
      <c r="J19" s="60">
        <f t="shared" si="2"/>
        <v>0</v>
      </c>
      <c r="K19" s="44">
        <v>35000</v>
      </c>
      <c r="L19" s="57"/>
      <c r="M19" s="60">
        <f>ROUNDDOWN(K19*$L19,2)</f>
        <v>0</v>
      </c>
      <c r="N19" s="52">
        <f t="shared" si="3"/>
        <v>0</v>
      </c>
      <c r="O19" s="26">
        <f t="shared" si="0"/>
        <v>0</v>
      </c>
    </row>
    <row r="20" spans="1:15" ht="20.100000000000001" customHeight="1" thickBot="1" x14ac:dyDescent="0.25">
      <c r="B20" s="15"/>
      <c r="C20" s="12">
        <v>11</v>
      </c>
      <c r="D20" s="13">
        <f t="shared" si="1"/>
        <v>310</v>
      </c>
      <c r="E20" s="55"/>
      <c r="F20" s="76"/>
      <c r="G20" s="52">
        <f>ROUNDDOWN(D20*$E20*0.85,2)</f>
        <v>0</v>
      </c>
      <c r="H20" s="40">
        <v>65000</v>
      </c>
      <c r="I20" s="59"/>
      <c r="J20" s="60">
        <f>ROUNDDOWN(H20*$I20,3)</f>
        <v>0</v>
      </c>
      <c r="K20" s="44">
        <v>35000</v>
      </c>
      <c r="L20" s="59"/>
      <c r="M20" s="60">
        <f>ROUNDDOWN(K20*$L20,2)</f>
        <v>0</v>
      </c>
      <c r="N20" s="52">
        <f t="shared" si="3"/>
        <v>0</v>
      </c>
      <c r="O20" s="27">
        <f t="shared" si="0"/>
        <v>0</v>
      </c>
    </row>
    <row r="21" spans="1:15" ht="25.5" customHeight="1" thickTop="1" x14ac:dyDescent="0.15">
      <c r="B21" s="19" t="s">
        <v>6</v>
      </c>
      <c r="C21" s="20"/>
      <c r="D21" s="24"/>
      <c r="E21" s="39"/>
      <c r="F21" s="21"/>
      <c r="G21" s="22"/>
      <c r="H21" s="23">
        <f>SUM(H9:H20)</f>
        <v>810000</v>
      </c>
      <c r="I21" s="43"/>
      <c r="J21" s="24"/>
      <c r="K21" s="23">
        <f>SUM(K9:K20)</f>
        <v>420000</v>
      </c>
      <c r="L21" s="43"/>
      <c r="M21" s="24"/>
      <c r="N21" s="22"/>
      <c r="O21" s="36">
        <f>SUM(O9:O20)</f>
        <v>0</v>
      </c>
    </row>
    <row r="22" spans="1:15" ht="20.100000000000001" customHeight="1" thickBot="1" x14ac:dyDescent="0.2">
      <c r="B22" s="4"/>
    </row>
    <row r="23" spans="1:15" s="1" customFormat="1" ht="20.100000000000001" customHeight="1" x14ac:dyDescent="0.15">
      <c r="A23" s="3" t="s">
        <v>7</v>
      </c>
      <c r="B23" s="48" t="s">
        <v>26</v>
      </c>
      <c r="C23" s="5"/>
      <c r="D23" s="47"/>
      <c r="E23" s="47"/>
      <c r="F23" s="47"/>
      <c r="G23" s="47"/>
      <c r="H23" s="47"/>
      <c r="I23" s="47"/>
      <c r="J23" s="47"/>
      <c r="K23" s="47"/>
      <c r="L23" s="47"/>
      <c r="N23" s="35" t="s">
        <v>24</v>
      </c>
      <c r="O23" s="62">
        <f>O21</f>
        <v>0</v>
      </c>
    </row>
    <row r="24" spans="1:15" s="1" customFormat="1" ht="20.100000000000001" customHeight="1" thickBot="1" x14ac:dyDescent="0.2">
      <c r="B24" s="48" t="s">
        <v>27</v>
      </c>
      <c r="C24" s="49"/>
      <c r="D24" s="47"/>
      <c r="E24" s="47"/>
      <c r="F24" s="47"/>
      <c r="G24" s="47"/>
      <c r="H24" s="47"/>
      <c r="I24" s="47"/>
      <c r="J24" s="47"/>
      <c r="K24" s="47"/>
      <c r="L24" s="47"/>
      <c r="N24" s="34" t="s">
        <v>25</v>
      </c>
      <c r="O24" s="63"/>
    </row>
    <row r="25" spans="1:15" s="1" customFormat="1" ht="20.100000000000001" customHeight="1" x14ac:dyDescent="0.15">
      <c r="B25" s="48" t="s">
        <v>34</v>
      </c>
      <c r="C25" s="49"/>
      <c r="D25" s="47"/>
      <c r="E25" s="47"/>
      <c r="F25" s="47"/>
      <c r="G25" s="47"/>
      <c r="H25" s="47"/>
      <c r="I25" s="47"/>
      <c r="J25" s="47"/>
      <c r="K25" s="47"/>
      <c r="L25" s="47"/>
      <c r="M25" s="37"/>
    </row>
    <row r="26" spans="1:15" ht="20.100000000000001" customHeight="1" x14ac:dyDescent="0.15">
      <c r="B26" s="48" t="s">
        <v>38</v>
      </c>
      <c r="C26" s="49"/>
      <c r="D26" s="47"/>
      <c r="E26" s="47"/>
      <c r="F26" s="47"/>
      <c r="G26" s="47"/>
      <c r="H26" s="47"/>
      <c r="I26" s="47"/>
      <c r="J26" s="47"/>
      <c r="K26" s="47"/>
      <c r="L26" s="47"/>
      <c r="M26" s="37"/>
    </row>
    <row r="27" spans="1:15" ht="18" customHeight="1" x14ac:dyDescent="0.15">
      <c r="B27" s="48" t="s">
        <v>35</v>
      </c>
      <c r="C27" s="50"/>
      <c r="D27" s="47"/>
      <c r="E27" s="47"/>
      <c r="F27" s="47"/>
      <c r="G27" s="47"/>
      <c r="H27" s="47"/>
      <c r="I27" s="47"/>
      <c r="J27" s="47"/>
      <c r="K27" s="47"/>
      <c r="L27" s="47"/>
      <c r="M27" s="37"/>
    </row>
    <row r="28" spans="1:15" ht="20.100000000000001" customHeight="1" x14ac:dyDescent="0.15">
      <c r="B28" s="48" t="s">
        <v>36</v>
      </c>
      <c r="C28" s="50"/>
    </row>
    <row r="29" spans="1:15" ht="14.25" x14ac:dyDescent="0.15">
      <c r="B29" s="51" t="s">
        <v>28</v>
      </c>
    </row>
    <row r="30" spans="1:15" ht="14.25" x14ac:dyDescent="0.15">
      <c r="B30" s="51" t="s">
        <v>29</v>
      </c>
    </row>
  </sheetData>
  <sheetProtection algorithmName="SHA-512" hashValue="ZPc7B3jdDnYQnvGWvEtr0tg61/6UvCs+UAFYwzp15RhCUTCj148QiL87q0Jg9LKpBLU7wSh3IxFF9F4M/OwjuQ==" saltValue="e+MBlYMVaBPo2LdCpYvWRg==" spinCount="100000" sheet="1" selectLockedCells="1"/>
  <mergeCells count="14">
    <mergeCell ref="C2:O3"/>
    <mergeCell ref="O23:O24"/>
    <mergeCell ref="B5:C7"/>
    <mergeCell ref="D5:G5"/>
    <mergeCell ref="O5:O7"/>
    <mergeCell ref="E6:E7"/>
    <mergeCell ref="F9:F20"/>
    <mergeCell ref="D6:D7"/>
    <mergeCell ref="F6:F7"/>
    <mergeCell ref="G6:G7"/>
    <mergeCell ref="K6:M6"/>
    <mergeCell ref="H6:J6"/>
    <mergeCell ref="N6:N7"/>
    <mergeCell ref="H5:N5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86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入札金額算定書</vt:lpstr>
      <vt:lpstr>入札金額算定書!Print_Area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cp:lastPrinted>2020-08-04T10:54:55Z</cp:lastPrinted>
  <dcterms:created xsi:type="dcterms:W3CDTF">2003-05-07T07:33:15Z</dcterms:created>
  <dcterms:modified xsi:type="dcterms:W3CDTF">2022-08-17T00:16:11Z</dcterms:modified>
</cp:coreProperties>
</file>