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8.17　北保健センター\決裁\"/>
    </mc:Choice>
  </mc:AlternateContent>
  <bookViews>
    <workbookView xWindow="0" yWindow="0" windowWidth="20490" windowHeight="6015"/>
  </bookViews>
  <sheets>
    <sheet name="予定価格算定書 （北保健センターほか1施設）" sheetId="8" r:id="rId1"/>
  </sheets>
  <definedNames>
    <definedName name="_xlnm.Print_Area" localSheetId="0">'予定価格算定書 （北保健センターほか1施設）'!$B$1:$M$59</definedName>
  </definedNames>
  <calcPr calcId="162913"/>
</workbook>
</file>

<file path=xl/calcChain.xml><?xml version="1.0" encoding="utf-8"?>
<calcChain xmlns="http://schemas.openxmlformats.org/spreadsheetml/2006/main">
  <c r="K9" i="8" l="1"/>
  <c r="H9" i="8"/>
  <c r="K15" i="8"/>
  <c r="H20" i="8" l="1"/>
  <c r="H19" i="8"/>
  <c r="H18" i="8"/>
  <c r="H17" i="8"/>
  <c r="H16" i="8"/>
  <c r="H15" i="8"/>
  <c r="H14" i="8"/>
  <c r="H13" i="8"/>
  <c r="H12" i="8"/>
  <c r="H11" i="8"/>
  <c r="H10" i="8"/>
  <c r="H48" i="8"/>
  <c r="H47" i="8"/>
  <c r="H46" i="8"/>
  <c r="H45" i="8"/>
  <c r="H44" i="8"/>
  <c r="H43" i="8"/>
  <c r="H42" i="8"/>
  <c r="H41" i="8"/>
  <c r="H40" i="8"/>
  <c r="H39" i="8"/>
  <c r="H38" i="8"/>
  <c r="H37" i="8"/>
  <c r="U53" i="8" l="1"/>
  <c r="U24" i="8"/>
  <c r="K48" i="8" l="1"/>
  <c r="K47" i="8"/>
  <c r="K46" i="8"/>
  <c r="K45" i="8"/>
  <c r="K44" i="8"/>
  <c r="K43" i="8"/>
  <c r="K42" i="8"/>
  <c r="K41" i="8"/>
  <c r="K40" i="8"/>
  <c r="K39" i="8"/>
  <c r="K38" i="8"/>
  <c r="K37" i="8"/>
  <c r="L38" i="8" l="1"/>
  <c r="L48" i="8"/>
  <c r="L47" i="8"/>
  <c r="L46" i="8"/>
  <c r="L45" i="8"/>
  <c r="L44" i="8"/>
  <c r="L43" i="8"/>
  <c r="L42" i="8"/>
  <c r="L41" i="8"/>
  <c r="L40" i="8"/>
  <c r="L39" i="8"/>
  <c r="L37" i="8"/>
  <c r="L49" i="8" l="1"/>
  <c r="L9" i="8"/>
  <c r="K10" i="8"/>
  <c r="K11" i="8"/>
  <c r="K12" i="8"/>
  <c r="K13" i="8"/>
  <c r="K14" i="8"/>
  <c r="K16" i="8"/>
  <c r="K17" i="8"/>
  <c r="K18" i="8"/>
  <c r="K19" i="8"/>
  <c r="K20" i="8"/>
  <c r="L17" i="8" l="1"/>
  <c r="L13" i="8"/>
  <c r="L18" i="8"/>
  <c r="L14" i="8"/>
  <c r="L19" i="8"/>
  <c r="L15" i="8"/>
  <c r="L11" i="8"/>
  <c r="L10" i="8"/>
  <c r="L20" i="8"/>
  <c r="L16" i="8"/>
  <c r="L12" i="8"/>
  <c r="I21" i="8"/>
  <c r="L21" i="8" l="1"/>
  <c r="L51" i="8" s="1"/>
  <c r="I49" i="8"/>
</calcChain>
</file>

<file path=xl/sharedStrings.xml><?xml version="1.0" encoding="utf-8"?>
<sst xmlns="http://schemas.openxmlformats.org/spreadsheetml/2006/main" count="72" uniqueCount="46">
  <si>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</si>
  <si>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</si>
  <si>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</si>
  <si>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</si>
  <si>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</si>
  <si>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</si>
  <si>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</si>
  <si>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×0.85</t>
  </si>
  <si>
    <t>入札金額算定書</t>
  </si>
  <si>
    <t>供給年月</t>
  </si>
  <si>
    <t>基本料金</t>
  </si>
  <si>
    <t>電力量料金</t>
  </si>
  <si>
    <t>年</t>
  </si>
  <si>
    <t>月</t>
  </si>
  <si>
    <t>（kＷ）</t>
  </si>
  <si>
    <t>（円）</t>
  </si>
  <si>
    <t>（kWh）</t>
  </si>
  <si>
    <t>合計</t>
  </si>
  <si>
    <t>力率
割引</t>
    <phoneticPr fontId="1"/>
  </si>
  <si>
    <t>単価
①</t>
    <rPh sb="0" eb="2">
      <t>タンカ</t>
    </rPh>
    <phoneticPr fontId="1"/>
  </si>
  <si>
    <t>契約電力
A</t>
    <phoneticPr fontId="1"/>
  </si>
  <si>
    <t>単価
②</t>
    <rPh sb="0" eb="2">
      <t>タンカ</t>
    </rPh>
    <phoneticPr fontId="1"/>
  </si>
  <si>
    <t>小計
B</t>
    <phoneticPr fontId="1"/>
  </si>
  <si>
    <t>予定使用電力量
C</t>
    <phoneticPr fontId="1"/>
  </si>
  <si>
    <t>小計
D
（C×②）</t>
    <rPh sb="0" eb="2">
      <t>ショウケイ</t>
    </rPh>
    <phoneticPr fontId="1"/>
  </si>
  <si>
    <t>月毎の
電気料金合計
E
（Ｂ+D）</t>
    <phoneticPr fontId="1"/>
  </si>
  <si>
    <t>入札金額記載額</t>
    <rPh sb="0" eb="2">
      <t>ニュウサツ</t>
    </rPh>
    <rPh sb="2" eb="4">
      <t>キンガク</t>
    </rPh>
    <rPh sb="4" eb="6">
      <t>キサイ</t>
    </rPh>
    <rPh sb="6" eb="7">
      <t>ガク</t>
    </rPh>
    <phoneticPr fontId="1"/>
  </si>
  <si>
    <t>（E①＋E②）</t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</si>
  <si>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</si>
  <si>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電気料金総価
（入札書記載額）</t>
    <rPh sb="0" eb="2">
      <t>デンキ</t>
    </rPh>
    <rPh sb="2" eb="4">
      <t>リョウキン</t>
    </rPh>
    <rPh sb="4" eb="5">
      <t>ソウ</t>
    </rPh>
    <rPh sb="5" eb="6">
      <t>カ</t>
    </rPh>
    <rPh sb="8" eb="10">
      <t>ニュウサツ</t>
    </rPh>
    <rPh sb="10" eb="11">
      <t>ショ</t>
    </rPh>
    <rPh sb="11" eb="13">
      <t>キサイ</t>
    </rPh>
    <rPh sb="13" eb="14">
      <t>ガク</t>
    </rPh>
    <phoneticPr fontId="1"/>
  </si>
  <si>
    <t>電気料金総価
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</si>
  <si>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</si>
  <si>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月毎の
電気料金合計
E
（Ｂ+D）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</si>
  <si>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様式第5-2</t>
    <rPh sb="0" eb="2">
      <t>ヨウシキ</t>
    </rPh>
    <rPh sb="2" eb="3">
      <t>ダイ</t>
    </rPh>
    <phoneticPr fontId="1"/>
  </si>
  <si>
    <t>（A×①×力率割引）</t>
    <rPh sb="5" eb="8">
      <t>リキリツワリ</t>
    </rPh>
    <rPh sb="8" eb="9">
      <t>ヒ</t>
    </rPh>
    <phoneticPr fontId="1"/>
  </si>
  <si>
    <t>様式第5-1</t>
    <rPh sb="0" eb="2">
      <t>ヨウシキ</t>
    </rPh>
    <rPh sb="2" eb="3">
      <t>ダイ</t>
    </rPh>
    <phoneticPr fontId="1"/>
  </si>
  <si>
    <t>北保健センター</t>
  </si>
  <si>
    <t>南保健センター</t>
    <rPh sb="0" eb="1">
      <t>ミナミ</t>
    </rPh>
    <phoneticPr fontId="1"/>
  </si>
  <si>
    <t>R５</t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</si>
  <si>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</si>
  <si>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</si>
  <si>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</si>
  <si>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入札書に記載する金額は、電気料金総価（E①＋E②の合計）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8" eb="30">
      <t>ゴウケイ</t>
    </rPh>
    <rPh sb="33" eb="34">
      <t>ガク</t>
    </rPh>
    <phoneticPr fontId="1"/>
  </si>
  <si>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>２　</t>
    </r>
    <r>
      <rPr>
        <b/>
        <sz val="12"/>
        <color theme="1"/>
        <rFont val="ＭＳ Ｐゴシック"/>
        <family val="3"/>
        <charset val="128"/>
      </rPr>
      <t>基本料金単価①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theme="1"/>
        <rFont val="ＭＳ Ｐゴシック"/>
        <family val="3"/>
        <charset val="128"/>
      </rPr>
      <t>電力量料金単価②</t>
    </r>
    <r>
      <rPr>
        <sz val="12"/>
        <color theme="1"/>
        <rFont val="ＭＳ Ｐ明朝"/>
        <family val="1"/>
        <charset val="128"/>
      </rPr>
      <t>は</t>
    </r>
    <r>
      <rPr>
        <b/>
        <sz val="12"/>
        <color theme="1"/>
        <rFont val="ＭＳ Ｐゴシック"/>
        <family val="3"/>
        <charset val="128"/>
      </rPr>
      <t>税込単価</t>
    </r>
    <r>
      <rPr>
        <sz val="12"/>
        <color theme="1"/>
        <rFont val="ＭＳ Ｐ明朝"/>
        <family val="1"/>
        <charset val="128"/>
      </rPr>
      <t>とし、</t>
    </r>
    <r>
      <rPr>
        <b/>
        <sz val="12"/>
        <color theme="1"/>
        <rFont val="ＭＳ Ｐゴシック"/>
        <family val="3"/>
        <charset val="128"/>
      </rPr>
      <t>小数点第3位を切り捨てる</t>
    </r>
    <r>
      <rPr>
        <sz val="12"/>
        <color theme="1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</si>
  <si>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 xml:space="preserve">3  </t>
    </r>
    <r>
      <rPr>
        <b/>
        <sz val="12"/>
        <color theme="1"/>
        <rFont val="ＭＳ Ｐゴシック"/>
        <family val="3"/>
        <charset val="128"/>
      </rPr>
      <t xml:space="preserve"> 基本料金及び電力量料金の小計の端数</t>
    </r>
    <r>
      <rPr>
        <sz val="12"/>
        <color theme="1"/>
        <rFont val="ＭＳ Ｐ明朝"/>
        <family val="1"/>
        <charset val="128"/>
      </rPr>
      <t>は、</t>
    </r>
    <r>
      <rPr>
        <sz val="12"/>
        <color theme="1"/>
        <rFont val="ＭＳ Ｐゴシック"/>
        <family val="3"/>
        <charset val="128"/>
      </rPr>
      <t>小</t>
    </r>
    <r>
      <rPr>
        <b/>
        <sz val="12"/>
        <color theme="1"/>
        <rFont val="ＭＳ Ｐゴシック"/>
        <family val="3"/>
        <charset val="128"/>
      </rPr>
      <t>数点第3位を切り捨てる</t>
    </r>
    <r>
      <rPr>
        <sz val="12"/>
        <color theme="1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</si>
  <si>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>４　</t>
    </r>
    <r>
      <rPr>
        <b/>
        <sz val="12"/>
        <color theme="1"/>
        <rFont val="ＭＳ Ｐゴシック"/>
        <family val="3"/>
        <charset val="128"/>
      </rPr>
      <t>月毎の電気料金合計E</t>
    </r>
    <r>
      <rPr>
        <sz val="12"/>
        <color theme="1"/>
        <rFont val="ＭＳ Ｐ明朝"/>
        <family val="1"/>
        <charset val="128"/>
      </rPr>
      <t>の</t>
    </r>
    <r>
      <rPr>
        <b/>
        <sz val="12"/>
        <color theme="1"/>
        <rFont val="ＭＳ Ｐゴシック"/>
        <family val="3"/>
        <charset val="128"/>
      </rPr>
      <t>1円未満の端数は切り捨てる</t>
    </r>
    <r>
      <rPr>
        <sz val="12"/>
        <color theme="1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</si>
</sst>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2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3" fillId="2" borderId="0" xfId="2" applyFont="1" applyFill="1" applyProtection="1"/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0" fillId="2" borderId="0" xfId="11" applyFont="1" applyFill="1" applyProtection="1"/>
    <xf numFmtId="0" fontId="9" fillId="2" borderId="0" xfId="7" applyFont="1" applyFill="1" applyAlignment="1" applyProtection="1">
      <alignment horizontal="left"/>
    </xf>
    <xf numFmtId="0" fontId="7" fillId="2" borderId="0" xfId="11" applyFont="1" applyFill="1" applyProtection="1"/>
    <xf numFmtId="0" fontId="7" fillId="2" borderId="8" xfId="11" applyFont="1" applyFill="1" applyBorder="1" applyAlignment="1" applyProtection="1">
      <alignment horizontal="right"/>
    </xf>
    <xf numFmtId="0" fontId="7" fillId="2" borderId="19" xfId="11" applyFont="1" applyFill="1" applyBorder="1" applyAlignment="1" applyProtection="1">
      <alignment horizontal="right"/>
    </xf>
    <xf numFmtId="0" fontId="9" fillId="2" borderId="13" xfId="11" applyFont="1" applyFill="1" applyBorder="1" applyAlignment="1" applyProtection="1">
      <alignment horizontal="center"/>
    </xf>
    <xf numFmtId="0" fontId="7" fillId="0" borderId="4" xfId="11" applyFont="1" applyBorder="1" applyAlignment="1" applyProtection="1">
      <alignment horizontal="center" vertical="center"/>
    </xf>
    <xf numFmtId="38" fontId="7" fillId="2" borderId="27" xfId="13" applyFont="1" applyFill="1" applyBorder="1" applyAlignment="1" applyProtection="1">
      <alignment horizontal="center"/>
    </xf>
    <xf numFmtId="38" fontId="7" fillId="2" borderId="24" xfId="13" applyFont="1" applyFill="1" applyBorder="1" applyAlignment="1" applyProtection="1">
      <alignment horizontal="center"/>
    </xf>
    <xf numFmtId="38" fontId="7" fillId="2" borderId="22" xfId="13" applyFont="1" applyFill="1" applyBorder="1" applyAlignment="1" applyProtection="1">
      <alignment horizontal="right"/>
    </xf>
    <xf numFmtId="38" fontId="7" fillId="2" borderId="23" xfId="13" applyFont="1" applyFill="1" applyBorder="1" applyAlignment="1" applyProtection="1">
      <alignment horizontal="right" shrinkToFit="1"/>
    </xf>
    <xf numFmtId="0" fontId="8" fillId="2" borderId="0" xfId="11" applyFont="1" applyFill="1" applyProtection="1"/>
    <xf numFmtId="38" fontId="7" fillId="2" borderId="11" xfId="13" applyFont="1" applyFill="1" applyBorder="1" applyAlignment="1" applyProtection="1">
      <alignment horizontal="right"/>
    </xf>
    <xf numFmtId="0" fontId="7" fillId="2" borderId="11" xfId="11" applyFont="1" applyFill="1" applyBorder="1" applyAlignment="1" applyProtection="1">
      <alignment horizontal="center" vertical="center"/>
    </xf>
    <xf numFmtId="0" fontId="7" fillId="2" borderId="13" xfId="11" applyFont="1" applyFill="1" applyBorder="1" applyAlignment="1" applyProtection="1">
      <alignment horizontal="center" vertical="center"/>
    </xf>
    <xf numFmtId="0" fontId="7" fillId="2" borderId="4" xfId="11" applyFont="1" applyFill="1" applyBorder="1" applyAlignment="1" applyProtection="1">
      <alignment horizontal="center" vertical="center"/>
    </xf>
    <xf numFmtId="0" fontId="9" fillId="2" borderId="0" xfId="11" applyFont="1" applyFill="1" applyAlignment="1" applyProtection="1">
      <alignment horizontal="left"/>
    </xf>
    <xf numFmtId="38" fontId="7" fillId="2" borderId="24" xfId="13" applyFont="1" applyFill="1" applyBorder="1" applyProtection="1"/>
    <xf numFmtId="38" fontId="7" fillId="2" borderId="22" xfId="13" applyFont="1" applyFill="1" applyBorder="1" applyProtection="1"/>
    <xf numFmtId="38" fontId="7" fillId="2" borderId="23" xfId="13" applyFont="1" applyFill="1" applyBorder="1" applyProtection="1"/>
    <xf numFmtId="0" fontId="7" fillId="2" borderId="0" xfId="11" applyFont="1" applyFill="1" applyAlignment="1" applyProtection="1">
      <alignment horizontal="right"/>
    </xf>
    <xf numFmtId="0" fontId="7" fillId="2" borderId="0" xfId="2" applyFont="1" applyFill="1" applyProtection="1"/>
    <xf numFmtId="0" fontId="7" fillId="2" borderId="0" xfId="2" applyFont="1" applyFill="1" applyBorder="1" applyAlignment="1" applyProtection="1">
      <alignment horizontal="center"/>
    </xf>
    <xf numFmtId="0" fontId="7" fillId="2" borderId="10" xfId="11" applyFont="1" applyFill="1" applyBorder="1" applyAlignment="1" applyProtection="1">
      <alignment vertical="center" wrapText="1"/>
    </xf>
    <xf numFmtId="0" fontId="6" fillId="2" borderId="16" xfId="11" applyFont="1" applyFill="1" applyBorder="1" applyAlignment="1" applyProtection="1">
      <alignment horizontal="center" vertical="center"/>
    </xf>
    <xf numFmtId="38" fontId="7" fillId="2" borderId="14" xfId="1" applyNumberFormat="1" applyFont="1" applyFill="1" applyBorder="1" applyAlignment="1" applyProtection="1">
      <alignment horizontal="right" shrinkToFit="1"/>
    </xf>
    <xf numFmtId="0" fontId="7" fillId="2" borderId="0" xfId="11" applyFont="1" applyFill="1" applyBorder="1" applyAlignment="1" applyProtection="1">
      <alignment horizontal="center" vertical="center" wrapText="1"/>
    </xf>
    <xf numFmtId="0" fontId="7" fillId="2" borderId="15" xfId="11" applyFont="1" applyFill="1" applyBorder="1" applyAlignment="1" applyProtection="1">
      <alignment horizontal="center" wrapText="1"/>
    </xf>
    <xf numFmtId="0" fontId="7" fillId="2" borderId="0" xfId="11" applyFont="1" applyFill="1" applyBorder="1" applyAlignment="1" applyProtection="1">
      <alignment horizontal="center"/>
    </xf>
    <xf numFmtId="0" fontId="7" fillId="2" borderId="4" xfId="11" applyFont="1" applyFill="1" applyBorder="1" applyAlignment="1" applyProtection="1">
      <alignment vertical="center" wrapText="1"/>
    </xf>
    <xf numFmtId="38" fontId="7" fillId="2" borderId="31" xfId="13" applyFont="1" applyFill="1" applyBorder="1" applyAlignment="1" applyProtection="1">
      <alignment horizontal="center"/>
    </xf>
    <xf numFmtId="0" fontId="7" fillId="2" borderId="0" xfId="11" applyFont="1" applyFill="1" applyBorder="1" applyAlignment="1" applyProtection="1">
      <alignment horizontal="right"/>
    </xf>
    <xf numFmtId="38" fontId="7" fillId="2" borderId="10" xfId="13" applyFont="1" applyFill="1" applyBorder="1" applyAlignment="1" applyProtection="1">
      <alignment horizontal="right" shrinkToFit="1"/>
    </xf>
    <xf numFmtId="38" fontId="7" fillId="2" borderId="37" xfId="13" applyFont="1" applyFill="1" applyBorder="1" applyAlignment="1" applyProtection="1">
      <alignment horizontal="center"/>
    </xf>
    <xf numFmtId="38" fontId="7" fillId="2" borderId="10" xfId="13" applyFont="1" applyFill="1" applyBorder="1" applyProtection="1"/>
    <xf numFmtId="38" fontId="7" fillId="2" borderId="27" xfId="13" applyFont="1" applyFill="1" applyBorder="1" applyProtection="1"/>
    <xf numFmtId="38" fontId="7" fillId="2" borderId="18" xfId="1" applyNumberFormat="1" applyFont="1" applyFill="1" applyBorder="1" applyAlignment="1" applyProtection="1">
      <alignment horizontal="right" shrinkToFit="1"/>
    </xf>
    <xf numFmtId="0" fontId="7" fillId="2" borderId="39" xfId="11" applyFont="1" applyFill="1" applyBorder="1" applyAlignment="1" applyProtection="1">
      <alignment horizontal="center" vertical="center" wrapText="1"/>
    </xf>
    <xf numFmtId="38" fontId="9" fillId="2" borderId="38" xfId="13" applyFont="1" applyFill="1" applyBorder="1" applyAlignment="1" applyProtection="1">
      <alignment horizontal="right" vertical="center"/>
    </xf>
    <xf numFmtId="38" fontId="7" fillId="2" borderId="27" xfId="13" applyFont="1" applyFill="1" applyBorder="1" applyAlignment="1" applyProtection="1">
      <alignment horizontal="right"/>
    </xf>
    <xf numFmtId="0" fontId="8" fillId="2" borderId="0" xfId="11" applyFont="1" applyFill="1" applyAlignment="1" applyProtection="1">
      <alignment vertical="center"/>
    </xf>
    <xf numFmtId="0" fontId="8" fillId="2" borderId="0" xfId="2" applyFont="1" applyFill="1" applyAlignment="1" applyProtection="1">
      <alignment vertical="center"/>
    </xf>
    <xf numFmtId="0" fontId="7" fillId="2" borderId="0" xfId="11" applyFont="1" applyFill="1" applyBorder="1" applyAlignment="1" applyProtection="1">
      <alignment horizontal="center" vertical="center"/>
    </xf>
    <xf numFmtId="0" fontId="7" fillId="2" borderId="0" xfId="11" applyFont="1" applyFill="1" applyBorder="1" applyAlignment="1" applyProtection="1"/>
    <xf numFmtId="38" fontId="7" fillId="2" borderId="0" xfId="13" applyFont="1" applyFill="1" applyBorder="1" applyProtection="1"/>
    <xf numFmtId="38" fontId="7" fillId="2" borderId="0" xfId="13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/>
    <xf numFmtId="0" fontId="8" fillId="2" borderId="0" xfId="0" applyFont="1" applyFill="1" applyAlignment="1" applyProtection="1"/>
    <xf numFmtId="40" fontId="12" fillId="2" borderId="0" xfId="3" applyNumberFormat="1" applyFont="1" applyFill="1" applyProtection="1"/>
    <xf numFmtId="0" fontId="2" fillId="2" borderId="0" xfId="7" applyFont="1" applyFill="1" applyAlignment="1" applyProtection="1">
      <alignment vertical="top" wrapText="1"/>
    </xf>
    <xf numFmtId="38" fontId="12" fillId="2" borderId="0" xfId="0" applyNumberFormat="1" applyFont="1" applyFill="1" applyAlignment="1" applyProtection="1"/>
    <xf numFmtId="0" fontId="2" fillId="2" borderId="0" xfId="7" applyFont="1" applyFill="1" applyAlignment="1" applyProtection="1">
      <alignment horizontal="left" vertical="top" wrapText="1"/>
    </xf>
    <xf numFmtId="0" fontId="14" fillId="2" borderId="41" xfId="11" applyFont="1" applyFill="1" applyBorder="1" applyAlignment="1" applyProtection="1">
      <alignment horizontal="center" vertical="center"/>
    </xf>
    <xf numFmtId="0" fontId="14" fillId="2" borderId="43" xfId="11" applyFont="1" applyFill="1" applyBorder="1" applyAlignment="1" applyProtection="1">
      <alignment horizontal="center" vertical="center"/>
    </xf>
    <xf numFmtId="38" fontId="7" fillId="2" borderId="17" xfId="13" applyFont="1" applyFill="1" applyBorder="1" applyAlignment="1" applyProtection="1">
      <alignment horizontal="right"/>
    </xf>
    <xf numFmtId="38" fontId="7" fillId="0" borderId="17" xfId="13" applyFont="1" applyFill="1" applyBorder="1" applyAlignment="1" applyProtection="1">
      <alignment horizontal="right"/>
    </xf>
    <xf numFmtId="38" fontId="7" fillId="0" borderId="29" xfId="13" applyFont="1" applyFill="1" applyBorder="1" applyAlignment="1" applyProtection="1">
      <alignment horizontal="right"/>
    </xf>
    <xf numFmtId="38" fontId="7" fillId="2" borderId="29" xfId="13" applyFont="1" applyFill="1" applyBorder="1" applyAlignment="1" applyProtection="1">
      <alignment horizontal="right"/>
    </xf>
    <xf numFmtId="38" fontId="7" fillId="2" borderId="0" xfId="13" applyFont="1" applyFill="1" applyBorder="1" applyAlignment="1" applyProtection="1">
      <alignment horizontal="right"/>
    </xf>
    <xf numFmtId="38" fontId="7" fillId="0" borderId="0" xfId="13" applyFont="1" applyFill="1" applyBorder="1" applyAlignment="1" applyProtection="1">
      <alignment horizontal="right"/>
    </xf>
    <xf numFmtId="0" fontId="8" fillId="2" borderId="0" xfId="0" applyFont="1" applyFill="1" applyAlignment="1" applyProtection="1">
      <alignment vertical="center"/>
    </xf>
    <xf numFmtId="40" fontId="7" fillId="2" borderId="32" xfId="13" applyNumberFormat="1" applyFont="1" applyFill="1" applyBorder="1" applyAlignment="1" applyProtection="1">
      <alignment horizontal="right" vertical="center" shrinkToFit="1"/>
      <protection locked="0"/>
    </xf>
    <xf numFmtId="40" fontId="7" fillId="2" borderId="33" xfId="13" applyNumberFormat="1" applyFont="1" applyFill="1" applyBorder="1" applyAlignment="1" applyProtection="1">
      <alignment horizontal="right" vertical="center" shrinkToFit="1"/>
      <protection locked="0"/>
    </xf>
    <xf numFmtId="40" fontId="7" fillId="2" borderId="34" xfId="13" applyNumberFormat="1" applyFont="1" applyFill="1" applyBorder="1" applyAlignment="1" applyProtection="1">
      <alignment horizontal="right" vertical="center" shrinkToFit="1"/>
      <protection locked="0"/>
    </xf>
    <xf numFmtId="40" fontId="7" fillId="2" borderId="2" xfId="1" applyNumberFormat="1" applyFont="1" applyFill="1" applyBorder="1" applyAlignment="1" applyProtection="1">
      <alignment horizontal="right" shrinkToFit="1"/>
    </xf>
    <xf numFmtId="40" fontId="7" fillId="2" borderId="35" xfId="13" applyNumberFormat="1" applyFont="1" applyFill="1" applyBorder="1" applyAlignment="1" applyProtection="1">
      <alignment horizontal="right"/>
      <protection locked="0"/>
    </xf>
    <xf numFmtId="40" fontId="7" fillId="2" borderId="36" xfId="13" applyNumberFormat="1" applyFont="1" applyFill="1" applyBorder="1" applyAlignment="1" applyProtection="1">
      <alignment horizontal="right"/>
      <protection locked="0"/>
    </xf>
    <xf numFmtId="40" fontId="7" fillId="2" borderId="33" xfId="13" applyNumberFormat="1" applyFont="1" applyFill="1" applyBorder="1" applyAlignment="1" applyProtection="1">
      <alignment horizontal="right"/>
      <protection locked="0"/>
    </xf>
    <xf numFmtId="40" fontId="7" fillId="2" borderId="34" xfId="13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vertical="center"/>
    </xf>
    <xf numFmtId="0" fontId="7" fillId="2" borderId="20" xfId="11" applyFont="1" applyFill="1" applyBorder="1" applyAlignment="1" applyProtection="1">
      <alignment horizontal="center" vertical="center"/>
    </xf>
    <xf numFmtId="0" fontId="7" fillId="2" borderId="21" xfId="11" applyFont="1" applyFill="1" applyBorder="1" applyAlignment="1" applyProtection="1">
      <alignment horizontal="center" vertical="center"/>
    </xf>
    <xf numFmtId="176" fontId="13" fillId="2" borderId="42" xfId="11" applyNumberFormat="1" applyFont="1" applyFill="1" applyBorder="1" applyAlignment="1" applyProtection="1">
      <alignment horizontal="right" vertical="center"/>
    </xf>
    <xf numFmtId="176" fontId="13" fillId="2" borderId="44" xfId="11" applyNumberFormat="1" applyFont="1" applyFill="1" applyBorder="1" applyAlignment="1" applyProtection="1">
      <alignment horizontal="right" vertical="center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40" xfId="0" applyFont="1" applyFill="1" applyBorder="1" applyAlignment="1" applyProtection="1">
      <alignment horizontal="center" vertical="center"/>
    </xf>
    <xf numFmtId="38" fontId="6" fillId="2" borderId="45" xfId="13" applyFont="1" applyFill="1" applyBorder="1" applyAlignment="1" applyProtection="1">
      <alignment horizontal="center" vertical="center" shrinkToFit="1"/>
    </xf>
    <xf numFmtId="38" fontId="6" fillId="2" borderId="46" xfId="13" applyFont="1" applyFill="1" applyBorder="1" applyAlignment="1" applyProtection="1">
      <alignment horizontal="center" vertical="center" shrinkToFit="1"/>
    </xf>
    <xf numFmtId="38" fontId="6" fillId="2" borderId="47" xfId="13" applyFont="1" applyFill="1" applyBorder="1" applyAlignment="1" applyProtection="1">
      <alignment horizontal="center" vertical="center" shrinkToFit="1"/>
    </xf>
    <xf numFmtId="0" fontId="7" fillId="2" borderId="1" xfId="11" applyFont="1" applyFill="1" applyBorder="1" applyAlignment="1" applyProtection="1">
      <alignment horizontal="center" vertical="center" wrapText="1"/>
    </xf>
    <xf numFmtId="0" fontId="7" fillId="2" borderId="4" xfId="11" applyFont="1" applyFill="1" applyBorder="1" applyAlignment="1" applyProtection="1">
      <alignment horizontal="center" vertical="center" wrapText="1"/>
    </xf>
    <xf numFmtId="176" fontId="11" fillId="2" borderId="32" xfId="0" applyNumberFormat="1" applyFont="1" applyFill="1" applyBorder="1" applyAlignment="1" applyProtection="1">
      <alignment horizontal="right" vertical="center"/>
    </xf>
    <xf numFmtId="176" fontId="11" fillId="2" borderId="40" xfId="0" applyNumberFormat="1" applyFont="1" applyFill="1" applyBorder="1" applyAlignment="1" applyProtection="1">
      <alignment horizontal="right" vertical="center"/>
    </xf>
    <xf numFmtId="0" fontId="7" fillId="2" borderId="11" xfId="11" applyFont="1" applyFill="1" applyBorder="1" applyAlignment="1" applyProtection="1">
      <alignment horizontal="center" vertical="center"/>
    </xf>
    <xf numFmtId="0" fontId="7" fillId="2" borderId="12" xfId="11" applyFont="1" applyFill="1" applyBorder="1" applyAlignment="1" applyProtection="1"/>
    <xf numFmtId="0" fontId="7" fillId="2" borderId="11" xfId="11" applyFont="1" applyFill="1" applyBorder="1" applyAlignment="1" applyProtection="1"/>
    <xf numFmtId="0" fontId="7" fillId="2" borderId="13" xfId="11" applyFont="1" applyFill="1" applyBorder="1" applyAlignment="1" applyProtection="1">
      <alignment horizontal="center" vertical="center"/>
    </xf>
    <xf numFmtId="0" fontId="7" fillId="2" borderId="6" xfId="11" applyFont="1" applyFill="1" applyBorder="1" applyAlignment="1" applyProtection="1">
      <alignment horizontal="center" vertical="center"/>
    </xf>
    <xf numFmtId="0" fontId="7" fillId="2" borderId="17" xfId="11" applyFont="1" applyFill="1" applyBorder="1" applyAlignment="1" applyProtection="1">
      <alignment horizontal="center" vertical="center"/>
    </xf>
    <xf numFmtId="0" fontId="7" fillId="2" borderId="2" xfId="11" applyFont="1" applyFill="1" applyBorder="1" applyAlignment="1" applyProtection="1">
      <alignment horizontal="center" vertical="center"/>
    </xf>
    <xf numFmtId="0" fontId="7" fillId="2" borderId="4" xfId="11" applyFont="1" applyFill="1" applyBorder="1" applyAlignment="1" applyProtection="1">
      <alignment horizontal="center" vertical="center"/>
    </xf>
    <xf numFmtId="0" fontId="7" fillId="2" borderId="29" xfId="11" applyFont="1" applyFill="1" applyBorder="1" applyAlignment="1" applyProtection="1">
      <alignment horizontal="center" vertical="center" wrapText="1"/>
    </xf>
    <xf numFmtId="0" fontId="7" fillId="2" borderId="30" xfId="11" applyFont="1" applyFill="1" applyBorder="1" applyAlignment="1" applyProtection="1">
      <alignment horizontal="center" vertical="center" wrapText="1"/>
    </xf>
    <xf numFmtId="0" fontId="7" fillId="2" borderId="28" xfId="11" applyFont="1" applyFill="1" applyBorder="1" applyAlignment="1" applyProtection="1">
      <alignment horizontal="center" vertical="center" wrapText="1"/>
    </xf>
    <xf numFmtId="0" fontId="7" fillId="2" borderId="0" xfId="11" applyFont="1" applyFill="1" applyBorder="1" applyAlignment="1" applyProtection="1">
      <alignment horizontal="center" vertical="center" wrapText="1"/>
    </xf>
    <xf numFmtId="0" fontId="7" fillId="2" borderId="14" xfId="11" applyFont="1" applyFill="1" applyBorder="1" applyAlignment="1" applyProtection="1">
      <alignment horizontal="center" vertical="center" wrapText="1"/>
    </xf>
    <xf numFmtId="0" fontId="7" fillId="2" borderId="14" xfId="11" applyFont="1" applyFill="1" applyBorder="1" applyAlignment="1" applyProtection="1">
      <alignment horizontal="center" vertical="center"/>
    </xf>
    <xf numFmtId="0" fontId="7" fillId="2" borderId="18" xfId="11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2" borderId="18" xfId="11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>
      <alignment horizontal="center" vertical="center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2"/>
  <sheetViews>
    <sheetView showGridLines="0" showZeros="0" tabSelected="1" view="pageBreakPreview" topLeftCell="A11" zoomScale="90" zoomScaleNormal="75" zoomScaleSheetLayoutView="90" workbookViewId="0">
      <selection activeCell="J17" sqref="J17"/>
    </sheetView>
  </sheetViews>
  <sheetFormatPr defaultRowHeight="13.5" x14ac:dyDescent="0.15"/>
  <cols>
    <col min="1" max="1" width="6.875" style="4" customWidth="1"/>
    <col min="2" max="2" width="2.125" style="4" customWidth="1"/>
    <col min="3" max="3" width="4.75" style="4" customWidth="1"/>
    <col min="4" max="4" width="6.375" style="4" customWidth="1"/>
    <col min="5" max="5" width="9.75" style="4" customWidth="1"/>
    <col min="6" max="6" width="16" style="4" customWidth="1"/>
    <col min="7" max="7" width="8.125" style="4" customWidth="1"/>
    <col min="8" max="8" width="17.875" style="4" customWidth="1"/>
    <col min="9" max="9" width="13.875" style="4" customWidth="1"/>
    <col min="10" max="10" width="14" style="4" customWidth="1"/>
    <col min="11" max="11" width="15.625" style="4" customWidth="1"/>
    <col min="12" max="12" width="20.5" style="4" customWidth="1"/>
    <col min="13" max="13" width="14.375" style="4" customWidth="1"/>
    <col min="14" max="14" width="10" style="4" customWidth="1"/>
    <col min="15" max="15" width="9" style="4"/>
    <col min="16" max="17" width="10.625" style="4" customWidth="1"/>
    <col min="18" max="16384" width="9" style="4"/>
  </cols>
  <sheetData>
    <row r="1" spans="3:15" ht="21" customHeight="1" x14ac:dyDescent="0.15">
      <c r="C1" s="45" t="s">
        <v>35</v>
      </c>
    </row>
    <row r="2" spans="3:15" ht="17.25" x14ac:dyDescent="0.2">
      <c r="C2" s="6" t="s">
        <v>8</v>
      </c>
      <c r="D2" s="21"/>
      <c r="E2" s="21"/>
      <c r="F2" s="7"/>
      <c r="G2" s="7"/>
      <c r="H2" s="7"/>
      <c r="I2" s="7"/>
      <c r="J2" s="7"/>
      <c r="K2" s="7"/>
      <c r="L2" s="7"/>
      <c r="M2" s="7"/>
      <c r="N2" s="5"/>
    </row>
    <row r="3" spans="3:15" ht="12.75" customHeight="1" x14ac:dyDescent="0.2">
      <c r="C3" s="6"/>
      <c r="D3" s="21"/>
      <c r="E3" s="21"/>
      <c r="F3" s="7"/>
      <c r="G3" s="7"/>
      <c r="H3" s="7"/>
      <c r="I3" s="7"/>
      <c r="J3" s="7"/>
      <c r="K3" s="7"/>
      <c r="L3" s="7"/>
      <c r="M3" s="7"/>
      <c r="N3" s="5"/>
    </row>
    <row r="4" spans="3:15" ht="17.25" x14ac:dyDescent="0.2">
      <c r="C4" s="6" t="s">
        <v>36</v>
      </c>
      <c r="D4" s="21"/>
      <c r="E4" s="21"/>
      <c r="F4" s="7"/>
      <c r="G4" s="7"/>
      <c r="H4" s="7"/>
      <c r="I4" s="7"/>
      <c r="J4" s="7"/>
      <c r="K4" s="7"/>
      <c r="L4" s="7"/>
      <c r="M4" s="7"/>
      <c r="N4" s="5"/>
    </row>
    <row r="5" spans="3:15" ht="27" customHeight="1" x14ac:dyDescent="0.15">
      <c r="C5" s="93" t="s">
        <v>9</v>
      </c>
      <c r="D5" s="104"/>
      <c r="E5" s="89" t="s">
        <v>10</v>
      </c>
      <c r="F5" s="109"/>
      <c r="G5" s="109"/>
      <c r="H5" s="110"/>
      <c r="I5" s="94" t="s">
        <v>11</v>
      </c>
      <c r="J5" s="95"/>
      <c r="K5" s="109"/>
      <c r="L5" s="111" t="s">
        <v>25</v>
      </c>
      <c r="M5" s="7"/>
    </row>
    <row r="6" spans="3:15" ht="33.75" customHeight="1" x14ac:dyDescent="0.15">
      <c r="C6" s="105"/>
      <c r="D6" s="106"/>
      <c r="E6" s="85" t="s">
        <v>20</v>
      </c>
      <c r="F6" s="85" t="s">
        <v>19</v>
      </c>
      <c r="G6" s="85" t="s">
        <v>18</v>
      </c>
      <c r="H6" s="32" t="s">
        <v>22</v>
      </c>
      <c r="I6" s="97" t="s">
        <v>23</v>
      </c>
      <c r="J6" s="85" t="s">
        <v>21</v>
      </c>
      <c r="K6" s="99" t="s">
        <v>24</v>
      </c>
      <c r="L6" s="112"/>
      <c r="M6" s="7"/>
    </row>
    <row r="7" spans="3:15" ht="30" customHeight="1" x14ac:dyDescent="0.15">
      <c r="C7" s="107"/>
      <c r="D7" s="108"/>
      <c r="E7" s="96"/>
      <c r="F7" s="86"/>
      <c r="G7" s="86"/>
      <c r="H7" s="29" t="s">
        <v>34</v>
      </c>
      <c r="I7" s="98"/>
      <c r="J7" s="96"/>
      <c r="K7" s="100"/>
      <c r="L7" s="112"/>
      <c r="M7" s="7"/>
    </row>
    <row r="8" spans="3:15" ht="30" customHeight="1" thickBot="1" x14ac:dyDescent="0.2">
      <c r="C8" s="18" t="s">
        <v>12</v>
      </c>
      <c r="D8" s="19" t="s">
        <v>13</v>
      </c>
      <c r="E8" s="8" t="s">
        <v>14</v>
      </c>
      <c r="F8" s="34"/>
      <c r="G8" s="28"/>
      <c r="H8" s="8" t="s">
        <v>15</v>
      </c>
      <c r="I8" s="9" t="s">
        <v>16</v>
      </c>
      <c r="J8" s="36"/>
      <c r="K8" s="8" t="s">
        <v>15</v>
      </c>
      <c r="L8" s="9" t="s">
        <v>15</v>
      </c>
      <c r="M8" s="7"/>
    </row>
    <row r="9" spans="3:15" ht="20.100000000000001" customHeight="1" x14ac:dyDescent="0.2">
      <c r="C9" s="20" t="s">
        <v>38</v>
      </c>
      <c r="D9" s="10">
        <v>1</v>
      </c>
      <c r="E9" s="17">
        <v>201</v>
      </c>
      <c r="F9" s="67"/>
      <c r="G9" s="82" t="s">
        <v>7</v>
      </c>
      <c r="H9" s="70">
        <f>ROUNDDOWN(+E9*0.85*F9,2)</f>
        <v>0</v>
      </c>
      <c r="I9" s="60">
        <v>17000</v>
      </c>
      <c r="J9" s="71"/>
      <c r="K9" s="70">
        <f>I9*J9</f>
        <v>0</v>
      </c>
      <c r="L9" s="30">
        <f>INT(H9+K9)</f>
        <v>0</v>
      </c>
      <c r="M9" s="7"/>
      <c r="O9" s="64"/>
    </row>
    <row r="10" spans="3:15" ht="20.100000000000001" customHeight="1" x14ac:dyDescent="0.2">
      <c r="C10" s="11"/>
      <c r="D10" s="10">
        <v>2</v>
      </c>
      <c r="E10" s="17">
        <v>201</v>
      </c>
      <c r="F10" s="68"/>
      <c r="G10" s="83"/>
      <c r="H10" s="70">
        <f t="shared" ref="H10:H20" si="0">ROUNDDOWN(+E10*0.85*F10,2)</f>
        <v>0</v>
      </c>
      <c r="I10" s="60">
        <v>30000</v>
      </c>
      <c r="J10" s="72"/>
      <c r="K10" s="70">
        <f t="shared" ref="K10:K20" si="1">I10*J10</f>
        <v>0</v>
      </c>
      <c r="L10" s="30">
        <f t="shared" ref="L10:L20" si="2">INT(H10+K10)</f>
        <v>0</v>
      </c>
      <c r="M10" s="7"/>
      <c r="O10" s="64"/>
    </row>
    <row r="11" spans="3:15" ht="20.100000000000001" customHeight="1" x14ac:dyDescent="0.2">
      <c r="C11" s="11"/>
      <c r="D11" s="10">
        <v>3</v>
      </c>
      <c r="E11" s="17">
        <v>201</v>
      </c>
      <c r="F11" s="68"/>
      <c r="G11" s="83"/>
      <c r="H11" s="70">
        <f t="shared" si="0"/>
        <v>0</v>
      </c>
      <c r="I11" s="60">
        <v>20000</v>
      </c>
      <c r="J11" s="72"/>
      <c r="K11" s="70">
        <f t="shared" si="1"/>
        <v>0</v>
      </c>
      <c r="L11" s="30">
        <f t="shared" si="2"/>
        <v>0</v>
      </c>
      <c r="M11" s="7"/>
      <c r="O11" s="64"/>
    </row>
    <row r="12" spans="3:15" ht="20.100000000000001" customHeight="1" x14ac:dyDescent="0.2">
      <c r="C12" s="11"/>
      <c r="D12" s="10">
        <v>4</v>
      </c>
      <c r="E12" s="17">
        <v>201</v>
      </c>
      <c r="F12" s="68"/>
      <c r="G12" s="83"/>
      <c r="H12" s="70">
        <f t="shared" si="0"/>
        <v>0</v>
      </c>
      <c r="I12" s="61">
        <v>12000</v>
      </c>
      <c r="J12" s="72"/>
      <c r="K12" s="70">
        <f t="shared" si="1"/>
        <v>0</v>
      </c>
      <c r="L12" s="30">
        <f t="shared" si="2"/>
        <v>0</v>
      </c>
      <c r="M12" s="7"/>
      <c r="O12" s="65"/>
    </row>
    <row r="13" spans="3:15" ht="20.100000000000001" customHeight="1" x14ac:dyDescent="0.2">
      <c r="C13" s="11"/>
      <c r="D13" s="10">
        <v>5</v>
      </c>
      <c r="E13" s="17">
        <v>201</v>
      </c>
      <c r="F13" s="68"/>
      <c r="G13" s="83"/>
      <c r="H13" s="70">
        <f t="shared" si="0"/>
        <v>0</v>
      </c>
      <c r="I13" s="61">
        <v>9000</v>
      </c>
      <c r="J13" s="72"/>
      <c r="K13" s="70">
        <f t="shared" si="1"/>
        <v>0</v>
      </c>
      <c r="L13" s="30">
        <f t="shared" si="2"/>
        <v>0</v>
      </c>
      <c r="M13" s="7"/>
      <c r="O13" s="65"/>
    </row>
    <row r="14" spans="3:15" ht="20.100000000000001" customHeight="1" x14ac:dyDescent="0.2">
      <c r="C14" s="11"/>
      <c r="D14" s="10">
        <v>6</v>
      </c>
      <c r="E14" s="17">
        <v>201</v>
      </c>
      <c r="F14" s="68"/>
      <c r="G14" s="83"/>
      <c r="H14" s="70">
        <f t="shared" si="0"/>
        <v>0</v>
      </c>
      <c r="I14" s="62">
        <v>12000</v>
      </c>
      <c r="J14" s="72"/>
      <c r="K14" s="70">
        <f t="shared" si="1"/>
        <v>0</v>
      </c>
      <c r="L14" s="30">
        <f t="shared" si="2"/>
        <v>0</v>
      </c>
      <c r="M14" s="7"/>
      <c r="O14" s="65"/>
    </row>
    <row r="15" spans="3:15" ht="20.100000000000001" customHeight="1" x14ac:dyDescent="0.2">
      <c r="C15" s="11"/>
      <c r="D15" s="10">
        <v>7</v>
      </c>
      <c r="E15" s="17">
        <v>201</v>
      </c>
      <c r="F15" s="68"/>
      <c r="G15" s="83"/>
      <c r="H15" s="70">
        <f t="shared" si="0"/>
        <v>0</v>
      </c>
      <c r="I15" s="63">
        <v>17000</v>
      </c>
      <c r="J15" s="73"/>
      <c r="K15" s="70">
        <f>I15*J15</f>
        <v>0</v>
      </c>
      <c r="L15" s="30">
        <f t="shared" si="2"/>
        <v>0</v>
      </c>
      <c r="M15" s="7"/>
      <c r="O15" s="64"/>
    </row>
    <row r="16" spans="3:15" ht="20.100000000000001" customHeight="1" x14ac:dyDescent="0.2">
      <c r="C16" s="11"/>
      <c r="D16" s="10">
        <v>8</v>
      </c>
      <c r="E16" s="17">
        <v>201</v>
      </c>
      <c r="F16" s="68"/>
      <c r="G16" s="83"/>
      <c r="H16" s="70">
        <f t="shared" si="0"/>
        <v>0</v>
      </c>
      <c r="I16" s="63">
        <v>28000</v>
      </c>
      <c r="J16" s="73"/>
      <c r="K16" s="70">
        <f t="shared" si="1"/>
        <v>0</v>
      </c>
      <c r="L16" s="30">
        <f t="shared" si="2"/>
        <v>0</v>
      </c>
      <c r="M16" s="7"/>
      <c r="O16" s="64"/>
    </row>
    <row r="17" spans="2:22" ht="20.100000000000001" customHeight="1" x14ac:dyDescent="0.2">
      <c r="C17" s="11"/>
      <c r="D17" s="10">
        <v>9</v>
      </c>
      <c r="E17" s="17">
        <v>201</v>
      </c>
      <c r="F17" s="68"/>
      <c r="G17" s="83"/>
      <c r="H17" s="70">
        <f t="shared" si="0"/>
        <v>0</v>
      </c>
      <c r="I17" s="63">
        <v>25000</v>
      </c>
      <c r="J17" s="73"/>
      <c r="K17" s="70">
        <f t="shared" si="1"/>
        <v>0</v>
      </c>
      <c r="L17" s="30">
        <f t="shared" si="2"/>
        <v>0</v>
      </c>
      <c r="M17" s="7"/>
      <c r="O17" s="64"/>
    </row>
    <row r="18" spans="2:22" ht="20.100000000000001" customHeight="1" x14ac:dyDescent="0.2">
      <c r="C18" s="20"/>
      <c r="D18" s="10">
        <v>10</v>
      </c>
      <c r="E18" s="17">
        <v>201</v>
      </c>
      <c r="F18" s="68"/>
      <c r="G18" s="83"/>
      <c r="H18" s="70">
        <f t="shared" si="0"/>
        <v>0</v>
      </c>
      <c r="I18" s="60">
        <v>15000</v>
      </c>
      <c r="J18" s="72"/>
      <c r="K18" s="70">
        <f t="shared" si="1"/>
        <v>0</v>
      </c>
      <c r="L18" s="30">
        <f t="shared" si="2"/>
        <v>0</v>
      </c>
      <c r="M18" s="7"/>
      <c r="O18" s="64"/>
    </row>
    <row r="19" spans="2:22" ht="20.100000000000001" customHeight="1" x14ac:dyDescent="0.2">
      <c r="C19" s="20"/>
      <c r="D19" s="10">
        <v>11</v>
      </c>
      <c r="E19" s="17">
        <v>201</v>
      </c>
      <c r="F19" s="68"/>
      <c r="G19" s="83"/>
      <c r="H19" s="70">
        <f t="shared" si="0"/>
        <v>0</v>
      </c>
      <c r="I19" s="60">
        <v>11000</v>
      </c>
      <c r="J19" s="72"/>
      <c r="K19" s="70">
        <f t="shared" si="1"/>
        <v>0</v>
      </c>
      <c r="L19" s="30">
        <f t="shared" si="2"/>
        <v>0</v>
      </c>
      <c r="M19" s="7"/>
      <c r="O19" s="64"/>
    </row>
    <row r="20" spans="2:22" ht="20.100000000000001" customHeight="1" thickBot="1" x14ac:dyDescent="0.25">
      <c r="C20" s="20"/>
      <c r="D20" s="10">
        <v>12</v>
      </c>
      <c r="E20" s="17">
        <v>201</v>
      </c>
      <c r="F20" s="69"/>
      <c r="G20" s="84"/>
      <c r="H20" s="70">
        <f t="shared" si="0"/>
        <v>0</v>
      </c>
      <c r="I20" s="60">
        <v>14000</v>
      </c>
      <c r="J20" s="74"/>
      <c r="K20" s="70">
        <f t="shared" si="1"/>
        <v>0</v>
      </c>
      <c r="L20" s="41">
        <f t="shared" si="2"/>
        <v>0</v>
      </c>
      <c r="M20" s="7"/>
      <c r="O20" s="64"/>
    </row>
    <row r="21" spans="2:22" ht="32.25" customHeight="1" thickTop="1" thickBot="1" x14ac:dyDescent="0.2">
      <c r="C21" s="76" t="s">
        <v>17</v>
      </c>
      <c r="D21" s="77"/>
      <c r="E21" s="22"/>
      <c r="F21" s="38"/>
      <c r="G21" s="13"/>
      <c r="H21" s="23"/>
      <c r="I21" s="24">
        <f>SUM(I9:I20)</f>
        <v>210000</v>
      </c>
      <c r="J21" s="39"/>
      <c r="K21" s="40"/>
      <c r="L21" s="43">
        <f>SUM(L9:L20)</f>
        <v>0</v>
      </c>
      <c r="M21" s="42" t="s">
        <v>30</v>
      </c>
    </row>
    <row r="22" spans="2:22" ht="7.5" customHeight="1" x14ac:dyDescent="0.15">
      <c r="C22" s="47"/>
      <c r="D22" s="48"/>
      <c r="E22" s="49"/>
      <c r="F22" s="50"/>
      <c r="G22" s="50"/>
      <c r="H22" s="49"/>
      <c r="I22" s="49"/>
      <c r="J22" s="49"/>
      <c r="K22" s="49"/>
      <c r="L22" s="51"/>
      <c r="M22" s="31"/>
    </row>
    <row r="23" spans="2:22" ht="17.25" customHeight="1" thickBot="1" x14ac:dyDescent="0.2">
      <c r="B23" s="53" t="s">
        <v>28</v>
      </c>
      <c r="C23" s="52"/>
      <c r="D23" s="48"/>
      <c r="E23" s="49"/>
      <c r="F23" s="50"/>
      <c r="G23" s="50"/>
      <c r="H23" s="49"/>
      <c r="I23" s="49"/>
      <c r="J23" s="49"/>
      <c r="K23" s="49"/>
      <c r="L23" s="51"/>
      <c r="M23" s="31"/>
    </row>
    <row r="24" spans="2:22" s="52" customFormat="1" ht="20.25" customHeight="1" x14ac:dyDescent="0.15">
      <c r="C24" s="66" t="s">
        <v>39</v>
      </c>
      <c r="D24" s="53"/>
      <c r="E24" s="53"/>
      <c r="F24" s="53"/>
      <c r="G24" s="53"/>
      <c r="H24" s="53"/>
      <c r="I24" s="53"/>
      <c r="J24" s="53"/>
      <c r="K24" s="53"/>
      <c r="T24" s="80" t="s">
        <v>29</v>
      </c>
      <c r="U24" s="87">
        <f>U22</f>
        <v>0</v>
      </c>
    </row>
    <row r="25" spans="2:22" s="52" customFormat="1" ht="18" customHeight="1" thickBot="1" x14ac:dyDescent="0.2">
      <c r="B25" s="53"/>
      <c r="C25" s="75" t="s">
        <v>43</v>
      </c>
      <c r="D25" s="3"/>
      <c r="E25" s="3"/>
      <c r="F25" s="3"/>
      <c r="G25" s="3"/>
      <c r="H25" s="3"/>
      <c r="I25" s="3"/>
      <c r="J25" s="53"/>
      <c r="K25" s="53"/>
      <c r="T25" s="81"/>
      <c r="U25" s="88"/>
      <c r="V25" s="54"/>
    </row>
    <row r="26" spans="2:22" s="52" customFormat="1" ht="18" customHeight="1" x14ac:dyDescent="0.15">
      <c r="B26" s="53"/>
      <c r="C26" s="75" t="s">
        <v>44</v>
      </c>
      <c r="D26" s="55"/>
      <c r="E26" s="55"/>
      <c r="F26" s="55"/>
      <c r="G26" s="55"/>
      <c r="H26" s="55"/>
      <c r="I26" s="55"/>
      <c r="J26" s="53"/>
      <c r="K26" s="53"/>
      <c r="V26" s="56"/>
    </row>
    <row r="27" spans="2:22" s="52" customFormat="1" ht="18" customHeight="1" x14ac:dyDescent="0.15">
      <c r="B27" s="53"/>
      <c r="C27" s="75" t="s">
        <v>45</v>
      </c>
      <c r="D27" s="55"/>
      <c r="E27" s="55"/>
      <c r="F27" s="55"/>
      <c r="G27" s="55"/>
      <c r="H27" s="55"/>
      <c r="I27" s="55"/>
      <c r="J27" s="53"/>
      <c r="K27" s="53"/>
    </row>
    <row r="28" spans="2:22" s="52" customFormat="1" ht="18" customHeight="1" x14ac:dyDescent="0.15">
      <c r="B28" s="53"/>
      <c r="C28" s="66" t="s">
        <v>42</v>
      </c>
      <c r="D28" s="55"/>
      <c r="E28" s="55"/>
      <c r="F28" s="55"/>
      <c r="G28" s="55"/>
      <c r="H28" s="55"/>
      <c r="I28" s="55"/>
      <c r="J28" s="53"/>
      <c r="K28" s="53"/>
    </row>
    <row r="29" spans="2:22" s="52" customFormat="1" ht="18" customHeight="1" x14ac:dyDescent="0.15">
      <c r="B29" s="53"/>
      <c r="C29" s="45" t="s">
        <v>40</v>
      </c>
      <c r="D29" s="57"/>
      <c r="E29" s="57"/>
      <c r="F29" s="57"/>
      <c r="G29" s="57"/>
      <c r="H29" s="57"/>
      <c r="I29" s="57"/>
      <c r="J29" s="53"/>
      <c r="K29" s="53"/>
    </row>
    <row r="30" spans="2:22" s="52" customFormat="1" ht="18" customHeight="1" x14ac:dyDescent="0.15">
      <c r="B30" s="53"/>
      <c r="C30" s="45" t="s">
        <v>41</v>
      </c>
      <c r="D30" s="57"/>
      <c r="E30" s="57"/>
      <c r="F30" s="57"/>
      <c r="G30" s="57"/>
      <c r="H30" s="57"/>
      <c r="I30" s="57"/>
      <c r="J30" s="53"/>
      <c r="K30" s="53"/>
    </row>
    <row r="31" spans="2:22" s="1" customFormat="1" ht="20.100000000000001" customHeight="1" x14ac:dyDescent="0.15">
      <c r="B31" s="2"/>
      <c r="C31" s="46" t="s">
        <v>33</v>
      </c>
      <c r="D31" s="26"/>
      <c r="E31" s="26"/>
      <c r="F31" s="26"/>
      <c r="G31" s="26"/>
      <c r="H31" s="26"/>
      <c r="I31" s="26"/>
      <c r="J31" s="26"/>
      <c r="K31" s="26"/>
      <c r="L31" s="26"/>
      <c r="M31" s="27"/>
    </row>
    <row r="32" spans="2:22" s="1" customFormat="1" ht="18" customHeight="1" x14ac:dyDescent="0.2">
      <c r="C32" s="6" t="s">
        <v>37</v>
      </c>
      <c r="D32" s="7"/>
      <c r="E32" s="7"/>
      <c r="F32" s="7"/>
      <c r="G32" s="7"/>
      <c r="H32" s="7"/>
      <c r="I32" s="7"/>
      <c r="J32" s="7"/>
      <c r="K32" s="7"/>
      <c r="L32" s="7"/>
      <c r="M32" s="25"/>
    </row>
    <row r="33" spans="3:13" s="1" customFormat="1" ht="27" customHeight="1" x14ac:dyDescent="0.15">
      <c r="C33" s="89" t="s">
        <v>0</v>
      </c>
      <c r="D33" s="90"/>
      <c r="E33" s="92" t="s">
        <v>1</v>
      </c>
      <c r="F33" s="93"/>
      <c r="G33" s="93"/>
      <c r="H33" s="93"/>
      <c r="I33" s="94" t="s">
        <v>2</v>
      </c>
      <c r="J33" s="95"/>
      <c r="K33" s="95"/>
      <c r="L33" s="101" t="s">
        <v>32</v>
      </c>
      <c r="M33" s="26"/>
    </row>
    <row r="34" spans="3:13" ht="26.25" customHeight="1" x14ac:dyDescent="0.15">
      <c r="C34" s="91"/>
      <c r="D34" s="90"/>
      <c r="E34" s="85" t="s">
        <v>20</v>
      </c>
      <c r="F34" s="85" t="s">
        <v>19</v>
      </c>
      <c r="G34" s="85" t="s">
        <v>18</v>
      </c>
      <c r="H34" s="32" t="s">
        <v>22</v>
      </c>
      <c r="I34" s="97" t="s">
        <v>23</v>
      </c>
      <c r="J34" s="85" t="s">
        <v>21</v>
      </c>
      <c r="K34" s="99" t="s">
        <v>24</v>
      </c>
      <c r="L34" s="102"/>
      <c r="M34" s="7"/>
    </row>
    <row r="35" spans="3:13" ht="30" customHeight="1" x14ac:dyDescent="0.15">
      <c r="C35" s="91"/>
      <c r="D35" s="90"/>
      <c r="E35" s="96"/>
      <c r="F35" s="86"/>
      <c r="G35" s="86"/>
      <c r="H35" s="29" t="s">
        <v>34</v>
      </c>
      <c r="I35" s="98"/>
      <c r="J35" s="96"/>
      <c r="K35" s="100"/>
      <c r="L35" s="103"/>
      <c r="M35" s="7"/>
    </row>
    <row r="36" spans="3:13" ht="30" customHeight="1" thickBot="1" x14ac:dyDescent="0.2">
      <c r="C36" s="18" t="s">
        <v>3</v>
      </c>
      <c r="D36" s="19" t="s">
        <v>4</v>
      </c>
      <c r="E36" s="8" t="s">
        <v>14</v>
      </c>
      <c r="F36" s="34"/>
      <c r="G36" s="28"/>
      <c r="H36" s="8" t="s">
        <v>15</v>
      </c>
      <c r="I36" s="9" t="s">
        <v>16</v>
      </c>
      <c r="J36" s="36"/>
      <c r="K36" s="8" t="s">
        <v>15</v>
      </c>
      <c r="L36" s="9" t="s">
        <v>5</v>
      </c>
      <c r="M36" s="7"/>
    </row>
    <row r="37" spans="3:13" ht="19.5" customHeight="1" x14ac:dyDescent="0.2">
      <c r="C37" s="20" t="s">
        <v>38</v>
      </c>
      <c r="D37" s="10">
        <v>1</v>
      </c>
      <c r="E37" s="17">
        <v>76</v>
      </c>
      <c r="F37" s="67"/>
      <c r="G37" s="82" t="s">
        <v>7</v>
      </c>
      <c r="H37" s="70">
        <f>ROUNDDOWN(+E37*0.85*F37,2)</f>
        <v>0</v>
      </c>
      <c r="I37" s="61">
        <v>11000</v>
      </c>
      <c r="J37" s="71"/>
      <c r="K37" s="70">
        <f>I37*J37</f>
        <v>0</v>
      </c>
      <c r="L37" s="30">
        <f>INT(H37+K37)</f>
        <v>0</v>
      </c>
      <c r="M37" s="7"/>
    </row>
    <row r="38" spans="3:13" ht="19.5" customHeight="1" x14ac:dyDescent="0.2">
      <c r="C38" s="11"/>
      <c r="D38" s="10">
        <v>2</v>
      </c>
      <c r="E38" s="17">
        <v>76</v>
      </c>
      <c r="F38" s="68"/>
      <c r="G38" s="83"/>
      <c r="H38" s="70">
        <f t="shared" ref="H38:H48" si="3">ROUNDDOWN(+E38*0.85*F38,2)</f>
        <v>0</v>
      </c>
      <c r="I38" s="61">
        <v>10000</v>
      </c>
      <c r="J38" s="72"/>
      <c r="K38" s="70">
        <f t="shared" ref="K38:K48" si="4">I38*J38</f>
        <v>0</v>
      </c>
      <c r="L38" s="30">
        <f t="shared" ref="L38:L48" si="5">INT(H38+K38)</f>
        <v>0</v>
      </c>
      <c r="M38" s="7"/>
    </row>
    <row r="39" spans="3:13" ht="19.5" customHeight="1" x14ac:dyDescent="0.2">
      <c r="C39" s="11"/>
      <c r="D39" s="10">
        <v>3</v>
      </c>
      <c r="E39" s="17">
        <v>76</v>
      </c>
      <c r="F39" s="68"/>
      <c r="G39" s="83"/>
      <c r="H39" s="70">
        <f t="shared" si="3"/>
        <v>0</v>
      </c>
      <c r="I39" s="61">
        <v>9000</v>
      </c>
      <c r="J39" s="72"/>
      <c r="K39" s="70">
        <f t="shared" si="4"/>
        <v>0</v>
      </c>
      <c r="L39" s="30">
        <f t="shared" si="5"/>
        <v>0</v>
      </c>
      <c r="M39" s="7"/>
    </row>
    <row r="40" spans="3:13" ht="20.25" customHeight="1" x14ac:dyDescent="0.2">
      <c r="C40" s="11"/>
      <c r="D40" s="10">
        <v>4</v>
      </c>
      <c r="E40" s="17">
        <v>76</v>
      </c>
      <c r="F40" s="68"/>
      <c r="G40" s="83"/>
      <c r="H40" s="70">
        <f t="shared" si="3"/>
        <v>0</v>
      </c>
      <c r="I40" s="61">
        <v>7000</v>
      </c>
      <c r="J40" s="72"/>
      <c r="K40" s="70">
        <f t="shared" si="4"/>
        <v>0</v>
      </c>
      <c r="L40" s="30">
        <f t="shared" si="5"/>
        <v>0</v>
      </c>
      <c r="M40" s="7"/>
    </row>
    <row r="41" spans="3:13" ht="20.25" customHeight="1" x14ac:dyDescent="0.2">
      <c r="C41" s="11"/>
      <c r="D41" s="10">
        <v>5</v>
      </c>
      <c r="E41" s="17">
        <v>76</v>
      </c>
      <c r="F41" s="68"/>
      <c r="G41" s="83"/>
      <c r="H41" s="70">
        <f t="shared" si="3"/>
        <v>0</v>
      </c>
      <c r="I41" s="61">
        <v>7000</v>
      </c>
      <c r="J41" s="72"/>
      <c r="K41" s="70">
        <f t="shared" si="4"/>
        <v>0</v>
      </c>
      <c r="L41" s="30">
        <f t="shared" si="5"/>
        <v>0</v>
      </c>
      <c r="M41" s="7"/>
    </row>
    <row r="42" spans="3:13" ht="20.25" customHeight="1" x14ac:dyDescent="0.2">
      <c r="C42" s="11"/>
      <c r="D42" s="10">
        <v>6</v>
      </c>
      <c r="E42" s="17">
        <v>76</v>
      </c>
      <c r="F42" s="68"/>
      <c r="G42" s="83"/>
      <c r="H42" s="70">
        <f t="shared" si="3"/>
        <v>0</v>
      </c>
      <c r="I42" s="62">
        <v>10000</v>
      </c>
      <c r="J42" s="72"/>
      <c r="K42" s="70">
        <f t="shared" si="4"/>
        <v>0</v>
      </c>
      <c r="L42" s="30">
        <f t="shared" si="5"/>
        <v>0</v>
      </c>
      <c r="M42" s="7"/>
    </row>
    <row r="43" spans="3:13" ht="20.25" customHeight="1" x14ac:dyDescent="0.2">
      <c r="C43" s="11"/>
      <c r="D43" s="10">
        <v>7</v>
      </c>
      <c r="E43" s="17">
        <v>76</v>
      </c>
      <c r="F43" s="68"/>
      <c r="G43" s="83"/>
      <c r="H43" s="70">
        <f t="shared" si="3"/>
        <v>0</v>
      </c>
      <c r="I43" s="63">
        <v>13000</v>
      </c>
      <c r="J43" s="73"/>
      <c r="K43" s="70">
        <f t="shared" si="4"/>
        <v>0</v>
      </c>
      <c r="L43" s="30">
        <f t="shared" si="5"/>
        <v>0</v>
      </c>
      <c r="M43" s="7"/>
    </row>
    <row r="44" spans="3:13" ht="20.25" customHeight="1" x14ac:dyDescent="0.2">
      <c r="C44" s="11"/>
      <c r="D44" s="10">
        <v>8</v>
      </c>
      <c r="E44" s="17">
        <v>76</v>
      </c>
      <c r="F44" s="68"/>
      <c r="G44" s="83"/>
      <c r="H44" s="70">
        <f t="shared" si="3"/>
        <v>0</v>
      </c>
      <c r="I44" s="63">
        <v>15000</v>
      </c>
      <c r="J44" s="73"/>
      <c r="K44" s="70">
        <f t="shared" si="4"/>
        <v>0</v>
      </c>
      <c r="L44" s="30">
        <f t="shared" si="5"/>
        <v>0</v>
      </c>
      <c r="M44" s="7"/>
    </row>
    <row r="45" spans="3:13" ht="20.25" customHeight="1" x14ac:dyDescent="0.2">
      <c r="C45" s="11"/>
      <c r="D45" s="10">
        <v>9</v>
      </c>
      <c r="E45" s="17">
        <v>76</v>
      </c>
      <c r="F45" s="68"/>
      <c r="G45" s="83"/>
      <c r="H45" s="70">
        <f t="shared" si="3"/>
        <v>0</v>
      </c>
      <c r="I45" s="63">
        <v>13000</v>
      </c>
      <c r="J45" s="73"/>
      <c r="K45" s="70">
        <f t="shared" si="4"/>
        <v>0</v>
      </c>
      <c r="L45" s="30">
        <f t="shared" si="5"/>
        <v>0</v>
      </c>
      <c r="M45" s="7"/>
    </row>
    <row r="46" spans="3:13" ht="20.25" customHeight="1" x14ac:dyDescent="0.2">
      <c r="C46" s="20"/>
      <c r="D46" s="10">
        <v>10</v>
      </c>
      <c r="E46" s="17">
        <v>76</v>
      </c>
      <c r="F46" s="68"/>
      <c r="G46" s="83"/>
      <c r="H46" s="70">
        <f t="shared" si="3"/>
        <v>0</v>
      </c>
      <c r="I46" s="61">
        <v>8000</v>
      </c>
      <c r="J46" s="72"/>
      <c r="K46" s="70">
        <f t="shared" si="4"/>
        <v>0</v>
      </c>
      <c r="L46" s="30">
        <f t="shared" si="5"/>
        <v>0</v>
      </c>
      <c r="M46" s="7"/>
    </row>
    <row r="47" spans="3:13" ht="20.25" customHeight="1" x14ac:dyDescent="0.2">
      <c r="C47" s="20"/>
      <c r="D47" s="10">
        <v>11</v>
      </c>
      <c r="E47" s="17">
        <v>76</v>
      </c>
      <c r="F47" s="68"/>
      <c r="G47" s="83"/>
      <c r="H47" s="70">
        <f t="shared" si="3"/>
        <v>0</v>
      </c>
      <c r="I47" s="61">
        <v>8000</v>
      </c>
      <c r="J47" s="72"/>
      <c r="K47" s="70">
        <f t="shared" si="4"/>
        <v>0</v>
      </c>
      <c r="L47" s="30">
        <f t="shared" si="5"/>
        <v>0</v>
      </c>
      <c r="M47" s="7"/>
    </row>
    <row r="48" spans="3:13" ht="20.25" customHeight="1" thickBot="1" x14ac:dyDescent="0.25">
      <c r="C48" s="20"/>
      <c r="D48" s="10">
        <v>12</v>
      </c>
      <c r="E48" s="17">
        <v>76</v>
      </c>
      <c r="F48" s="69"/>
      <c r="G48" s="84"/>
      <c r="H48" s="70">
        <f t="shared" si="3"/>
        <v>0</v>
      </c>
      <c r="I48" s="61">
        <v>10000</v>
      </c>
      <c r="J48" s="74"/>
      <c r="K48" s="70">
        <f t="shared" si="4"/>
        <v>0</v>
      </c>
      <c r="L48" s="41">
        <f t="shared" si="5"/>
        <v>0</v>
      </c>
      <c r="M48" s="7"/>
    </row>
    <row r="49" spans="2:22" ht="34.5" customHeight="1" thickTop="1" thickBot="1" x14ac:dyDescent="0.2">
      <c r="C49" s="76" t="s">
        <v>6</v>
      </c>
      <c r="D49" s="77"/>
      <c r="E49" s="12"/>
      <c r="F49" s="35"/>
      <c r="G49" s="13"/>
      <c r="H49" s="14"/>
      <c r="I49" s="15">
        <f>SUM(I37:I48)</f>
        <v>121000</v>
      </c>
      <c r="J49" s="37"/>
      <c r="K49" s="44"/>
      <c r="L49" s="43">
        <f>SUM(L37:L48)</f>
        <v>0</v>
      </c>
      <c r="M49" s="42" t="s">
        <v>31</v>
      </c>
    </row>
    <row r="50" spans="2:22" ht="15" thickBot="1" x14ac:dyDescent="0.2">
      <c r="C50" s="16"/>
      <c r="D50" s="7"/>
      <c r="E50" s="7"/>
      <c r="F50" s="7"/>
      <c r="G50" s="7"/>
      <c r="H50" s="7"/>
      <c r="I50" s="7"/>
      <c r="J50" s="7"/>
      <c r="K50" s="7"/>
      <c r="L50" s="7"/>
      <c r="M50" s="25"/>
    </row>
    <row r="51" spans="2:22" ht="21.75" customHeight="1" thickTop="1" x14ac:dyDescent="0.15">
      <c r="B51" s="53" t="s">
        <v>28</v>
      </c>
      <c r="C51" s="52"/>
      <c r="D51" s="7"/>
      <c r="E51" s="7"/>
      <c r="F51" s="7"/>
      <c r="G51" s="7"/>
      <c r="H51" s="7"/>
      <c r="I51" s="7"/>
      <c r="J51" s="7"/>
      <c r="K51" s="58" t="s">
        <v>26</v>
      </c>
      <c r="L51" s="78">
        <f>SUM(L21,L49)</f>
        <v>0</v>
      </c>
      <c r="M51" s="7"/>
    </row>
    <row r="52" spans="2:22" ht="21.75" customHeight="1" thickBot="1" x14ac:dyDescent="0.2">
      <c r="C52" s="66" t="s">
        <v>39</v>
      </c>
      <c r="D52" s="53"/>
      <c r="E52" s="53"/>
      <c r="F52" s="53"/>
      <c r="G52" s="53"/>
      <c r="H52" s="53"/>
      <c r="I52" s="53"/>
      <c r="J52" s="53"/>
      <c r="K52" s="59" t="s">
        <v>27</v>
      </c>
      <c r="L52" s="79"/>
      <c r="M52" s="33"/>
    </row>
    <row r="53" spans="2:22" s="52" customFormat="1" ht="20.25" customHeight="1" thickTop="1" x14ac:dyDescent="0.15">
      <c r="B53" s="53" t="s">
        <v>28</v>
      </c>
      <c r="C53" s="75" t="s">
        <v>43</v>
      </c>
      <c r="D53" s="3"/>
      <c r="E53" s="3"/>
      <c r="F53" s="3"/>
      <c r="G53" s="3"/>
      <c r="H53" s="3"/>
      <c r="I53" s="3"/>
      <c r="J53" s="53"/>
      <c r="K53" s="53"/>
      <c r="T53" s="80" t="s">
        <v>29</v>
      </c>
      <c r="U53" s="87">
        <f>U51</f>
        <v>0</v>
      </c>
    </row>
    <row r="54" spans="2:22" s="52" customFormat="1" ht="18" customHeight="1" thickBot="1" x14ac:dyDescent="0.2">
      <c r="B54" s="53"/>
      <c r="C54" s="75" t="s">
        <v>44</v>
      </c>
      <c r="D54" s="55"/>
      <c r="E54" s="55"/>
      <c r="F54" s="55"/>
      <c r="G54" s="55"/>
      <c r="H54" s="55"/>
      <c r="I54" s="55"/>
      <c r="J54" s="53"/>
      <c r="K54" s="53"/>
      <c r="T54" s="81"/>
      <c r="U54" s="88"/>
      <c r="V54" s="54"/>
    </row>
    <row r="55" spans="2:22" s="52" customFormat="1" ht="18" customHeight="1" x14ac:dyDescent="0.15">
      <c r="B55" s="53"/>
      <c r="C55" s="75" t="s">
        <v>45</v>
      </c>
      <c r="D55" s="55"/>
      <c r="E55" s="55"/>
      <c r="F55" s="55"/>
      <c r="G55" s="55"/>
      <c r="H55" s="55"/>
      <c r="I55" s="55"/>
      <c r="J55" s="53"/>
      <c r="K55" s="53"/>
      <c r="V55" s="56"/>
    </row>
    <row r="56" spans="2:22" s="52" customFormat="1" ht="18" customHeight="1" x14ac:dyDescent="0.15">
      <c r="B56" s="53"/>
      <c r="C56" s="66" t="s">
        <v>42</v>
      </c>
      <c r="D56" s="55"/>
      <c r="E56" s="55"/>
      <c r="F56" s="55"/>
      <c r="G56" s="55"/>
      <c r="H56" s="55"/>
      <c r="I56" s="55"/>
      <c r="J56" s="53"/>
      <c r="K56" s="53"/>
    </row>
    <row r="57" spans="2:22" s="52" customFormat="1" ht="18" customHeight="1" x14ac:dyDescent="0.15">
      <c r="B57" s="53"/>
      <c r="C57" s="45" t="s">
        <v>40</v>
      </c>
      <c r="D57" s="57"/>
      <c r="E57" s="57"/>
      <c r="F57" s="57"/>
      <c r="G57" s="57"/>
      <c r="H57" s="57"/>
      <c r="I57" s="57"/>
      <c r="J57" s="53"/>
      <c r="K57" s="53"/>
    </row>
    <row r="58" spans="2:22" s="52" customFormat="1" ht="18" customHeight="1" x14ac:dyDescent="0.15">
      <c r="B58" s="53"/>
      <c r="C58" s="45" t="s">
        <v>41</v>
      </c>
      <c r="D58" s="57"/>
      <c r="E58" s="57"/>
      <c r="F58" s="57"/>
      <c r="G58" s="57"/>
      <c r="H58" s="57"/>
      <c r="I58" s="57"/>
      <c r="J58" s="53"/>
      <c r="K58" s="53"/>
    </row>
    <row r="59" spans="2:22" s="52" customFormat="1" ht="18" customHeight="1" x14ac:dyDescent="0.15">
      <c r="B59" s="53"/>
      <c r="C59" s="7"/>
      <c r="D59" s="7"/>
      <c r="E59" s="7"/>
      <c r="F59" s="7"/>
      <c r="G59" s="7"/>
      <c r="H59" s="7"/>
      <c r="I59" s="7"/>
      <c r="J59" s="7"/>
      <c r="K59" s="53"/>
    </row>
    <row r="60" spans="2:22" x14ac:dyDescent="0.1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22" x14ac:dyDescent="0.1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22" x14ac:dyDescent="0.15">
      <c r="K62" s="7"/>
      <c r="L62" s="7"/>
      <c r="M62" s="7"/>
    </row>
  </sheetData>
  <sheetProtection algorithmName="SHA-512" hashValue="jsNT03toAVKiZRENP92Uvddmw2k8Ne/9C//1QKQpcKFPKwHnBWo7F+05TcO8Bxyyg32xaDYogdvONU6tURX6qQ==" saltValue="A5KU69JG/j8SKfmscsTRQA==" spinCount="100000" sheet="1" selectLockedCells="1"/>
  <mergeCells count="29">
    <mergeCell ref="C5:D7"/>
    <mergeCell ref="E5:H5"/>
    <mergeCell ref="I5:K5"/>
    <mergeCell ref="L5:L7"/>
    <mergeCell ref="E6:E7"/>
    <mergeCell ref="F6:F7"/>
    <mergeCell ref="I6:I7"/>
    <mergeCell ref="J6:J7"/>
    <mergeCell ref="K6:K7"/>
    <mergeCell ref="G6:G7"/>
    <mergeCell ref="T53:T54"/>
    <mergeCell ref="U53:U54"/>
    <mergeCell ref="F34:F35"/>
    <mergeCell ref="I34:I35"/>
    <mergeCell ref="J34:J35"/>
    <mergeCell ref="K34:K35"/>
    <mergeCell ref="L33:L35"/>
    <mergeCell ref="U24:U25"/>
    <mergeCell ref="C33:D35"/>
    <mergeCell ref="E33:H33"/>
    <mergeCell ref="I33:K33"/>
    <mergeCell ref="E34:E35"/>
    <mergeCell ref="C49:D49"/>
    <mergeCell ref="C21:D21"/>
    <mergeCell ref="L51:L52"/>
    <mergeCell ref="T24:T25"/>
    <mergeCell ref="G9:G20"/>
    <mergeCell ref="G34:G35"/>
    <mergeCell ref="G37:G4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landscape" cellComments="asDisplayed" r:id="rId1"/>
  <headerFooter alignWithMargins="0"/>
  <rowBreaks count="1" manualBreakCount="1">
    <brk id="30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予定価格算定書 （北保健センターほか1施設）</vt:lpstr>
      <vt:lpstr>'予定価格算定書 （北保健センターほか1施設）'!Print_Area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 さおり</dc:creator>
  <cp:lastModifiedBy>gifu</cp:lastModifiedBy>
  <cp:lastPrinted>2022-06-03T05:37:14Z</cp:lastPrinted>
  <dcterms:created xsi:type="dcterms:W3CDTF">2021-05-10T05:15:24Z</dcterms:created>
  <dcterms:modified xsi:type="dcterms:W3CDTF">2022-07-29T01:14:44Z</dcterms:modified>
</cp:coreProperties>
</file>