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Ⅲ用度係\■■電気・ガス・OA一般競争入札\4.一般競争入札\2.ガス\R4\且格小学校ほか2施設　ＬＰガス\公告\HP\"/>
    </mc:Choice>
  </mc:AlternateContent>
  <bookViews>
    <workbookView xWindow="11160" yWindow="0" windowWidth="20490" windowHeight="7095"/>
  </bookViews>
  <sheets>
    <sheet name="Sheet1" sheetId="1" r:id="rId1"/>
  </sheets>
  <definedNames>
    <definedName name="_xlnm.Print_Area" localSheetId="0">Sheet1!$A$1:$L$58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E18" i="1" l="1"/>
  <c r="E17" i="1"/>
  <c r="D19" i="1"/>
  <c r="D18" i="1"/>
  <c r="D17" i="1"/>
  <c r="K46" i="1" l="1"/>
  <c r="K34" i="1"/>
  <c r="K41" i="1"/>
  <c r="K22" i="1"/>
  <c r="K29" i="1"/>
  <c r="K17" i="1"/>
  <c r="E29" i="1" l="1"/>
  <c r="E30" i="1"/>
  <c r="E41" i="1"/>
  <c r="E42" i="1"/>
  <c r="G17" i="1"/>
  <c r="C47" i="1" l="1"/>
  <c r="F47" i="1"/>
  <c r="I47" i="1"/>
  <c r="C48" i="1" l="1"/>
  <c r="E20" i="1" l="1"/>
  <c r="E32" i="1"/>
  <c r="E44" i="1"/>
  <c r="H19" i="1"/>
  <c r="H31" i="1"/>
  <c r="H43" i="1"/>
  <c r="H20" i="1"/>
  <c r="H32" i="1"/>
  <c r="H44" i="1"/>
  <c r="M5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K42" i="1" l="1"/>
  <c r="K30" i="1"/>
  <c r="K18" i="1"/>
  <c r="K35" i="1"/>
  <c r="K23" i="1"/>
  <c r="H29" i="1"/>
  <c r="E23" i="1"/>
  <c r="E35" i="1"/>
  <c r="H41" i="1"/>
  <c r="L41" i="1" s="1"/>
  <c r="H17" i="1"/>
  <c r="L17" i="1" s="1"/>
  <c r="E43" i="1"/>
  <c r="E31" i="1"/>
  <c r="E19" i="1"/>
  <c r="K33" i="1"/>
  <c r="K45" i="1"/>
  <c r="K21" i="1"/>
  <c r="K28" i="1"/>
  <c r="K40" i="1"/>
  <c r="E28" i="1"/>
  <c r="E40" i="1"/>
  <c r="E21" i="1"/>
  <c r="E33" i="1"/>
  <c r="E45" i="1"/>
  <c r="H21" i="1"/>
  <c r="H28" i="1"/>
  <c r="H40" i="1"/>
  <c r="H33" i="1"/>
  <c r="H45" i="1"/>
  <c r="L29" i="1"/>
  <c r="M6" i="1"/>
  <c r="L45" i="1" l="1"/>
  <c r="H18" i="1"/>
  <c r="L18" i="1" s="1"/>
  <c r="H30" i="1"/>
  <c r="L30" i="1" s="1"/>
  <c r="H42" i="1"/>
  <c r="L42" i="1" s="1"/>
  <c r="E22" i="1"/>
  <c r="E34" i="1"/>
  <c r="E46" i="1"/>
  <c r="H22" i="1"/>
  <c r="H34" i="1"/>
  <c r="H46" i="1"/>
  <c r="K44" i="1"/>
  <c r="L44" i="1" s="1"/>
  <c r="K20" i="1"/>
  <c r="L20" i="1" s="1"/>
  <c r="K31" i="1"/>
  <c r="L31" i="1" s="1"/>
  <c r="K43" i="1"/>
  <c r="L43" i="1" s="1"/>
  <c r="K19" i="1"/>
  <c r="L19" i="1" s="1"/>
  <c r="K32" i="1"/>
  <c r="L32" i="1" s="1"/>
  <c r="L33" i="1"/>
  <c r="L40" i="1"/>
  <c r="L28" i="1"/>
  <c r="L21" i="1"/>
  <c r="K24" i="1"/>
  <c r="K36" i="1"/>
  <c r="E24" i="1"/>
  <c r="E36" i="1"/>
  <c r="M7" i="1"/>
  <c r="L34" i="1" l="1"/>
  <c r="L46" i="1"/>
  <c r="L22" i="1"/>
  <c r="K26" i="1"/>
  <c r="K38" i="1"/>
  <c r="H26" i="1"/>
  <c r="H38" i="1"/>
  <c r="E26" i="1"/>
  <c r="E38" i="1"/>
  <c r="M8" i="1"/>
  <c r="M9" i="1" l="1"/>
  <c r="H23" i="1"/>
  <c r="L23" i="1" s="1"/>
  <c r="H35" i="1"/>
  <c r="L35" i="1" s="1"/>
  <c r="L38" i="1"/>
  <c r="K37" i="1"/>
  <c r="K27" i="1"/>
  <c r="K39" i="1"/>
  <c r="K25" i="1"/>
  <c r="H25" i="1"/>
  <c r="E27" i="1"/>
  <c r="H27" i="1"/>
  <c r="H39" i="1"/>
  <c r="E25" i="1"/>
  <c r="E37" i="1"/>
  <c r="H37" i="1"/>
  <c r="E39" i="1"/>
  <c r="L26" i="1"/>
  <c r="H36" i="1" l="1"/>
  <c r="L36" i="1" s="1"/>
  <c r="H24" i="1"/>
  <c r="L24" i="1" s="1"/>
  <c r="L37" i="1"/>
  <c r="L39" i="1"/>
  <c r="L27" i="1"/>
  <c r="L25" i="1"/>
  <c r="L47" i="1" l="1"/>
  <c r="K49" i="1" s="1"/>
</calcChain>
</file>

<file path=xl/sharedStrings.xml><?xml version="1.0" encoding="utf-8"?>
<sst xmlns="http://schemas.openxmlformats.org/spreadsheetml/2006/main" count="69" uniqueCount="54">
  <si>
    <t>基本料金</t>
    <rPh sb="0" eb="2">
      <t>キホン</t>
    </rPh>
    <rPh sb="2" eb="4">
      <t>リョウキン</t>
    </rPh>
    <phoneticPr fontId="1"/>
  </si>
  <si>
    <t>０～１０㎥</t>
    <phoneticPr fontId="1"/>
  </si>
  <si>
    <t>使用予定量</t>
    <rPh sb="0" eb="2">
      <t>シヨウ</t>
    </rPh>
    <rPh sb="2" eb="4">
      <t>ヨテイ</t>
    </rPh>
    <rPh sb="4" eb="5">
      <t>リョウ</t>
    </rPh>
    <phoneticPr fontId="1"/>
  </si>
  <si>
    <t>月</t>
    <rPh sb="0" eb="1">
      <t>ゲツ</t>
    </rPh>
    <phoneticPr fontId="1"/>
  </si>
  <si>
    <t>R6</t>
    <phoneticPr fontId="1"/>
  </si>
  <si>
    <t>R5</t>
    <phoneticPr fontId="1"/>
  </si>
  <si>
    <t>R4</t>
    <phoneticPr fontId="1"/>
  </si>
  <si>
    <t>計</t>
    <rPh sb="0" eb="1">
      <t>ケイ</t>
    </rPh>
    <phoneticPr fontId="1"/>
  </si>
  <si>
    <t>料金表（税込）</t>
    <rPh sb="0" eb="2">
      <t>リョウキン</t>
    </rPh>
    <rPh sb="2" eb="3">
      <t>ヒョウ</t>
    </rPh>
    <rPh sb="4" eb="6">
      <t>ゼイコ</t>
    </rPh>
    <phoneticPr fontId="1"/>
  </si>
  <si>
    <t>（円）</t>
    <rPh sb="1" eb="2">
      <t>エン</t>
    </rPh>
    <phoneticPr fontId="1"/>
  </si>
  <si>
    <t>（円/㎥）</t>
    <rPh sb="1" eb="2">
      <t>エン</t>
    </rPh>
    <phoneticPr fontId="1"/>
  </si>
  <si>
    <t>予定ガス
使用量</t>
    <rPh sb="0" eb="2">
      <t>ヨテイ</t>
    </rPh>
    <rPh sb="5" eb="8">
      <t>シヨウリョウ</t>
    </rPh>
    <phoneticPr fontId="1"/>
  </si>
  <si>
    <t>２００㎥超</t>
    <rPh sb="4" eb="5">
      <t>チョウ</t>
    </rPh>
    <phoneticPr fontId="1"/>
  </si>
  <si>
    <t>１５０㎥超～２００㎥</t>
    <rPh sb="4" eb="5">
      <t>チョウ</t>
    </rPh>
    <phoneticPr fontId="1"/>
  </si>
  <si>
    <t>１００㎥超～１５０㎥</t>
    <rPh sb="4" eb="5">
      <t>チョウ</t>
    </rPh>
    <phoneticPr fontId="1"/>
  </si>
  <si>
    <t>５０㎥超～１００㎥</t>
    <rPh sb="3" eb="4">
      <t>チョウ</t>
    </rPh>
    <phoneticPr fontId="1"/>
  </si>
  <si>
    <t>２０㎥超～５０㎥</t>
    <rPh sb="3" eb="4">
      <t>チョウ</t>
    </rPh>
    <phoneticPr fontId="1"/>
  </si>
  <si>
    <t>１０㎥超～２０㎥</t>
    <rPh sb="3" eb="4">
      <t>チョウ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</si>
  <si>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</si>
  <si>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</si>
  <si>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</si>
  <si>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</si>
  <si>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</si>
  <si>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</si>
  <si>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</si>
  <si>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（㎥）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</si>
  <si>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</si>
  <si>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</si>
  <si>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</si>
  <si>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</si>
  <si>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</si>
  <si>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</si>
  <si>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ガス従量料金</t>
    <rPh sb="2" eb="4">
      <t>ジュウリョウ</t>
    </rPh>
    <rPh sb="4" eb="6">
      <t>リョウキン</t>
    </rPh>
    <phoneticPr fontId="1"/>
  </si>
  <si>
    <t>総合計</t>
    <rPh sb="0" eb="1">
      <t>ソウ</t>
    </rPh>
    <rPh sb="1" eb="3">
      <t>ゴウケイ</t>
    </rPh>
    <phoneticPr fontId="1"/>
  </si>
  <si>
    <t>月毎のガス料金
合計
i
（a + b）+（c + d）＋（e + f）</t>
    <rPh sb="0" eb="2">
      <t>ツキゴト</t>
    </rPh>
    <rPh sb="5" eb="7">
      <t>リョウキン</t>
    </rPh>
    <rPh sb="8" eb="10">
      <t>ゴウケイ</t>
    </rPh>
    <phoneticPr fontId="1"/>
  </si>
  <si>
    <t>（㎥/月）</t>
    <rPh sb="3" eb="4">
      <t>ツキ</t>
    </rPh>
    <phoneticPr fontId="1"/>
  </si>
  <si>
    <t>基本料金
入札単価</t>
    <rPh sb="0" eb="2">
      <t>キホン</t>
    </rPh>
    <rPh sb="2" eb="4">
      <t>リョウキン</t>
    </rPh>
    <rPh sb="5" eb="7">
      <t>ニュウサツ</t>
    </rPh>
    <rPh sb="7" eb="9">
      <t>タンカ</t>
    </rPh>
    <phoneticPr fontId="1"/>
  </si>
  <si>
    <t>従量料金
入札単価</t>
    <rPh sb="0" eb="2">
      <t>ジュウリョウ</t>
    </rPh>
    <rPh sb="2" eb="4">
      <t>リョウキン</t>
    </rPh>
    <rPh sb="5" eb="7">
      <t>ニュウサツ</t>
    </rPh>
    <rPh sb="7" eb="9">
      <t>タンカ</t>
    </rPh>
    <phoneticPr fontId="1"/>
  </si>
  <si>
    <t>年</t>
    <rPh sb="0" eb="1">
      <t>ネン</t>
    </rPh>
    <phoneticPr fontId="1"/>
  </si>
  <si>
    <t>記入上の注意点等</t>
    <rPh sb="0" eb="2">
      <t>キニュウ</t>
    </rPh>
    <rPh sb="2" eb="3">
      <t>ジョウ</t>
    </rPh>
    <rPh sb="4" eb="7">
      <t>チュウイテン</t>
    </rPh>
    <rPh sb="7" eb="8">
      <t>トウ</t>
    </rPh>
    <phoneticPr fontId="5"/>
  </si>
  <si>
    <t xml:space="preserve"> １　入札金額算定書は入札書に添付し、入札書に使用する印鑑で割印を行うこと。</t>
    <rPh sb="3" eb="5">
      <t>ニュウサツ</t>
    </rPh>
    <rPh sb="5" eb="7">
      <t>キンガク</t>
    </rPh>
    <rPh sb="7" eb="9">
      <t>サンテイ</t>
    </rPh>
    <rPh sb="9" eb="10">
      <t>ショ</t>
    </rPh>
    <rPh sb="11" eb="14">
      <t>ニュウサツショ</t>
    </rPh>
    <rPh sb="15" eb="17">
      <t>テンプ</t>
    </rPh>
    <rPh sb="19" eb="22">
      <t>ニュウサツショ</t>
    </rPh>
    <rPh sb="23" eb="25">
      <t>シヨウ</t>
    </rPh>
    <rPh sb="27" eb="29">
      <t>インカン</t>
    </rPh>
    <rPh sb="30" eb="31">
      <t>ワ</t>
    </rPh>
    <rPh sb="31" eb="32">
      <t>イン</t>
    </rPh>
    <rPh sb="33" eb="34">
      <t>オコナ</t>
    </rPh>
    <phoneticPr fontId="5"/>
  </si>
  <si>
    <t xml:space="preserve"> 2　基本料金単価、従量料金単価は単価一覧表に入力すること。</t>
    <rPh sb="3" eb="5">
      <t>キホン</t>
    </rPh>
    <rPh sb="5" eb="7">
      <t>リョウキン</t>
    </rPh>
    <rPh sb="7" eb="9">
      <t>タンカ</t>
    </rPh>
    <rPh sb="10" eb="12">
      <t>ジュウリョウ</t>
    </rPh>
    <rPh sb="12" eb="14">
      <t>リョウキン</t>
    </rPh>
    <rPh sb="14" eb="16">
      <t>タンカ</t>
    </rPh>
    <rPh sb="17" eb="19">
      <t>タンカ</t>
    </rPh>
    <rPh sb="19" eb="21">
      <t>イチラン</t>
    </rPh>
    <rPh sb="21" eb="22">
      <t>ヒョウ</t>
    </rPh>
    <rPh sb="23" eb="25">
      <t>ニュウリョク</t>
    </rPh>
    <phoneticPr fontId="1"/>
  </si>
  <si>
    <r>
      <rPr>
        <sz val="12"/>
        <rFont val="ＭＳ Ｐゴシック"/>
        <family val="3"/>
        <charset val="128"/>
      </rPr>
      <t xml:space="preserve"> 3</t>
    </r>
    <r>
      <rPr>
        <sz val="12"/>
        <rFont val="ＭＳ Ｐ明朝"/>
        <family val="1"/>
        <charset val="128"/>
      </rPr>
      <t>　</t>
    </r>
    <r>
      <rPr>
        <b/>
        <sz val="12"/>
        <rFont val="ＭＳ Ｐゴシック"/>
        <family val="3"/>
        <charset val="128"/>
      </rPr>
      <t>基本料金単価</t>
    </r>
    <r>
      <rPr>
        <sz val="12"/>
        <rFont val="ＭＳ Ｐ明朝"/>
        <family val="1"/>
        <charset val="128"/>
      </rPr>
      <t>、</t>
    </r>
    <r>
      <rPr>
        <b/>
        <sz val="12"/>
        <rFont val="ＭＳ Ｐゴシック"/>
        <family val="3"/>
        <charset val="128"/>
      </rPr>
      <t>従量料金単価</t>
    </r>
    <r>
      <rPr>
        <sz val="12"/>
        <rFont val="ＭＳ Ｐ明朝"/>
        <family val="1"/>
        <charset val="128"/>
      </rPr>
      <t>は</t>
    </r>
    <r>
      <rPr>
        <b/>
        <sz val="12"/>
        <rFont val="ＭＳ Ｐゴシック"/>
        <family val="3"/>
        <charset val="128"/>
      </rPr>
      <t>税込単価</t>
    </r>
    <r>
      <rPr>
        <sz val="12"/>
        <rFont val="ＭＳ Ｐ明朝"/>
        <family val="1"/>
        <charset val="128"/>
      </rPr>
      <t>とし、</t>
    </r>
    <r>
      <rPr>
        <b/>
        <sz val="12"/>
        <rFont val="ＭＳ Ｐゴシック"/>
        <family val="3"/>
        <charset val="128"/>
      </rPr>
      <t>小数点第3位を切り捨てる</t>
    </r>
    <r>
      <rPr>
        <sz val="12"/>
        <rFont val="ＭＳ Ｐ明朝"/>
        <family val="1"/>
        <charset val="128"/>
      </rPr>
      <t>。</t>
    </r>
    <rPh sb="3" eb="5">
      <t>キホン</t>
    </rPh>
    <rPh sb="5" eb="7">
      <t>リョウキン</t>
    </rPh>
    <rPh sb="7" eb="9">
      <t>タンカ</t>
    </rPh>
    <rPh sb="10" eb="12">
      <t>ジュウリョウ</t>
    </rPh>
    <rPh sb="12" eb="14">
      <t>リョウキン</t>
    </rPh>
    <rPh sb="14" eb="16">
      <t>タンカ</t>
    </rPh>
    <rPh sb="17" eb="19">
      <t>ゼイコ</t>
    </rPh>
    <rPh sb="19" eb="21">
      <t>タンカ</t>
    </rPh>
    <rPh sb="24" eb="27">
      <t>ショウスウテン</t>
    </rPh>
    <rPh sb="27" eb="28">
      <t>ダイ</t>
    </rPh>
    <rPh sb="29" eb="30">
      <t>イ</t>
    </rPh>
    <rPh sb="31" eb="32">
      <t>キ</t>
    </rPh>
    <rPh sb="33" eb="34">
      <t>ス</t>
    </rPh>
    <phoneticPr fontId="5"/>
  </si>
  <si>
    <r>
      <rPr>
        <sz val="12"/>
        <rFont val="ＭＳ Ｐゴシック"/>
        <family val="3"/>
        <charset val="128"/>
      </rPr>
      <t xml:space="preserve"> 5</t>
    </r>
    <r>
      <rPr>
        <sz val="12"/>
        <rFont val="ＭＳ Ｐ明朝"/>
        <family val="1"/>
        <charset val="128"/>
      </rPr>
      <t>　</t>
    </r>
    <r>
      <rPr>
        <b/>
        <sz val="12"/>
        <rFont val="ＭＳ Ｐゴシック"/>
        <family val="3"/>
        <charset val="128"/>
      </rPr>
      <t>月毎のガス料金合計</t>
    </r>
    <r>
      <rPr>
        <sz val="12"/>
        <rFont val="ＭＳ Ｐ明朝"/>
        <family val="1"/>
        <charset val="128"/>
      </rPr>
      <t>の</t>
    </r>
    <r>
      <rPr>
        <b/>
        <sz val="12"/>
        <rFont val="ＭＳ Ｐゴシック"/>
        <family val="3"/>
        <charset val="128"/>
      </rPr>
      <t>1円未満の端数は切り捨てる</t>
    </r>
    <r>
      <rPr>
        <sz val="12"/>
        <rFont val="ＭＳ Ｐ明朝"/>
        <family val="1"/>
        <charset val="128"/>
      </rPr>
      <t>。</t>
    </r>
    <rPh sb="3" eb="4">
      <t>ツキ</t>
    </rPh>
    <rPh sb="4" eb="5">
      <t>ゴト</t>
    </rPh>
    <rPh sb="8" eb="10">
      <t>リョウキン</t>
    </rPh>
    <rPh sb="10" eb="12">
      <t>ゴウケイ</t>
    </rPh>
    <rPh sb="14" eb="15">
      <t>エン</t>
    </rPh>
    <rPh sb="15" eb="17">
      <t>ミマン</t>
    </rPh>
    <rPh sb="18" eb="20">
      <t>ハスウ</t>
    </rPh>
    <rPh sb="21" eb="22">
      <t>キ</t>
    </rPh>
    <rPh sb="23" eb="24">
      <t>ス</t>
    </rPh>
    <phoneticPr fontId="5"/>
  </si>
  <si>
    <r>
      <rPr>
        <sz val="12"/>
        <rFont val="ＭＳ Ｐゴシック"/>
        <family val="3"/>
        <charset val="128"/>
      </rPr>
      <t xml:space="preserve"> 6</t>
    </r>
    <r>
      <rPr>
        <sz val="12"/>
        <rFont val="ＭＳ Ｐ明朝"/>
        <family val="1"/>
        <charset val="128"/>
      </rPr>
      <t>　</t>
    </r>
    <r>
      <rPr>
        <b/>
        <sz val="12"/>
        <rFont val="ＭＳ Ｐゴシック"/>
        <family val="3"/>
        <charset val="128"/>
      </rPr>
      <t>入札書に記載する金額は、ガス料金総価（i の合計） の額</t>
    </r>
    <r>
      <rPr>
        <sz val="12"/>
        <rFont val="ＭＳ Ｐ明朝"/>
        <family val="1"/>
        <charset val="128"/>
      </rPr>
      <t>とする。</t>
    </r>
    <rPh sb="3" eb="5">
      <t>ニュウサツ</t>
    </rPh>
    <rPh sb="5" eb="6">
      <t>ショ</t>
    </rPh>
    <rPh sb="7" eb="9">
      <t>キサイ</t>
    </rPh>
    <rPh sb="11" eb="13">
      <t>キンガク</t>
    </rPh>
    <rPh sb="17" eb="19">
      <t>リョウキン</t>
    </rPh>
    <rPh sb="19" eb="20">
      <t>ソウ</t>
    </rPh>
    <rPh sb="20" eb="21">
      <t>カ</t>
    </rPh>
    <rPh sb="25" eb="27">
      <t>ゴウケイ</t>
    </rPh>
    <rPh sb="30" eb="31">
      <t>ガク</t>
    </rPh>
    <phoneticPr fontId="5"/>
  </si>
  <si>
    <t xml:space="preserve"> ７　仕様書の注意点を踏まえた記載であれば、入札参加者の需要内容に合わせた様式も可とする。</t>
    <rPh sb="3" eb="6">
      <t>シヨウショ</t>
    </rPh>
    <rPh sb="7" eb="10">
      <t>チュウイテン</t>
    </rPh>
    <rPh sb="11" eb="12">
      <t>フ</t>
    </rPh>
    <rPh sb="15" eb="17">
      <t>キサイ</t>
    </rPh>
    <rPh sb="22" eb="24">
      <t>ニュウサツ</t>
    </rPh>
    <rPh sb="24" eb="26">
      <t>サンカ</t>
    </rPh>
    <rPh sb="26" eb="27">
      <t>シャ</t>
    </rPh>
    <rPh sb="28" eb="30">
      <t>ジュヨウ</t>
    </rPh>
    <rPh sb="30" eb="32">
      <t>ナイヨウ</t>
    </rPh>
    <rPh sb="33" eb="34">
      <t>ア</t>
    </rPh>
    <rPh sb="37" eb="39">
      <t>ヨウシキ</t>
    </rPh>
    <rPh sb="40" eb="41">
      <t>カ</t>
    </rPh>
    <phoneticPr fontId="5"/>
  </si>
  <si>
    <t>ガス料金総価</t>
    <rPh sb="2" eb="4">
      <t>リョウキン</t>
    </rPh>
    <rPh sb="4" eb="5">
      <t>ソウ</t>
    </rPh>
    <rPh sb="5" eb="6">
      <t>カ</t>
    </rPh>
    <phoneticPr fontId="1"/>
  </si>
  <si>
    <t>（入札書記載額）</t>
    <rPh sb="1" eb="3">
      <t>ニュウサツ</t>
    </rPh>
    <rPh sb="3" eb="4">
      <t>ショ</t>
    </rPh>
    <rPh sb="4" eb="6">
      <t>キサイ</t>
    </rPh>
    <rPh sb="6" eb="7">
      <t>ガク</t>
    </rPh>
    <phoneticPr fontId="1"/>
  </si>
  <si>
    <r>
      <rPr>
        <sz val="12"/>
        <rFont val="ＭＳ Ｐゴシック"/>
        <family val="3"/>
        <charset val="128"/>
      </rPr>
      <t xml:space="preserve"> 4</t>
    </r>
    <r>
      <rPr>
        <sz val="12"/>
        <rFont val="ＭＳ Ｐ明朝"/>
        <family val="1"/>
        <charset val="128"/>
      </rPr>
      <t xml:space="preserve">  </t>
    </r>
    <r>
      <rPr>
        <b/>
        <sz val="12"/>
        <rFont val="ＭＳ Ｐゴシック"/>
        <family val="3"/>
        <charset val="128"/>
      </rPr>
      <t xml:space="preserve"> 基本料金、従量料金の計の端数は、小数点第２を切り捨てる</t>
    </r>
    <r>
      <rPr>
        <sz val="12"/>
        <rFont val="ＭＳ Ｐ明朝"/>
        <family val="1"/>
        <charset val="128"/>
      </rPr>
      <t>。</t>
    </r>
    <rPh sb="5" eb="7">
      <t>キホン</t>
    </rPh>
    <rPh sb="7" eb="9">
      <t>リョウキン</t>
    </rPh>
    <rPh sb="10" eb="12">
      <t>ジュウリョウ</t>
    </rPh>
    <rPh sb="12" eb="14">
      <t>リョウキン</t>
    </rPh>
    <rPh sb="15" eb="16">
      <t>ケイ</t>
    </rPh>
    <rPh sb="17" eb="19">
      <t>ハスウ</t>
    </rPh>
    <rPh sb="21" eb="24">
      <t>ショウスウテン</t>
    </rPh>
    <rPh sb="24" eb="25">
      <t>ダイ</t>
    </rPh>
    <rPh sb="27" eb="28">
      <t>キ</t>
    </rPh>
    <rPh sb="29" eb="30">
      <t>ス</t>
    </rPh>
    <phoneticPr fontId="5"/>
  </si>
  <si>
    <t>様式第５</t>
    <rPh sb="0" eb="2">
      <t>ヨウシキ</t>
    </rPh>
    <rPh sb="2" eb="3">
      <t>ダイ</t>
    </rPh>
    <phoneticPr fontId="1"/>
  </si>
  <si>
    <t>入札金額算定書</t>
    <rPh sb="0" eb="7">
      <t>ニュウサツキンガクサンテイショ</t>
    </rPh>
    <phoneticPr fontId="1"/>
  </si>
  <si>
    <t>且格小学校</t>
    <rPh sb="0" eb="1">
      <t>ショ</t>
    </rPh>
    <rPh sb="1" eb="2">
      <t>カク</t>
    </rPh>
    <rPh sb="2" eb="5">
      <t>ショウガッコウ</t>
    </rPh>
    <phoneticPr fontId="1"/>
  </si>
  <si>
    <t>合渡小学校</t>
    <rPh sb="0" eb="2">
      <t>ゴウド</t>
    </rPh>
    <rPh sb="2" eb="5">
      <t>ショウガッコウ</t>
    </rPh>
    <phoneticPr fontId="1"/>
  </si>
  <si>
    <t>岐阜中央中学校（第2体育館）</t>
    <rPh sb="0" eb="2">
      <t>ギフ</t>
    </rPh>
    <rPh sb="2" eb="4">
      <t>チュウオウ</t>
    </rPh>
    <rPh sb="4" eb="7">
      <t>チュウガッコウ</t>
    </rPh>
    <rPh sb="5" eb="7">
      <t>ガッコウ</t>
    </rPh>
    <rPh sb="8" eb="9">
      <t>ダイ</t>
    </rPh>
    <rPh sb="10" eb="13">
      <t>タイイクカン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</si>
</sst>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.0_);[Red]\(#,##0.0\)"/>
    <numFmt numFmtId="178" formatCode="#,##0&quot;円&quot;"/>
  </numFmts>
  <fonts count="12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7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 diagonalUp="1">
      <left/>
      <right style="thin">
        <color auto="1"/>
      </right>
      <top style="double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4" fillId="0" borderId="0"/>
  </cellStyleXfs>
  <cellXfs count="105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0" xfId="0" applyFo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5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31" xfId="0" applyFont="1" applyBorder="1">
      <alignment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4" borderId="54" xfId="0" applyFont="1" applyFill="1" applyBorder="1" applyAlignment="1">
      <alignment horizontal="right" vertical="center" wrapText="1"/>
    </xf>
    <xf numFmtId="0" fontId="2" fillId="0" borderId="27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right" vertical="center" wrapText="1"/>
    </xf>
    <xf numFmtId="0" fontId="2" fillId="0" borderId="39" xfId="0" applyFont="1" applyBorder="1" applyAlignment="1">
      <alignment horizontal="right" vertical="center" wrapText="1"/>
    </xf>
    <xf numFmtId="0" fontId="2" fillId="0" borderId="21" xfId="0" applyFont="1" applyBorder="1">
      <alignment vertical="center"/>
    </xf>
    <xf numFmtId="177" fontId="2" fillId="4" borderId="48" xfId="0" applyNumberFormat="1" applyFont="1" applyFill="1" applyBorder="1">
      <alignment vertical="center"/>
    </xf>
    <xf numFmtId="0" fontId="2" fillId="0" borderId="13" xfId="0" applyFont="1" applyBorder="1">
      <alignment vertical="center"/>
    </xf>
    <xf numFmtId="177" fontId="2" fillId="4" borderId="49" xfId="0" applyNumberFormat="1" applyFont="1" applyFill="1" applyBorder="1">
      <alignment vertical="center"/>
    </xf>
    <xf numFmtId="0" fontId="2" fillId="0" borderId="19" xfId="0" applyFont="1" applyBorder="1">
      <alignment vertical="center"/>
    </xf>
    <xf numFmtId="177" fontId="2" fillId="4" borderId="50" xfId="0" applyNumberFormat="1" applyFont="1" applyFill="1" applyBorder="1">
      <alignment vertical="center"/>
    </xf>
    <xf numFmtId="0" fontId="2" fillId="0" borderId="11" xfId="0" applyFont="1" applyBorder="1">
      <alignment vertical="center"/>
    </xf>
    <xf numFmtId="177" fontId="2" fillId="4" borderId="51" xfId="0" applyNumberFormat="1" applyFont="1" applyFill="1" applyBorder="1">
      <alignment vertical="center"/>
    </xf>
    <xf numFmtId="0" fontId="2" fillId="0" borderId="15" xfId="0" applyFont="1" applyBorder="1">
      <alignment vertical="center"/>
    </xf>
    <xf numFmtId="177" fontId="2" fillId="4" borderId="52" xfId="0" applyNumberFormat="1" applyFont="1" applyFill="1" applyBorder="1">
      <alignment vertical="center"/>
    </xf>
    <xf numFmtId="177" fontId="2" fillId="4" borderId="53" xfId="0" applyNumberFormat="1" applyFont="1" applyFill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177" fontId="2" fillId="0" borderId="56" xfId="0" applyNumberFormat="1" applyFont="1" applyBorder="1">
      <alignment vertical="center"/>
    </xf>
    <xf numFmtId="0" fontId="7" fillId="0" borderId="0" xfId="0" applyFont="1">
      <alignment vertical="center"/>
    </xf>
    <xf numFmtId="0" fontId="6" fillId="3" borderId="0" xfId="1" applyFont="1" applyFill="1" applyProtection="1"/>
    <xf numFmtId="177" fontId="2" fillId="0" borderId="40" xfId="0" applyNumberFormat="1" applyFont="1" applyBorder="1">
      <alignment vertical="center"/>
    </xf>
    <xf numFmtId="177" fontId="2" fillId="0" borderId="21" xfId="0" applyNumberFormat="1" applyFont="1" applyBorder="1">
      <alignment vertical="center"/>
    </xf>
    <xf numFmtId="177" fontId="2" fillId="0" borderId="22" xfId="0" applyNumberFormat="1" applyFont="1" applyBorder="1">
      <alignment vertical="center"/>
    </xf>
    <xf numFmtId="177" fontId="2" fillId="0" borderId="41" xfId="0" applyNumberFormat="1" applyFont="1" applyBorder="1">
      <alignment vertical="center"/>
    </xf>
    <xf numFmtId="177" fontId="2" fillId="0" borderId="13" xfId="0" applyNumberFormat="1" applyFont="1" applyBorder="1">
      <alignment vertical="center"/>
    </xf>
    <xf numFmtId="177" fontId="2" fillId="0" borderId="14" xfId="0" applyNumberFormat="1" applyFont="1" applyBorder="1">
      <alignment vertical="center"/>
    </xf>
    <xf numFmtId="177" fontId="2" fillId="0" borderId="42" xfId="0" applyNumberFormat="1" applyFont="1" applyBorder="1">
      <alignment vertical="center"/>
    </xf>
    <xf numFmtId="177" fontId="2" fillId="0" borderId="43" xfId="0" applyNumberFormat="1" applyFont="1" applyBorder="1">
      <alignment vertical="center"/>
    </xf>
    <xf numFmtId="177" fontId="2" fillId="0" borderId="11" xfId="0" applyNumberFormat="1" applyFont="1" applyBorder="1">
      <alignment vertical="center"/>
    </xf>
    <xf numFmtId="177" fontId="2" fillId="0" borderId="12" xfId="0" applyNumberFormat="1" applyFont="1" applyBorder="1">
      <alignment vertical="center"/>
    </xf>
    <xf numFmtId="177" fontId="2" fillId="0" borderId="44" xfId="0" applyNumberFormat="1" applyFont="1" applyBorder="1">
      <alignment vertical="center"/>
    </xf>
    <xf numFmtId="177" fontId="2" fillId="0" borderId="15" xfId="0" applyNumberFormat="1" applyFont="1" applyBorder="1">
      <alignment vertical="center"/>
    </xf>
    <xf numFmtId="177" fontId="2" fillId="0" borderId="16" xfId="0" applyNumberFormat="1" applyFont="1" applyBorder="1">
      <alignment vertical="center"/>
    </xf>
    <xf numFmtId="177" fontId="2" fillId="0" borderId="45" xfId="0" applyNumberFormat="1" applyFont="1" applyBorder="1">
      <alignment vertical="center"/>
    </xf>
    <xf numFmtId="177" fontId="2" fillId="0" borderId="37" xfId="0" applyNumberFormat="1" applyFont="1" applyBorder="1">
      <alignment vertical="center"/>
    </xf>
    <xf numFmtId="177" fontId="2" fillId="0" borderId="38" xfId="0" applyNumberFormat="1" applyFont="1" applyBorder="1">
      <alignment vertical="center"/>
    </xf>
    <xf numFmtId="176" fontId="2" fillId="0" borderId="58" xfId="0" applyNumberFormat="1" applyFont="1" applyBorder="1">
      <alignment vertical="center"/>
    </xf>
    <xf numFmtId="0" fontId="6" fillId="3" borderId="0" xfId="0" applyFont="1" applyFill="1" applyBorder="1" applyAlignment="1" applyProtection="1">
      <alignment horizontal="right" vertical="center" wrapText="1"/>
    </xf>
    <xf numFmtId="176" fontId="2" fillId="0" borderId="0" xfId="0" applyNumberFormat="1" applyFont="1" applyBorder="1">
      <alignment vertical="center"/>
    </xf>
    <xf numFmtId="0" fontId="2" fillId="0" borderId="0" xfId="0" applyFont="1" applyBorder="1">
      <alignment vertical="center"/>
    </xf>
    <xf numFmtId="0" fontId="6" fillId="3" borderId="0" xfId="0" applyFont="1" applyFill="1" applyBorder="1" applyAlignment="1" applyProtection="1">
      <alignment vertical="center" wrapText="1"/>
    </xf>
    <xf numFmtId="176" fontId="3" fillId="0" borderId="0" xfId="0" applyNumberFormat="1" applyFont="1" applyBorder="1" applyAlignment="1">
      <alignment vertical="center"/>
    </xf>
    <xf numFmtId="176" fontId="2" fillId="0" borderId="60" xfId="0" applyNumberFormat="1" applyFont="1" applyBorder="1">
      <alignment vertical="center"/>
    </xf>
    <xf numFmtId="176" fontId="2" fillId="0" borderId="61" xfId="0" applyNumberFormat="1" applyFont="1" applyBorder="1">
      <alignment vertical="center"/>
    </xf>
    <xf numFmtId="176" fontId="2" fillId="0" borderId="62" xfId="0" applyNumberFormat="1" applyFont="1" applyBorder="1">
      <alignment vertical="center"/>
    </xf>
    <xf numFmtId="176" fontId="2" fillId="0" borderId="63" xfId="0" applyNumberFormat="1" applyFont="1" applyBorder="1">
      <alignment vertical="center"/>
    </xf>
    <xf numFmtId="0" fontId="2" fillId="0" borderId="0" xfId="0" applyFont="1" applyAlignment="1">
      <alignment vertical="top" wrapText="1"/>
    </xf>
    <xf numFmtId="0" fontId="2" fillId="0" borderId="31" xfId="0" applyFont="1" applyBorder="1" applyAlignment="1">
      <alignment vertical="top" wrapText="1"/>
    </xf>
    <xf numFmtId="0" fontId="8" fillId="3" borderId="0" xfId="0" applyFont="1" applyFill="1" applyAlignment="1" applyProtection="1">
      <alignment vertical="center"/>
    </xf>
    <xf numFmtId="0" fontId="8" fillId="3" borderId="0" xfId="2" applyFont="1" applyFill="1" applyAlignment="1" applyProtection="1">
      <alignment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2" borderId="5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2" fillId="0" borderId="71" xfId="0" applyNumberFormat="1" applyFont="1" applyBorder="1">
      <alignment vertical="center"/>
    </xf>
    <xf numFmtId="0" fontId="2" fillId="2" borderId="72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/>
    </xf>
    <xf numFmtId="0" fontId="2" fillId="0" borderId="77" xfId="0" applyFont="1" applyBorder="1" applyAlignment="1">
      <alignment horizontal="right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0" borderId="75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78" fontId="11" fillId="3" borderId="68" xfId="1" applyNumberFormat="1" applyFont="1" applyFill="1" applyBorder="1" applyAlignment="1" applyProtection="1">
      <alignment horizontal="right"/>
    </xf>
    <xf numFmtId="178" fontId="11" fillId="3" borderId="66" xfId="1" applyNumberFormat="1" applyFont="1" applyFill="1" applyBorder="1" applyAlignment="1" applyProtection="1">
      <alignment horizontal="right"/>
    </xf>
    <xf numFmtId="178" fontId="11" fillId="3" borderId="69" xfId="1" applyNumberFormat="1" applyFont="1" applyFill="1" applyBorder="1" applyAlignment="1" applyProtection="1">
      <alignment horizontal="right"/>
    </xf>
    <xf numFmtId="178" fontId="11" fillId="3" borderId="67" xfId="1" applyNumberFormat="1" applyFont="1" applyFill="1" applyBorder="1" applyAlignment="1" applyProtection="1">
      <alignment horizontal="right"/>
    </xf>
    <xf numFmtId="0" fontId="2" fillId="0" borderId="23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4" fontId="2" fillId="0" borderId="3" xfId="0" applyNumberFormat="1" applyFont="1" applyBorder="1" applyAlignment="1" applyProtection="1">
      <alignment horizontal="center" vertical="center"/>
      <protection locked="0"/>
    </xf>
    <xf numFmtId="4" fontId="2" fillId="0" borderId="73" xfId="0" applyNumberFormat="1" applyFont="1" applyBorder="1" applyAlignment="1" applyProtection="1">
      <alignment vertical="center"/>
      <protection locked="0"/>
    </xf>
    <xf numFmtId="4" fontId="2" fillId="0" borderId="17" xfId="0" applyNumberFormat="1" applyFont="1" applyBorder="1" applyAlignment="1" applyProtection="1">
      <alignment horizontal="center" vertical="center"/>
      <protection locked="0"/>
    </xf>
    <xf numFmtId="4" fontId="2" fillId="0" borderId="78" xfId="0" applyNumberFormat="1" applyFont="1" applyBorder="1" applyAlignment="1" applyProtection="1">
      <alignment horizontal="center" vertical="center"/>
      <protection locked="0"/>
    </xf>
    <xf numFmtId="4" fontId="2" fillId="0" borderId="74" xfId="0" applyNumberFormat="1" applyFont="1" applyBorder="1" applyAlignment="1" applyProtection="1">
      <alignment vertical="center"/>
      <protection locked="0"/>
    </xf>
  </cellXfs>
  <cellStyles count="3">
    <cellStyle name="標準" xfId="0" builtinId="0"/>
    <cellStyle name="標準 2" xfId="1"/>
    <cellStyle name="標準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tabSelected="1" view="pageBreakPreview" zoomScale="80" zoomScaleNormal="70" zoomScaleSheetLayoutView="80" workbookViewId="0">
      <selection activeCell="K4" sqref="K4:L10"/>
    </sheetView>
  </sheetViews>
  <sheetFormatPr defaultRowHeight="13.5"/>
  <cols>
    <col min="1" max="2" width="4.625" style="1" customWidth="1"/>
    <col min="3" max="13" width="14.625" style="1" customWidth="1"/>
    <col min="14" max="16384" width="9" style="1"/>
  </cols>
  <sheetData>
    <row r="1" spans="1:14" ht="27.75" customHeight="1" thickBot="1">
      <c r="A1" s="36" t="s">
        <v>49</v>
      </c>
      <c r="B1" s="4"/>
      <c r="C1" s="70"/>
      <c r="D1" s="36" t="s">
        <v>50</v>
      </c>
      <c r="E1" s="4"/>
      <c r="F1" s="4"/>
      <c r="G1" s="4"/>
      <c r="H1" s="4"/>
      <c r="I1" s="4"/>
      <c r="J1" s="4"/>
      <c r="K1" s="4"/>
      <c r="L1" s="10"/>
      <c r="M1" s="4"/>
      <c r="N1" s="4"/>
    </row>
    <row r="2" spans="1:14" ht="35.25" customHeight="1">
      <c r="A2" s="4"/>
      <c r="B2" s="4"/>
      <c r="C2" s="4"/>
      <c r="D2" s="4"/>
      <c r="E2" s="4"/>
      <c r="F2" s="4"/>
      <c r="G2" s="4"/>
      <c r="H2" s="4"/>
      <c r="I2" s="77" t="s">
        <v>8</v>
      </c>
      <c r="J2" s="78"/>
      <c r="K2" s="71" t="s">
        <v>36</v>
      </c>
      <c r="L2" s="74" t="s">
        <v>37</v>
      </c>
      <c r="M2" s="4"/>
    </row>
    <row r="3" spans="1:14" ht="20.100000000000001" customHeight="1" thickBot="1">
      <c r="A3" s="4"/>
      <c r="B3" s="4"/>
      <c r="C3" s="4"/>
      <c r="D3" s="4"/>
      <c r="E3" s="4"/>
      <c r="F3" s="4"/>
      <c r="G3" s="4"/>
      <c r="H3" s="4"/>
      <c r="I3" s="79" t="s">
        <v>35</v>
      </c>
      <c r="J3" s="80"/>
      <c r="K3" s="72" t="s">
        <v>9</v>
      </c>
      <c r="L3" s="75" t="s">
        <v>10</v>
      </c>
      <c r="M3" s="4"/>
    </row>
    <row r="4" spans="1:14" ht="20.100000000000001" customHeight="1">
      <c r="A4" s="4"/>
      <c r="B4" s="4"/>
      <c r="C4" s="4"/>
      <c r="D4" s="4"/>
      <c r="E4" s="4"/>
      <c r="F4" s="4"/>
      <c r="G4" s="11"/>
      <c r="H4" s="5" t="s">
        <v>18</v>
      </c>
      <c r="I4" s="2" t="s">
        <v>1</v>
      </c>
      <c r="J4" s="6"/>
      <c r="K4" s="100"/>
      <c r="L4" s="101"/>
      <c r="M4" s="4">
        <f>10*L4</f>
        <v>0</v>
      </c>
    </row>
    <row r="5" spans="1:14" ht="20.100000000000001" customHeight="1">
      <c r="A5" s="64"/>
      <c r="B5" s="64"/>
      <c r="C5" s="64"/>
      <c r="D5" s="64"/>
      <c r="E5" s="64"/>
      <c r="F5" s="64"/>
      <c r="G5" s="11"/>
      <c r="H5" s="7" t="s">
        <v>19</v>
      </c>
      <c r="I5" s="2" t="s">
        <v>17</v>
      </c>
      <c r="J5" s="6"/>
      <c r="K5" s="102"/>
      <c r="L5" s="101"/>
      <c r="M5" s="4">
        <f>L5*10+M4</f>
        <v>0</v>
      </c>
    </row>
    <row r="6" spans="1:14" ht="20.100000000000001" customHeight="1">
      <c r="A6" s="64"/>
      <c r="B6" s="64"/>
      <c r="C6" s="64"/>
      <c r="D6" s="64"/>
      <c r="E6" s="64"/>
      <c r="F6" s="64"/>
      <c r="G6" s="11"/>
      <c r="H6" s="7" t="s">
        <v>20</v>
      </c>
      <c r="I6" s="2" t="s">
        <v>16</v>
      </c>
      <c r="J6" s="6"/>
      <c r="K6" s="102"/>
      <c r="L6" s="101"/>
      <c r="M6" s="4">
        <f>L6*30+M5</f>
        <v>0</v>
      </c>
    </row>
    <row r="7" spans="1:14" ht="20.100000000000001" customHeight="1">
      <c r="A7" s="64"/>
      <c r="B7" s="64"/>
      <c r="C7" s="64"/>
      <c r="D7" s="64"/>
      <c r="E7" s="64"/>
      <c r="F7" s="64"/>
      <c r="G7" s="65"/>
      <c r="H7" s="7" t="s">
        <v>21</v>
      </c>
      <c r="I7" s="2" t="s">
        <v>15</v>
      </c>
      <c r="J7" s="6"/>
      <c r="K7" s="102"/>
      <c r="L7" s="101"/>
      <c r="M7" s="4">
        <f>50*L7+M6</f>
        <v>0</v>
      </c>
    </row>
    <row r="8" spans="1:14" ht="20.100000000000001" customHeight="1">
      <c r="A8" s="64"/>
      <c r="B8" s="64"/>
      <c r="C8" s="64"/>
      <c r="D8" s="64"/>
      <c r="E8" s="64"/>
      <c r="F8" s="64"/>
      <c r="G8" s="65"/>
      <c r="H8" s="7" t="s">
        <v>22</v>
      </c>
      <c r="I8" s="2" t="s">
        <v>14</v>
      </c>
      <c r="J8" s="6"/>
      <c r="K8" s="102"/>
      <c r="L8" s="101"/>
      <c r="M8" s="4">
        <f>50*L8+M7</f>
        <v>0</v>
      </c>
    </row>
    <row r="9" spans="1:14" ht="20.100000000000001" customHeight="1">
      <c r="A9" s="64"/>
      <c r="B9" s="64"/>
      <c r="C9" s="64"/>
      <c r="D9" s="64"/>
      <c r="E9" s="64"/>
      <c r="F9" s="64"/>
      <c r="G9" s="65"/>
      <c r="H9" s="7" t="s">
        <v>23</v>
      </c>
      <c r="I9" s="2" t="s">
        <v>13</v>
      </c>
      <c r="J9" s="6"/>
      <c r="K9" s="102"/>
      <c r="L9" s="101"/>
      <c r="M9" s="4">
        <f>50*L9+M8</f>
        <v>0</v>
      </c>
    </row>
    <row r="10" spans="1:14" ht="20.100000000000001" customHeight="1" thickBot="1">
      <c r="A10" s="64"/>
      <c r="B10" s="64"/>
      <c r="C10" s="64"/>
      <c r="D10" s="64"/>
      <c r="E10" s="64"/>
      <c r="F10" s="64"/>
      <c r="G10" s="65"/>
      <c r="H10" s="8" t="s">
        <v>24</v>
      </c>
      <c r="I10" s="3" t="s">
        <v>12</v>
      </c>
      <c r="J10" s="9"/>
      <c r="K10" s="103"/>
      <c r="L10" s="104"/>
      <c r="M10" s="4"/>
    </row>
    <row r="11" spans="1:14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10"/>
      <c r="N11" s="4"/>
    </row>
    <row r="12" spans="1:14" ht="14.25" thickBot="1">
      <c r="A12" s="4" t="s">
        <v>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ht="20.100000000000001" customHeight="1">
      <c r="A13" s="84" t="s">
        <v>38</v>
      </c>
      <c r="B13" s="87" t="s">
        <v>3</v>
      </c>
      <c r="C13" s="83" t="s">
        <v>51</v>
      </c>
      <c r="D13" s="83"/>
      <c r="E13" s="83"/>
      <c r="F13" s="83" t="s">
        <v>52</v>
      </c>
      <c r="G13" s="83"/>
      <c r="H13" s="83"/>
      <c r="I13" s="83" t="s">
        <v>53</v>
      </c>
      <c r="J13" s="83"/>
      <c r="K13" s="92"/>
      <c r="L13" s="81" t="s">
        <v>34</v>
      </c>
      <c r="M13" s="58"/>
      <c r="N13" s="4"/>
    </row>
    <row r="14" spans="1:14" ht="20.100000000000001" customHeight="1">
      <c r="A14" s="85"/>
      <c r="B14" s="88"/>
      <c r="C14" s="90" t="s">
        <v>11</v>
      </c>
      <c r="D14" s="12" t="s">
        <v>0</v>
      </c>
      <c r="E14" s="13" t="s">
        <v>32</v>
      </c>
      <c r="F14" s="90" t="s">
        <v>11</v>
      </c>
      <c r="G14" s="12" t="s">
        <v>0</v>
      </c>
      <c r="H14" s="13" t="s">
        <v>32</v>
      </c>
      <c r="I14" s="90" t="s">
        <v>11</v>
      </c>
      <c r="J14" s="12" t="s">
        <v>0</v>
      </c>
      <c r="K14" s="14" t="s">
        <v>32</v>
      </c>
      <c r="L14" s="82"/>
      <c r="M14" s="58"/>
      <c r="N14" s="4"/>
    </row>
    <row r="15" spans="1:14" ht="30" customHeight="1">
      <c r="A15" s="85"/>
      <c r="B15" s="88"/>
      <c r="C15" s="91"/>
      <c r="D15" s="15" t="s">
        <v>26</v>
      </c>
      <c r="E15" s="16" t="s">
        <v>27</v>
      </c>
      <c r="F15" s="91"/>
      <c r="G15" s="15" t="s">
        <v>28</v>
      </c>
      <c r="H15" s="16" t="s">
        <v>29</v>
      </c>
      <c r="I15" s="91"/>
      <c r="J15" s="15" t="s">
        <v>30</v>
      </c>
      <c r="K15" s="17" t="s">
        <v>31</v>
      </c>
      <c r="L15" s="82"/>
      <c r="M15" s="58"/>
      <c r="N15" s="4"/>
    </row>
    <row r="16" spans="1:14" ht="20.100000000000001" customHeight="1">
      <c r="A16" s="86"/>
      <c r="B16" s="89"/>
      <c r="C16" s="18" t="s">
        <v>25</v>
      </c>
      <c r="D16" s="19" t="s">
        <v>9</v>
      </c>
      <c r="E16" s="20" t="s">
        <v>9</v>
      </c>
      <c r="F16" s="18" t="s">
        <v>25</v>
      </c>
      <c r="G16" s="19" t="s">
        <v>9</v>
      </c>
      <c r="H16" s="20" t="s">
        <v>9</v>
      </c>
      <c r="I16" s="18" t="s">
        <v>25</v>
      </c>
      <c r="J16" s="19" t="s">
        <v>9</v>
      </c>
      <c r="K16" s="21" t="s">
        <v>9</v>
      </c>
      <c r="L16" s="76" t="s">
        <v>9</v>
      </c>
      <c r="M16" s="55"/>
      <c r="N16" s="4"/>
    </row>
    <row r="17" spans="1:14" ht="20.100000000000001" customHeight="1">
      <c r="A17" s="99" t="s">
        <v>6</v>
      </c>
      <c r="B17" s="28">
        <v>7</v>
      </c>
      <c r="C17" s="29">
        <v>4</v>
      </c>
      <c r="D17" s="45">
        <f>$K$4</f>
        <v>0</v>
      </c>
      <c r="E17" s="46">
        <f t="shared" ref="E17:E46" si="0">(IF(C17&gt;10,IF(C17&gt;20,IF(C17&gt;50,IF(C17&gt;100,IF(C17&gt;150,IF(C17&gt;200,(C17-200)*$L$10+$M$9,(C17-150)*$L$9+$M$8),(C17-100)*$L$8+$M$7),(C17-50)*$L$7+$M$6),(C17-20)*$L$6+$M$5),(C17-10)*$L$5+$M$4),C17*$L$4))</f>
        <v>0</v>
      </c>
      <c r="F17" s="29">
        <v>50</v>
      </c>
      <c r="G17" s="45">
        <f>$K$4</f>
        <v>0</v>
      </c>
      <c r="H17" s="46">
        <f t="shared" ref="H17:H46" si="1">(IF(F17&gt;10,IF(F17&gt;20,IF(F17&gt;50,IF(F17&gt;100,IF(F17&gt;150,IF(F17&gt;200,(F17-200)*$L$10+$M$9,(F17-150)*$L$9+$M$8),(F17-100)*$L$8+$M$7),(F17-50)*$L$7+$M$6),(F17-20)*$L$6+$M$5),(F17-10)*$L$5+$M$4),F17*$L$4))</f>
        <v>0</v>
      </c>
      <c r="I17" s="29">
        <v>3</v>
      </c>
      <c r="J17" s="45">
        <f t="shared" ref="J17:J46" si="2">$K$4</f>
        <v>0</v>
      </c>
      <c r="K17" s="47">
        <f t="shared" ref="K17:K46" si="3">(IF(I17&gt;10,IF(I17&gt;20,IF(I17&gt;50,IF(I17&gt;100,IF(I17&gt;150,IF(I17&gt;200,(I17-200)*$L$10+$M$9,(I17-150)*$L$9+$M$8),(I17-100)*$L$8+$M$7),(I17-50)*$L$7+$M$6),(I17-20)*$L$6+$M$5),(I17-10)*$L$5+$M$4),I17*$L$4))</f>
        <v>0</v>
      </c>
      <c r="L17" s="60">
        <f>INT((SUM(D17:E17,G17:H17,J17:K17)))</f>
        <v>0</v>
      </c>
      <c r="M17" s="59"/>
      <c r="N17" s="4"/>
    </row>
    <row r="18" spans="1:14" ht="20.100000000000001" customHeight="1">
      <c r="A18" s="99"/>
      <c r="B18" s="24">
        <v>8</v>
      </c>
      <c r="C18" s="25">
        <v>0</v>
      </c>
      <c r="D18" s="41">
        <f>$K$4</f>
        <v>0</v>
      </c>
      <c r="E18" s="42">
        <f t="shared" si="0"/>
        <v>0</v>
      </c>
      <c r="F18" s="25">
        <v>93.8</v>
      </c>
      <c r="G18" s="41">
        <f t="shared" ref="G18:G46" si="4">$K$4</f>
        <v>0</v>
      </c>
      <c r="H18" s="42">
        <f t="shared" si="1"/>
        <v>0</v>
      </c>
      <c r="I18" s="25">
        <v>39.700000000000003</v>
      </c>
      <c r="J18" s="41">
        <f t="shared" si="2"/>
        <v>0</v>
      </c>
      <c r="K18" s="43">
        <f t="shared" si="3"/>
        <v>0</v>
      </c>
      <c r="L18" s="62">
        <f t="shared" ref="L18:L46" si="5">INT((SUM(D18:E18,G18:H18,J18:K18)))</f>
        <v>0</v>
      </c>
      <c r="M18" s="59"/>
      <c r="N18" s="4"/>
    </row>
    <row r="19" spans="1:14" ht="20.100000000000001" customHeight="1">
      <c r="A19" s="99"/>
      <c r="B19" s="22">
        <v>9</v>
      </c>
      <c r="C19" s="23">
        <v>26.1</v>
      </c>
      <c r="D19" s="38">
        <f>$K$4</f>
        <v>0</v>
      </c>
      <c r="E19" s="39">
        <f t="shared" si="0"/>
        <v>0</v>
      </c>
      <c r="F19" s="23">
        <v>1.7</v>
      </c>
      <c r="G19" s="38">
        <f t="shared" si="4"/>
        <v>0</v>
      </c>
      <c r="H19" s="39">
        <f t="shared" si="1"/>
        <v>0</v>
      </c>
      <c r="I19" s="23">
        <v>60.4</v>
      </c>
      <c r="J19" s="38">
        <f t="shared" si="2"/>
        <v>0</v>
      </c>
      <c r="K19" s="40">
        <f t="shared" si="3"/>
        <v>0</v>
      </c>
      <c r="L19" s="73">
        <f t="shared" si="5"/>
        <v>0</v>
      </c>
      <c r="M19" s="59"/>
      <c r="N19" s="4"/>
    </row>
    <row r="20" spans="1:14" ht="20.100000000000001" customHeight="1">
      <c r="A20" s="99"/>
      <c r="B20" s="24">
        <v>10</v>
      </c>
      <c r="C20" s="25">
        <v>19.899999999999999</v>
      </c>
      <c r="D20" s="41">
        <f t="shared" ref="D20:D46" si="6">$K$4</f>
        <v>0</v>
      </c>
      <c r="E20" s="42">
        <f t="shared" si="0"/>
        <v>0</v>
      </c>
      <c r="F20" s="25">
        <v>16.7</v>
      </c>
      <c r="G20" s="41">
        <f t="shared" si="4"/>
        <v>0</v>
      </c>
      <c r="H20" s="42">
        <f t="shared" si="1"/>
        <v>0</v>
      </c>
      <c r="I20" s="25">
        <v>52.8</v>
      </c>
      <c r="J20" s="41">
        <f t="shared" si="2"/>
        <v>0</v>
      </c>
      <c r="K20" s="43">
        <f t="shared" si="3"/>
        <v>0</v>
      </c>
      <c r="L20" s="62">
        <f t="shared" si="5"/>
        <v>0</v>
      </c>
      <c r="M20" s="59"/>
      <c r="N20" s="4"/>
    </row>
    <row r="21" spans="1:14" ht="20.100000000000001" customHeight="1">
      <c r="A21" s="99"/>
      <c r="B21" s="24">
        <v>11</v>
      </c>
      <c r="C21" s="25">
        <v>28.5</v>
      </c>
      <c r="D21" s="41">
        <f t="shared" si="6"/>
        <v>0</v>
      </c>
      <c r="E21" s="42">
        <f t="shared" si="0"/>
        <v>0</v>
      </c>
      <c r="F21" s="25">
        <v>0</v>
      </c>
      <c r="G21" s="41">
        <f t="shared" si="4"/>
        <v>0</v>
      </c>
      <c r="H21" s="42">
        <f t="shared" si="1"/>
        <v>0</v>
      </c>
      <c r="I21" s="25">
        <v>0.1</v>
      </c>
      <c r="J21" s="41">
        <f t="shared" si="2"/>
        <v>0</v>
      </c>
      <c r="K21" s="43">
        <f t="shared" si="3"/>
        <v>0</v>
      </c>
      <c r="L21" s="62">
        <f t="shared" si="5"/>
        <v>0</v>
      </c>
      <c r="M21" s="59"/>
      <c r="N21" s="4"/>
    </row>
    <row r="22" spans="1:14" ht="20.100000000000001" customHeight="1">
      <c r="A22" s="99"/>
      <c r="B22" s="30">
        <v>12</v>
      </c>
      <c r="C22" s="31">
        <v>50.9</v>
      </c>
      <c r="D22" s="48">
        <f t="shared" si="6"/>
        <v>0</v>
      </c>
      <c r="E22" s="49">
        <f t="shared" si="0"/>
        <v>0</v>
      </c>
      <c r="F22" s="31">
        <v>64.5</v>
      </c>
      <c r="G22" s="48">
        <f t="shared" si="4"/>
        <v>0</v>
      </c>
      <c r="H22" s="49">
        <f t="shared" si="1"/>
        <v>0</v>
      </c>
      <c r="I22" s="31">
        <v>6.7</v>
      </c>
      <c r="J22" s="48">
        <f t="shared" si="2"/>
        <v>0</v>
      </c>
      <c r="K22" s="50">
        <f t="shared" si="3"/>
        <v>0</v>
      </c>
      <c r="L22" s="61">
        <f t="shared" si="5"/>
        <v>0</v>
      </c>
      <c r="M22" s="59"/>
      <c r="N22" s="4"/>
    </row>
    <row r="23" spans="1:14" ht="20.100000000000001" customHeight="1">
      <c r="A23" s="99" t="s">
        <v>5</v>
      </c>
      <c r="B23" s="22">
        <v>1</v>
      </c>
      <c r="C23" s="23">
        <v>42.6</v>
      </c>
      <c r="D23" s="38">
        <f t="shared" si="6"/>
        <v>0</v>
      </c>
      <c r="E23" s="39">
        <f t="shared" si="0"/>
        <v>0</v>
      </c>
      <c r="F23" s="23">
        <v>179.4</v>
      </c>
      <c r="G23" s="38">
        <f t="shared" si="4"/>
        <v>0</v>
      </c>
      <c r="H23" s="39">
        <f t="shared" si="1"/>
        <v>0</v>
      </c>
      <c r="I23" s="23">
        <v>25.5</v>
      </c>
      <c r="J23" s="38">
        <f t="shared" si="2"/>
        <v>0</v>
      </c>
      <c r="K23" s="40">
        <f t="shared" si="3"/>
        <v>0</v>
      </c>
      <c r="L23" s="73">
        <f t="shared" si="5"/>
        <v>0</v>
      </c>
      <c r="M23" s="59"/>
      <c r="N23" s="4"/>
    </row>
    <row r="24" spans="1:14" ht="20.100000000000001" customHeight="1">
      <c r="A24" s="99"/>
      <c r="B24" s="24">
        <v>2</v>
      </c>
      <c r="C24" s="25">
        <v>90.7</v>
      </c>
      <c r="D24" s="41">
        <f t="shared" si="6"/>
        <v>0</v>
      </c>
      <c r="E24" s="42">
        <f t="shared" si="0"/>
        <v>0</v>
      </c>
      <c r="F24" s="25">
        <v>509.5</v>
      </c>
      <c r="G24" s="41">
        <f t="shared" si="4"/>
        <v>0</v>
      </c>
      <c r="H24" s="42">
        <f t="shared" si="1"/>
        <v>0</v>
      </c>
      <c r="I24" s="25">
        <v>21</v>
      </c>
      <c r="J24" s="41">
        <f t="shared" si="2"/>
        <v>0</v>
      </c>
      <c r="K24" s="43">
        <f t="shared" si="3"/>
        <v>0</v>
      </c>
      <c r="L24" s="62">
        <f t="shared" si="5"/>
        <v>0</v>
      </c>
      <c r="M24" s="59"/>
      <c r="N24" s="4"/>
    </row>
    <row r="25" spans="1:14" ht="20.100000000000001" customHeight="1">
      <c r="A25" s="99"/>
      <c r="B25" s="24">
        <v>3</v>
      </c>
      <c r="C25" s="25">
        <v>25.1</v>
      </c>
      <c r="D25" s="41">
        <f t="shared" si="6"/>
        <v>0</v>
      </c>
      <c r="E25" s="42">
        <f t="shared" si="0"/>
        <v>0</v>
      </c>
      <c r="F25" s="25">
        <v>182.1</v>
      </c>
      <c r="G25" s="41">
        <f t="shared" si="4"/>
        <v>0</v>
      </c>
      <c r="H25" s="42">
        <f t="shared" si="1"/>
        <v>0</v>
      </c>
      <c r="I25" s="25">
        <v>3.8</v>
      </c>
      <c r="J25" s="41">
        <f t="shared" si="2"/>
        <v>0</v>
      </c>
      <c r="K25" s="43">
        <f t="shared" si="3"/>
        <v>0</v>
      </c>
      <c r="L25" s="62">
        <f t="shared" si="5"/>
        <v>0</v>
      </c>
      <c r="M25" s="59"/>
      <c r="N25" s="4"/>
    </row>
    <row r="26" spans="1:14" ht="20.100000000000001" customHeight="1">
      <c r="A26" s="99"/>
      <c r="B26" s="24">
        <v>4</v>
      </c>
      <c r="C26" s="25">
        <v>36</v>
      </c>
      <c r="D26" s="41">
        <f t="shared" si="6"/>
        <v>0</v>
      </c>
      <c r="E26" s="42">
        <f t="shared" si="0"/>
        <v>0</v>
      </c>
      <c r="F26" s="25">
        <v>40</v>
      </c>
      <c r="G26" s="41">
        <f t="shared" si="4"/>
        <v>0</v>
      </c>
      <c r="H26" s="42">
        <f t="shared" si="1"/>
        <v>0</v>
      </c>
      <c r="I26" s="25">
        <v>12</v>
      </c>
      <c r="J26" s="41">
        <f t="shared" si="2"/>
        <v>0</v>
      </c>
      <c r="K26" s="43">
        <f t="shared" si="3"/>
        <v>0</v>
      </c>
      <c r="L26" s="62">
        <f t="shared" si="5"/>
        <v>0</v>
      </c>
      <c r="M26" s="59"/>
      <c r="N26" s="4"/>
    </row>
    <row r="27" spans="1:14" ht="20.100000000000001" customHeight="1">
      <c r="A27" s="99"/>
      <c r="B27" s="24">
        <v>5</v>
      </c>
      <c r="C27" s="25">
        <v>0</v>
      </c>
      <c r="D27" s="41">
        <f t="shared" si="6"/>
        <v>0</v>
      </c>
      <c r="E27" s="42">
        <f t="shared" si="0"/>
        <v>0</v>
      </c>
      <c r="F27" s="25">
        <v>0</v>
      </c>
      <c r="G27" s="41">
        <f t="shared" si="4"/>
        <v>0</v>
      </c>
      <c r="H27" s="42">
        <f t="shared" si="1"/>
        <v>0</v>
      </c>
      <c r="I27" s="25">
        <v>0</v>
      </c>
      <c r="J27" s="41">
        <f t="shared" si="2"/>
        <v>0</v>
      </c>
      <c r="K27" s="43">
        <f t="shared" si="3"/>
        <v>0</v>
      </c>
      <c r="L27" s="62">
        <f t="shared" si="5"/>
        <v>0</v>
      </c>
      <c r="M27" s="59"/>
      <c r="N27" s="4"/>
    </row>
    <row r="28" spans="1:14" ht="20.100000000000001" customHeight="1">
      <c r="A28" s="99"/>
      <c r="B28" s="24">
        <v>6</v>
      </c>
      <c r="C28" s="25">
        <v>43</v>
      </c>
      <c r="D28" s="41">
        <f t="shared" si="6"/>
        <v>0</v>
      </c>
      <c r="E28" s="42">
        <f t="shared" si="0"/>
        <v>0</v>
      </c>
      <c r="F28" s="25">
        <v>50</v>
      </c>
      <c r="G28" s="41">
        <f t="shared" si="4"/>
        <v>0</v>
      </c>
      <c r="H28" s="42">
        <f t="shared" si="1"/>
        <v>0</v>
      </c>
      <c r="I28" s="25">
        <v>34</v>
      </c>
      <c r="J28" s="41">
        <f t="shared" si="2"/>
        <v>0</v>
      </c>
      <c r="K28" s="43">
        <f t="shared" si="3"/>
        <v>0</v>
      </c>
      <c r="L28" s="62">
        <f t="shared" si="5"/>
        <v>0</v>
      </c>
      <c r="M28" s="59"/>
      <c r="N28" s="4"/>
    </row>
    <row r="29" spans="1:14" ht="20.100000000000001" customHeight="1">
      <c r="A29" s="99"/>
      <c r="B29" s="24">
        <v>7</v>
      </c>
      <c r="C29" s="25">
        <v>4</v>
      </c>
      <c r="D29" s="41">
        <f t="shared" si="6"/>
        <v>0</v>
      </c>
      <c r="E29" s="42">
        <f t="shared" si="0"/>
        <v>0</v>
      </c>
      <c r="F29" s="25">
        <v>50</v>
      </c>
      <c r="G29" s="41">
        <f t="shared" si="4"/>
        <v>0</v>
      </c>
      <c r="H29" s="42">
        <f t="shared" si="1"/>
        <v>0</v>
      </c>
      <c r="I29" s="25">
        <v>3</v>
      </c>
      <c r="J29" s="41">
        <f t="shared" si="2"/>
        <v>0</v>
      </c>
      <c r="K29" s="43">
        <f t="shared" si="3"/>
        <v>0</v>
      </c>
      <c r="L29" s="62">
        <f t="shared" si="5"/>
        <v>0</v>
      </c>
      <c r="M29" s="59"/>
      <c r="N29" s="4"/>
    </row>
    <row r="30" spans="1:14" ht="20.100000000000001" customHeight="1">
      <c r="A30" s="99"/>
      <c r="B30" s="24">
        <v>8</v>
      </c>
      <c r="C30" s="25">
        <v>0</v>
      </c>
      <c r="D30" s="41">
        <f t="shared" si="6"/>
        <v>0</v>
      </c>
      <c r="E30" s="42">
        <f t="shared" si="0"/>
        <v>0</v>
      </c>
      <c r="F30" s="25">
        <v>93.8</v>
      </c>
      <c r="G30" s="41">
        <f t="shared" si="4"/>
        <v>0</v>
      </c>
      <c r="H30" s="42">
        <f t="shared" si="1"/>
        <v>0</v>
      </c>
      <c r="I30" s="25">
        <v>39.700000000000003</v>
      </c>
      <c r="J30" s="41">
        <f t="shared" si="2"/>
        <v>0</v>
      </c>
      <c r="K30" s="43">
        <f t="shared" si="3"/>
        <v>0</v>
      </c>
      <c r="L30" s="62">
        <f t="shared" si="5"/>
        <v>0</v>
      </c>
      <c r="M30" s="59"/>
      <c r="N30" s="4"/>
    </row>
    <row r="31" spans="1:14" ht="20.100000000000001" customHeight="1">
      <c r="A31" s="99"/>
      <c r="B31" s="22">
        <v>9</v>
      </c>
      <c r="C31" s="23">
        <v>26.1</v>
      </c>
      <c r="D31" s="38">
        <f t="shared" si="6"/>
        <v>0</v>
      </c>
      <c r="E31" s="39">
        <f t="shared" si="0"/>
        <v>0</v>
      </c>
      <c r="F31" s="23">
        <v>1.7</v>
      </c>
      <c r="G31" s="38">
        <f t="shared" si="4"/>
        <v>0</v>
      </c>
      <c r="H31" s="39">
        <f t="shared" si="1"/>
        <v>0</v>
      </c>
      <c r="I31" s="23">
        <v>60.4</v>
      </c>
      <c r="J31" s="38">
        <f t="shared" si="2"/>
        <v>0</v>
      </c>
      <c r="K31" s="40">
        <f t="shared" si="3"/>
        <v>0</v>
      </c>
      <c r="L31" s="73">
        <f t="shared" si="5"/>
        <v>0</v>
      </c>
      <c r="M31" s="59"/>
      <c r="N31" s="4"/>
    </row>
    <row r="32" spans="1:14" ht="20.100000000000001" customHeight="1">
      <c r="A32" s="99"/>
      <c r="B32" s="24">
        <v>10</v>
      </c>
      <c r="C32" s="25">
        <v>19.899999999999999</v>
      </c>
      <c r="D32" s="41">
        <f t="shared" si="6"/>
        <v>0</v>
      </c>
      <c r="E32" s="42">
        <f t="shared" si="0"/>
        <v>0</v>
      </c>
      <c r="F32" s="25">
        <v>16.7</v>
      </c>
      <c r="G32" s="41">
        <f t="shared" si="4"/>
        <v>0</v>
      </c>
      <c r="H32" s="42">
        <f t="shared" si="1"/>
        <v>0</v>
      </c>
      <c r="I32" s="25">
        <v>52.8</v>
      </c>
      <c r="J32" s="41">
        <f t="shared" si="2"/>
        <v>0</v>
      </c>
      <c r="K32" s="43">
        <f t="shared" si="3"/>
        <v>0</v>
      </c>
      <c r="L32" s="62">
        <f t="shared" si="5"/>
        <v>0</v>
      </c>
      <c r="M32" s="59"/>
      <c r="N32" s="4"/>
    </row>
    <row r="33" spans="1:14" ht="20.100000000000001" customHeight="1">
      <c r="A33" s="99"/>
      <c r="B33" s="24">
        <v>11</v>
      </c>
      <c r="C33" s="25">
        <v>28.5</v>
      </c>
      <c r="D33" s="41">
        <f t="shared" si="6"/>
        <v>0</v>
      </c>
      <c r="E33" s="42">
        <f t="shared" si="0"/>
        <v>0</v>
      </c>
      <c r="F33" s="25">
        <v>0</v>
      </c>
      <c r="G33" s="41">
        <f t="shared" si="4"/>
        <v>0</v>
      </c>
      <c r="H33" s="42">
        <f t="shared" si="1"/>
        <v>0</v>
      </c>
      <c r="I33" s="25">
        <v>0.1</v>
      </c>
      <c r="J33" s="41">
        <f t="shared" si="2"/>
        <v>0</v>
      </c>
      <c r="K33" s="43">
        <f t="shared" si="3"/>
        <v>0</v>
      </c>
      <c r="L33" s="62">
        <f t="shared" si="5"/>
        <v>0</v>
      </c>
      <c r="M33" s="59"/>
      <c r="N33" s="4"/>
    </row>
    <row r="34" spans="1:14" ht="20.100000000000001" customHeight="1">
      <c r="A34" s="99"/>
      <c r="B34" s="30">
        <v>12</v>
      </c>
      <c r="C34" s="31">
        <v>50.9</v>
      </c>
      <c r="D34" s="48">
        <f t="shared" si="6"/>
        <v>0</v>
      </c>
      <c r="E34" s="49">
        <f t="shared" si="0"/>
        <v>0</v>
      </c>
      <c r="F34" s="31">
        <v>64.5</v>
      </c>
      <c r="G34" s="48">
        <f t="shared" si="4"/>
        <v>0</v>
      </c>
      <c r="H34" s="49">
        <f t="shared" si="1"/>
        <v>0</v>
      </c>
      <c r="I34" s="31">
        <v>6.7</v>
      </c>
      <c r="J34" s="48">
        <f t="shared" si="2"/>
        <v>0</v>
      </c>
      <c r="K34" s="50">
        <f t="shared" si="3"/>
        <v>0</v>
      </c>
      <c r="L34" s="61">
        <f t="shared" si="5"/>
        <v>0</v>
      </c>
      <c r="M34" s="59"/>
      <c r="N34" s="4"/>
    </row>
    <row r="35" spans="1:14" ht="20.100000000000001" customHeight="1">
      <c r="A35" s="99" t="s">
        <v>4</v>
      </c>
      <c r="B35" s="22">
        <v>1</v>
      </c>
      <c r="C35" s="23">
        <v>42.6</v>
      </c>
      <c r="D35" s="38">
        <f t="shared" si="6"/>
        <v>0</v>
      </c>
      <c r="E35" s="39">
        <f t="shared" si="0"/>
        <v>0</v>
      </c>
      <c r="F35" s="23">
        <v>179.4</v>
      </c>
      <c r="G35" s="38">
        <f t="shared" si="4"/>
        <v>0</v>
      </c>
      <c r="H35" s="39">
        <f t="shared" si="1"/>
        <v>0</v>
      </c>
      <c r="I35" s="23">
        <v>25.5</v>
      </c>
      <c r="J35" s="38">
        <f t="shared" si="2"/>
        <v>0</v>
      </c>
      <c r="K35" s="40">
        <f t="shared" si="3"/>
        <v>0</v>
      </c>
      <c r="L35" s="73">
        <f t="shared" si="5"/>
        <v>0</v>
      </c>
      <c r="M35" s="59"/>
      <c r="N35" s="4"/>
    </row>
    <row r="36" spans="1:14" ht="20.100000000000001" customHeight="1">
      <c r="A36" s="99"/>
      <c r="B36" s="24">
        <v>2</v>
      </c>
      <c r="C36" s="25">
        <v>90.7</v>
      </c>
      <c r="D36" s="41">
        <f t="shared" si="6"/>
        <v>0</v>
      </c>
      <c r="E36" s="42">
        <f t="shared" si="0"/>
        <v>0</v>
      </c>
      <c r="F36" s="25">
        <v>509.5</v>
      </c>
      <c r="G36" s="41">
        <f t="shared" si="4"/>
        <v>0</v>
      </c>
      <c r="H36" s="42">
        <f t="shared" si="1"/>
        <v>0</v>
      </c>
      <c r="I36" s="25">
        <v>21</v>
      </c>
      <c r="J36" s="41">
        <f t="shared" si="2"/>
        <v>0</v>
      </c>
      <c r="K36" s="43">
        <f t="shared" si="3"/>
        <v>0</v>
      </c>
      <c r="L36" s="62">
        <f t="shared" si="5"/>
        <v>0</v>
      </c>
      <c r="M36" s="59"/>
      <c r="N36" s="4"/>
    </row>
    <row r="37" spans="1:14" ht="20.100000000000001" customHeight="1">
      <c r="A37" s="99"/>
      <c r="B37" s="24">
        <v>3</v>
      </c>
      <c r="C37" s="25">
        <v>25.1</v>
      </c>
      <c r="D37" s="41">
        <f t="shared" si="6"/>
        <v>0</v>
      </c>
      <c r="E37" s="42">
        <f t="shared" si="0"/>
        <v>0</v>
      </c>
      <c r="F37" s="25">
        <v>182.1</v>
      </c>
      <c r="G37" s="41">
        <f t="shared" si="4"/>
        <v>0</v>
      </c>
      <c r="H37" s="42">
        <f t="shared" si="1"/>
        <v>0</v>
      </c>
      <c r="I37" s="25">
        <v>3.8</v>
      </c>
      <c r="J37" s="41">
        <f t="shared" si="2"/>
        <v>0</v>
      </c>
      <c r="K37" s="43">
        <f t="shared" si="3"/>
        <v>0</v>
      </c>
      <c r="L37" s="62">
        <f t="shared" si="5"/>
        <v>0</v>
      </c>
      <c r="M37" s="59"/>
      <c r="N37" s="4"/>
    </row>
    <row r="38" spans="1:14" ht="20.100000000000001" customHeight="1">
      <c r="A38" s="99"/>
      <c r="B38" s="24">
        <v>4</v>
      </c>
      <c r="C38" s="25">
        <v>36</v>
      </c>
      <c r="D38" s="41">
        <f t="shared" si="6"/>
        <v>0</v>
      </c>
      <c r="E38" s="42">
        <f t="shared" si="0"/>
        <v>0</v>
      </c>
      <c r="F38" s="25">
        <v>40</v>
      </c>
      <c r="G38" s="41">
        <f t="shared" si="4"/>
        <v>0</v>
      </c>
      <c r="H38" s="42">
        <f t="shared" si="1"/>
        <v>0</v>
      </c>
      <c r="I38" s="25">
        <v>12</v>
      </c>
      <c r="J38" s="41">
        <f t="shared" si="2"/>
        <v>0</v>
      </c>
      <c r="K38" s="43">
        <f t="shared" si="3"/>
        <v>0</v>
      </c>
      <c r="L38" s="62">
        <f t="shared" si="5"/>
        <v>0</v>
      </c>
      <c r="M38" s="59"/>
      <c r="N38" s="4"/>
    </row>
    <row r="39" spans="1:14" ht="20.100000000000001" customHeight="1">
      <c r="A39" s="99"/>
      <c r="B39" s="24">
        <v>5</v>
      </c>
      <c r="C39" s="25">
        <v>0</v>
      </c>
      <c r="D39" s="41">
        <f t="shared" si="6"/>
        <v>0</v>
      </c>
      <c r="E39" s="42">
        <f t="shared" si="0"/>
        <v>0</v>
      </c>
      <c r="F39" s="25">
        <v>0</v>
      </c>
      <c r="G39" s="41">
        <f t="shared" si="4"/>
        <v>0</v>
      </c>
      <c r="H39" s="42">
        <f t="shared" si="1"/>
        <v>0</v>
      </c>
      <c r="I39" s="25">
        <v>0</v>
      </c>
      <c r="J39" s="41">
        <f t="shared" si="2"/>
        <v>0</v>
      </c>
      <c r="K39" s="43">
        <f t="shared" si="3"/>
        <v>0</v>
      </c>
      <c r="L39" s="62">
        <f t="shared" si="5"/>
        <v>0</v>
      </c>
      <c r="M39" s="59"/>
      <c r="N39" s="4"/>
    </row>
    <row r="40" spans="1:14" ht="20.100000000000001" customHeight="1">
      <c r="A40" s="99"/>
      <c r="B40" s="24">
        <v>6</v>
      </c>
      <c r="C40" s="25">
        <v>43</v>
      </c>
      <c r="D40" s="41">
        <f t="shared" si="6"/>
        <v>0</v>
      </c>
      <c r="E40" s="42">
        <f t="shared" si="0"/>
        <v>0</v>
      </c>
      <c r="F40" s="25">
        <v>50</v>
      </c>
      <c r="G40" s="41">
        <f t="shared" si="4"/>
        <v>0</v>
      </c>
      <c r="H40" s="42">
        <f t="shared" si="1"/>
        <v>0</v>
      </c>
      <c r="I40" s="25">
        <v>34</v>
      </c>
      <c r="J40" s="41">
        <f t="shared" si="2"/>
        <v>0</v>
      </c>
      <c r="K40" s="43">
        <f t="shared" si="3"/>
        <v>0</v>
      </c>
      <c r="L40" s="62">
        <f t="shared" si="5"/>
        <v>0</v>
      </c>
      <c r="M40" s="59"/>
      <c r="N40" s="4"/>
    </row>
    <row r="41" spans="1:14" ht="20.100000000000001" customHeight="1">
      <c r="A41" s="99"/>
      <c r="B41" s="24">
        <v>7</v>
      </c>
      <c r="C41" s="25">
        <v>4</v>
      </c>
      <c r="D41" s="41">
        <f t="shared" si="6"/>
        <v>0</v>
      </c>
      <c r="E41" s="42">
        <f t="shared" si="0"/>
        <v>0</v>
      </c>
      <c r="F41" s="25">
        <v>50</v>
      </c>
      <c r="G41" s="41">
        <f t="shared" si="4"/>
        <v>0</v>
      </c>
      <c r="H41" s="42">
        <f t="shared" si="1"/>
        <v>0</v>
      </c>
      <c r="I41" s="25">
        <v>3</v>
      </c>
      <c r="J41" s="41">
        <f t="shared" si="2"/>
        <v>0</v>
      </c>
      <c r="K41" s="43">
        <f t="shared" si="3"/>
        <v>0</v>
      </c>
      <c r="L41" s="62">
        <f t="shared" si="5"/>
        <v>0</v>
      </c>
      <c r="M41" s="59"/>
      <c r="N41" s="4"/>
    </row>
    <row r="42" spans="1:14" ht="20.100000000000001" customHeight="1">
      <c r="A42" s="99"/>
      <c r="B42" s="24">
        <v>8</v>
      </c>
      <c r="C42" s="25">
        <v>0</v>
      </c>
      <c r="D42" s="41">
        <f t="shared" si="6"/>
        <v>0</v>
      </c>
      <c r="E42" s="42">
        <f t="shared" si="0"/>
        <v>0</v>
      </c>
      <c r="F42" s="25">
        <v>93.8</v>
      </c>
      <c r="G42" s="41">
        <f t="shared" si="4"/>
        <v>0</v>
      </c>
      <c r="H42" s="42">
        <f t="shared" si="1"/>
        <v>0</v>
      </c>
      <c r="I42" s="25">
        <v>39.700000000000003</v>
      </c>
      <c r="J42" s="41">
        <f t="shared" si="2"/>
        <v>0</v>
      </c>
      <c r="K42" s="43">
        <f t="shared" si="3"/>
        <v>0</v>
      </c>
      <c r="L42" s="62">
        <f t="shared" si="5"/>
        <v>0</v>
      </c>
      <c r="M42" s="59"/>
      <c r="N42" s="4"/>
    </row>
    <row r="43" spans="1:14" ht="20.100000000000001" customHeight="1">
      <c r="A43" s="99"/>
      <c r="B43" s="22">
        <v>9</v>
      </c>
      <c r="C43" s="23">
        <v>26.1</v>
      </c>
      <c r="D43" s="38">
        <f t="shared" si="6"/>
        <v>0</v>
      </c>
      <c r="E43" s="39">
        <f t="shared" si="0"/>
        <v>0</v>
      </c>
      <c r="F43" s="23">
        <v>1.7</v>
      </c>
      <c r="G43" s="38">
        <f t="shared" si="4"/>
        <v>0</v>
      </c>
      <c r="H43" s="39">
        <f t="shared" si="1"/>
        <v>0</v>
      </c>
      <c r="I43" s="23">
        <v>60.4</v>
      </c>
      <c r="J43" s="38">
        <f t="shared" si="2"/>
        <v>0</v>
      </c>
      <c r="K43" s="40">
        <f t="shared" si="3"/>
        <v>0</v>
      </c>
      <c r="L43" s="73">
        <f>INT((SUM(D43:E43,G43:H43,J43:K43)))</f>
        <v>0</v>
      </c>
      <c r="M43" s="59"/>
      <c r="N43" s="4"/>
    </row>
    <row r="44" spans="1:14" ht="20.100000000000001" customHeight="1">
      <c r="A44" s="99"/>
      <c r="B44" s="24">
        <v>10</v>
      </c>
      <c r="C44" s="25">
        <v>19.899999999999999</v>
      </c>
      <c r="D44" s="41">
        <f t="shared" si="6"/>
        <v>0</v>
      </c>
      <c r="E44" s="42">
        <f t="shared" si="0"/>
        <v>0</v>
      </c>
      <c r="F44" s="25">
        <v>16.7</v>
      </c>
      <c r="G44" s="41">
        <f t="shared" si="4"/>
        <v>0</v>
      </c>
      <c r="H44" s="42">
        <f t="shared" si="1"/>
        <v>0</v>
      </c>
      <c r="I44" s="25">
        <v>52.8</v>
      </c>
      <c r="J44" s="41">
        <f t="shared" si="2"/>
        <v>0</v>
      </c>
      <c r="K44" s="40">
        <f t="shared" si="3"/>
        <v>0</v>
      </c>
      <c r="L44" s="62">
        <f t="shared" si="5"/>
        <v>0</v>
      </c>
      <c r="M44" s="59"/>
      <c r="N44" s="4"/>
    </row>
    <row r="45" spans="1:14" ht="20.100000000000001" customHeight="1">
      <c r="A45" s="99"/>
      <c r="B45" s="24">
        <v>11</v>
      </c>
      <c r="C45" s="25">
        <v>28.5</v>
      </c>
      <c r="D45" s="41">
        <f t="shared" si="6"/>
        <v>0</v>
      </c>
      <c r="E45" s="42">
        <f t="shared" si="0"/>
        <v>0</v>
      </c>
      <c r="F45" s="25">
        <v>0</v>
      </c>
      <c r="G45" s="41">
        <f t="shared" si="4"/>
        <v>0</v>
      </c>
      <c r="H45" s="42">
        <f t="shared" si="1"/>
        <v>0</v>
      </c>
      <c r="I45" s="25">
        <v>0.1</v>
      </c>
      <c r="J45" s="41">
        <f t="shared" si="2"/>
        <v>0</v>
      </c>
      <c r="K45" s="40">
        <f t="shared" si="3"/>
        <v>0</v>
      </c>
      <c r="L45" s="62">
        <f t="shared" si="5"/>
        <v>0</v>
      </c>
      <c r="M45" s="59"/>
      <c r="N45" s="4"/>
    </row>
    <row r="46" spans="1:14" ht="20.100000000000001" customHeight="1" thickBot="1">
      <c r="A46" s="99"/>
      <c r="B46" s="26">
        <v>12</v>
      </c>
      <c r="C46" s="27">
        <v>50.9</v>
      </c>
      <c r="D46" s="44">
        <f t="shared" si="6"/>
        <v>0</v>
      </c>
      <c r="E46" s="42">
        <f t="shared" si="0"/>
        <v>0</v>
      </c>
      <c r="F46" s="27">
        <v>64.5</v>
      </c>
      <c r="G46" s="44">
        <f t="shared" si="4"/>
        <v>0</v>
      </c>
      <c r="H46" s="42">
        <f t="shared" si="1"/>
        <v>0</v>
      </c>
      <c r="I46" s="27">
        <v>6.7</v>
      </c>
      <c r="J46" s="44">
        <f t="shared" si="2"/>
        <v>0</v>
      </c>
      <c r="K46" s="40">
        <f t="shared" si="3"/>
        <v>0</v>
      </c>
      <c r="L46" s="63">
        <f t="shared" si="5"/>
        <v>0</v>
      </c>
      <c r="M46" s="59"/>
      <c r="N46" s="4"/>
    </row>
    <row r="47" spans="1:14" ht="20.100000000000001" customHeight="1" thickTop="1" thickBot="1">
      <c r="A47" s="97" t="s">
        <v>7</v>
      </c>
      <c r="B47" s="98"/>
      <c r="C47" s="32">
        <f>SUM(C17:C46)</f>
        <v>863</v>
      </c>
      <c r="D47" s="51"/>
      <c r="E47" s="52"/>
      <c r="F47" s="32">
        <f>SUM(F17:F46)</f>
        <v>2602.1</v>
      </c>
      <c r="G47" s="51"/>
      <c r="H47" s="52"/>
      <c r="I47" s="32">
        <f>SUM(I17:I46)</f>
        <v>680.7</v>
      </c>
      <c r="J47" s="51"/>
      <c r="K47" s="53"/>
      <c r="L47" s="54">
        <f>SUM(L17:L46)</f>
        <v>0</v>
      </c>
      <c r="M47" s="56"/>
      <c r="N47" s="4"/>
    </row>
    <row r="48" spans="1:14" ht="20.100000000000001" customHeight="1" thickBot="1">
      <c r="A48" s="33" t="s">
        <v>33</v>
      </c>
      <c r="B48" s="34"/>
      <c r="C48" s="35">
        <f>SUM(C47,F47,I47)</f>
        <v>4145.8</v>
      </c>
      <c r="D48" s="4"/>
      <c r="E48" s="4"/>
      <c r="F48" s="4"/>
      <c r="G48" s="4"/>
      <c r="H48" s="4"/>
      <c r="I48" s="4"/>
      <c r="J48" s="4"/>
      <c r="K48" s="4"/>
      <c r="L48" s="4"/>
      <c r="M48" s="57"/>
      <c r="N48" s="4"/>
    </row>
    <row r="49" spans="1:14" ht="20.100000000000001" customHeight="1" thickTop="1">
      <c r="A49" s="4"/>
      <c r="B49" s="4"/>
      <c r="C49" s="4"/>
      <c r="D49" s="4"/>
      <c r="E49" s="4"/>
      <c r="F49" s="4"/>
      <c r="G49" s="4"/>
      <c r="H49" s="4"/>
      <c r="I49" s="4"/>
      <c r="J49" s="68" t="s">
        <v>46</v>
      </c>
      <c r="K49" s="93">
        <f>L47</f>
        <v>0</v>
      </c>
      <c r="L49" s="94"/>
      <c r="M49" s="57"/>
    </row>
    <row r="50" spans="1:14" ht="20.100000000000001" customHeight="1" thickBot="1">
      <c r="A50" s="4"/>
      <c r="B50" s="66" t="s">
        <v>39</v>
      </c>
      <c r="C50" s="37"/>
      <c r="D50" s="4"/>
      <c r="E50" s="4"/>
      <c r="F50" s="4"/>
      <c r="G50" s="4"/>
      <c r="H50" s="4"/>
      <c r="I50" s="4"/>
      <c r="J50" s="69" t="s">
        <v>47</v>
      </c>
      <c r="K50" s="95"/>
      <c r="L50" s="96"/>
      <c r="M50" s="57"/>
    </row>
    <row r="51" spans="1:14" ht="20.100000000000001" customHeight="1" thickTop="1">
      <c r="A51" s="4"/>
      <c r="B51" s="66" t="s">
        <v>40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57"/>
      <c r="N51" s="4"/>
    </row>
    <row r="52" spans="1:14" ht="20.100000000000001" customHeight="1">
      <c r="B52" s="66" t="s">
        <v>41</v>
      </c>
    </row>
    <row r="53" spans="1:14" ht="20.100000000000001" customHeight="1">
      <c r="B53" s="66" t="s">
        <v>42</v>
      </c>
    </row>
    <row r="54" spans="1:14" ht="20.100000000000001" customHeight="1">
      <c r="B54" s="66" t="s">
        <v>48</v>
      </c>
    </row>
    <row r="55" spans="1:14" ht="20.100000000000001" customHeight="1">
      <c r="B55" s="66" t="s">
        <v>43</v>
      </c>
    </row>
    <row r="56" spans="1:14" ht="20.100000000000001" customHeight="1">
      <c r="B56" s="66" t="s">
        <v>44</v>
      </c>
    </row>
    <row r="57" spans="1:14" ht="14.25">
      <c r="B57" s="67" t="s">
        <v>45</v>
      </c>
    </row>
  </sheetData>
  <sheetProtection algorithmName="SHA-512" hashValue="K4ONUyx1mZ+RUGF8s7Ujma+LoVjEmJTZUXUeBHUaLaFlGCmvlTizZhiM4JVdktEwImjLCQ5q86/6OLj3zcXF4g==" saltValue="7QKaRl5pklsMqUEYl2nTTw==" spinCount="100000" sheet="1" objects="1" scenarios="1" selectLockedCells="1"/>
  <mergeCells count="17">
    <mergeCell ref="K49:L50"/>
    <mergeCell ref="A47:B47"/>
    <mergeCell ref="A17:A22"/>
    <mergeCell ref="A23:A34"/>
    <mergeCell ref="A35:A46"/>
    <mergeCell ref="A13:A16"/>
    <mergeCell ref="B13:B16"/>
    <mergeCell ref="I14:I15"/>
    <mergeCell ref="F14:F15"/>
    <mergeCell ref="C14:C15"/>
    <mergeCell ref="I13:K13"/>
    <mergeCell ref="K4:K10"/>
    <mergeCell ref="I2:J2"/>
    <mergeCell ref="I3:J3"/>
    <mergeCell ref="L13:L15"/>
    <mergeCell ref="C13:E13"/>
    <mergeCell ref="F13:H13"/>
  </mergeCells>
  <phoneticPr fontId="1"/>
  <pageMargins left="0.7" right="0.7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Windows ユーザー</cp:lastModifiedBy>
  <cp:lastPrinted>2022-06-03T02:54:56Z</cp:lastPrinted>
  <dcterms:created xsi:type="dcterms:W3CDTF">2021-05-11T08:09:37Z</dcterms:created>
  <dcterms:modified xsi:type="dcterms:W3CDTF">2022-06-06T01:35:47Z</dcterms:modified>
</cp:coreProperties>
</file>