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電力・ガス契約について\020_電力契約\【低圧電力購入】\R3年度\2_公告決裁用\"/>
    </mc:Choice>
  </mc:AlternateContent>
  <bookViews>
    <workbookView xWindow="1530" yWindow="165" windowWidth="19395" windowHeight="7785"/>
  </bookViews>
  <sheets>
    <sheet name="入札金額算定書（低圧電力)" sheetId="14" r:id="rId1"/>
  </sheets>
  <definedNames>
    <definedName name="_xlnm.Print_Area" localSheetId="0">'入札金額算定書（低圧電力)'!$A$1:$T$71</definedName>
  </definedNames>
  <calcPr calcId="162913"/>
</workbook>
</file>

<file path=xl/calcChain.xml><?xml version="1.0" encoding="utf-8"?>
<calcChain xmlns="http://schemas.openxmlformats.org/spreadsheetml/2006/main">
  <c r="R60" i="14" l="1"/>
  <c r="Q60" i="14"/>
  <c r="P60" i="14"/>
  <c r="O60" i="14"/>
  <c r="N60" i="14"/>
  <c r="M60" i="14"/>
  <c r="L60" i="14"/>
  <c r="K60" i="14"/>
  <c r="J60" i="14"/>
  <c r="I60" i="14"/>
  <c r="H60" i="14"/>
  <c r="G60" i="14"/>
  <c r="R58" i="14"/>
  <c r="Q58" i="14"/>
  <c r="P58" i="14"/>
  <c r="O58" i="14"/>
  <c r="N58" i="14"/>
  <c r="M58" i="14"/>
  <c r="L58" i="14"/>
  <c r="K58" i="14"/>
  <c r="J58" i="14"/>
  <c r="I58" i="14"/>
  <c r="H58" i="14"/>
  <c r="G58" i="14"/>
  <c r="R56" i="14"/>
  <c r="Q56" i="14"/>
  <c r="P56" i="14"/>
  <c r="O56" i="14"/>
  <c r="N56" i="14"/>
  <c r="M56" i="14"/>
  <c r="L56" i="14"/>
  <c r="K56" i="14"/>
  <c r="J56" i="14"/>
  <c r="I56" i="14"/>
  <c r="H56" i="14"/>
  <c r="G56" i="14"/>
  <c r="R54" i="14"/>
  <c r="Q54" i="14"/>
  <c r="P54" i="14"/>
  <c r="O54" i="14"/>
  <c r="N54" i="14"/>
  <c r="M54" i="14"/>
  <c r="L54" i="14"/>
  <c r="K54" i="14"/>
  <c r="J54" i="14"/>
  <c r="I54" i="14"/>
  <c r="H54" i="14"/>
  <c r="G54" i="14"/>
  <c r="R52" i="14"/>
  <c r="Q52" i="14"/>
  <c r="P52" i="14"/>
  <c r="O52" i="14"/>
  <c r="N52" i="14"/>
  <c r="M52" i="14"/>
  <c r="L52" i="14"/>
  <c r="K52" i="14"/>
  <c r="J52" i="14"/>
  <c r="I52" i="14"/>
  <c r="H52" i="14"/>
  <c r="G52" i="14"/>
  <c r="R50" i="14"/>
  <c r="Q50" i="14"/>
  <c r="P50" i="14"/>
  <c r="O50" i="14"/>
  <c r="N50" i="14"/>
  <c r="M50" i="14"/>
  <c r="L50" i="14"/>
  <c r="K50" i="14"/>
  <c r="J50" i="14"/>
  <c r="I50" i="14"/>
  <c r="H50" i="14"/>
  <c r="G50" i="14"/>
  <c r="R48" i="14"/>
  <c r="Q48" i="14"/>
  <c r="P48" i="14"/>
  <c r="O48" i="14"/>
  <c r="N48" i="14"/>
  <c r="M48" i="14"/>
  <c r="L48" i="14"/>
  <c r="K48" i="14"/>
  <c r="J48" i="14"/>
  <c r="I48" i="14"/>
  <c r="H48" i="14"/>
  <c r="G48" i="14"/>
  <c r="R46" i="14"/>
  <c r="Q46" i="14"/>
  <c r="P46" i="14"/>
  <c r="O46" i="14"/>
  <c r="N46" i="14"/>
  <c r="M46" i="14"/>
  <c r="L46" i="14"/>
  <c r="K46" i="14"/>
  <c r="J46" i="14"/>
  <c r="I46" i="14"/>
  <c r="H46" i="14"/>
  <c r="G46" i="14"/>
  <c r="R44" i="14"/>
  <c r="Q44" i="14"/>
  <c r="P44" i="14"/>
  <c r="O44" i="14"/>
  <c r="N44" i="14"/>
  <c r="M44" i="14"/>
  <c r="L44" i="14"/>
  <c r="K44" i="14"/>
  <c r="J44" i="14"/>
  <c r="I44" i="14"/>
  <c r="H44" i="14"/>
  <c r="G44" i="14"/>
  <c r="R42" i="14"/>
  <c r="Q42" i="14"/>
  <c r="P42" i="14"/>
  <c r="O42" i="14"/>
  <c r="N42" i="14"/>
  <c r="M42" i="14"/>
  <c r="L42" i="14"/>
  <c r="K42" i="14"/>
  <c r="J42" i="14"/>
  <c r="I42" i="14"/>
  <c r="H42" i="14"/>
  <c r="G42" i="14"/>
  <c r="R40" i="14"/>
  <c r="Q40" i="14"/>
  <c r="P40" i="14"/>
  <c r="O40" i="14"/>
  <c r="N40" i="14"/>
  <c r="M40" i="14"/>
  <c r="L40" i="14"/>
  <c r="K40" i="14"/>
  <c r="J40" i="14"/>
  <c r="I40" i="14"/>
  <c r="H40" i="14"/>
  <c r="G40" i="14"/>
  <c r="R34" i="14"/>
  <c r="Q34" i="14"/>
  <c r="P34" i="14"/>
  <c r="O34" i="14"/>
  <c r="N34" i="14"/>
  <c r="M34" i="14"/>
  <c r="L34" i="14"/>
  <c r="K34" i="14"/>
  <c r="J34" i="14"/>
  <c r="I34" i="14"/>
  <c r="H34" i="14"/>
  <c r="G34" i="14"/>
  <c r="R32" i="14"/>
  <c r="Q32" i="14"/>
  <c r="P32" i="14"/>
  <c r="O32" i="14"/>
  <c r="N32" i="14"/>
  <c r="M32" i="14"/>
  <c r="L32" i="14"/>
  <c r="K32" i="14"/>
  <c r="J32" i="14"/>
  <c r="I32" i="14"/>
  <c r="H32" i="14"/>
  <c r="G32" i="14"/>
  <c r="R30" i="14"/>
  <c r="Q30" i="14"/>
  <c r="P30" i="14"/>
  <c r="O30" i="14"/>
  <c r="N30" i="14"/>
  <c r="M30" i="14"/>
  <c r="L30" i="14"/>
  <c r="K30" i="14"/>
  <c r="J30" i="14"/>
  <c r="I30" i="14"/>
  <c r="H30" i="14"/>
  <c r="G30" i="14"/>
  <c r="R28" i="14"/>
  <c r="Q28" i="14"/>
  <c r="P28" i="14"/>
  <c r="O28" i="14"/>
  <c r="N28" i="14"/>
  <c r="M28" i="14"/>
  <c r="L28" i="14"/>
  <c r="K28" i="14"/>
  <c r="J28" i="14"/>
  <c r="I28" i="14"/>
  <c r="H28" i="14"/>
  <c r="G28" i="14"/>
  <c r="R26" i="14"/>
  <c r="Q26" i="14"/>
  <c r="P26" i="14"/>
  <c r="O26" i="14"/>
  <c r="N26" i="14"/>
  <c r="M26" i="14"/>
  <c r="L26" i="14"/>
  <c r="K26" i="14"/>
  <c r="J26" i="14"/>
  <c r="I26" i="14"/>
  <c r="H26" i="14"/>
  <c r="G26" i="14"/>
  <c r="R24" i="14"/>
  <c r="Q24" i="14"/>
  <c r="P24" i="14"/>
  <c r="O24" i="14"/>
  <c r="N24" i="14"/>
  <c r="M24" i="14"/>
  <c r="L24" i="14"/>
  <c r="K24" i="14"/>
  <c r="J24" i="14"/>
  <c r="I24" i="14"/>
  <c r="H24" i="14"/>
  <c r="G24" i="14"/>
  <c r="R22" i="14"/>
  <c r="Q22" i="14"/>
  <c r="P22" i="14"/>
  <c r="O22" i="14"/>
  <c r="N22" i="14"/>
  <c r="M22" i="14"/>
  <c r="L22" i="14"/>
  <c r="K22" i="14"/>
  <c r="J22" i="14"/>
  <c r="I22" i="14"/>
  <c r="H22" i="14"/>
  <c r="G22" i="14"/>
  <c r="R20" i="14"/>
  <c r="Q20" i="14"/>
  <c r="P20" i="14"/>
  <c r="O20" i="14"/>
  <c r="N20" i="14"/>
  <c r="M20" i="14"/>
  <c r="L20" i="14"/>
  <c r="K20" i="14"/>
  <c r="J20" i="14"/>
  <c r="I20" i="14"/>
  <c r="H20" i="14"/>
  <c r="G20" i="14"/>
  <c r="R18" i="14"/>
  <c r="Q18" i="14"/>
  <c r="P18" i="14"/>
  <c r="O18" i="14"/>
  <c r="N18" i="14"/>
  <c r="M18" i="14"/>
  <c r="L18" i="14"/>
  <c r="K18" i="14"/>
  <c r="J18" i="14"/>
  <c r="I18" i="14"/>
  <c r="H18" i="14"/>
  <c r="G18" i="14"/>
  <c r="R16" i="14"/>
  <c r="Q16" i="14"/>
  <c r="P16" i="14"/>
  <c r="O16" i="14"/>
  <c r="N16" i="14"/>
  <c r="M16" i="14"/>
  <c r="L16" i="14"/>
  <c r="K16" i="14"/>
  <c r="J16" i="14"/>
  <c r="I16" i="14"/>
  <c r="H16" i="14"/>
  <c r="G16" i="14"/>
  <c r="Q14" i="14"/>
  <c r="P14" i="14"/>
  <c r="O14" i="14"/>
  <c r="H14" i="14"/>
  <c r="I14" i="14"/>
  <c r="J14" i="14"/>
  <c r="K14" i="14"/>
  <c r="L14" i="14"/>
  <c r="M14" i="14"/>
  <c r="N14" i="14"/>
  <c r="R14" i="14"/>
  <c r="G14" i="14"/>
  <c r="S13" i="14" l="1"/>
  <c r="F59" i="14"/>
  <c r="F57" i="14"/>
  <c r="F55" i="14"/>
  <c r="F53" i="14"/>
  <c r="F51" i="14"/>
  <c r="F49" i="14"/>
  <c r="F47" i="14"/>
  <c r="F45" i="14"/>
  <c r="F43" i="14"/>
  <c r="F41" i="14"/>
  <c r="F39" i="14"/>
  <c r="F33" i="14"/>
  <c r="F31" i="14"/>
  <c r="F29" i="14"/>
  <c r="F27" i="14"/>
  <c r="F25" i="14"/>
  <c r="F23" i="14"/>
  <c r="F21" i="14"/>
  <c r="F19" i="14"/>
  <c r="F17" i="14"/>
  <c r="F15" i="14"/>
  <c r="F13" i="14"/>
  <c r="S57" i="14" l="1"/>
  <c r="T57" i="14" s="1"/>
  <c r="S43" i="14"/>
  <c r="T43" i="14" s="1"/>
  <c r="S51" i="14"/>
  <c r="T51" i="14" s="1"/>
  <c r="S31" i="14"/>
  <c r="T31" i="14" s="1"/>
  <c r="S21" i="14"/>
  <c r="T21" i="14" s="1"/>
  <c r="T13" i="14"/>
  <c r="S15" i="14"/>
  <c r="T15" i="14" s="1"/>
  <c r="S17" i="14"/>
  <c r="T17" i="14" s="1"/>
  <c r="S59" i="14"/>
  <c r="T59" i="14" s="1"/>
  <c r="S19" i="14"/>
  <c r="T19" i="14" s="1"/>
  <c r="S23" i="14"/>
  <c r="T23" i="14" s="1"/>
  <c r="S25" i="14"/>
  <c r="T25" i="14" s="1"/>
  <c r="S29" i="14"/>
  <c r="T29" i="14" s="1"/>
  <c r="S33" i="14"/>
  <c r="T33" i="14" s="1"/>
  <c r="S41" i="14"/>
  <c r="T41" i="14" s="1"/>
  <c r="S45" i="14"/>
  <c r="T45" i="14" s="1"/>
  <c r="S49" i="14"/>
  <c r="T49" i="14" s="1"/>
  <c r="S53" i="14"/>
  <c r="T53" i="14" s="1"/>
  <c r="S27" i="14"/>
  <c r="T27" i="14" s="1"/>
  <c r="S39" i="14"/>
  <c r="T39" i="14" s="1"/>
  <c r="S47" i="14"/>
  <c r="T47" i="14" s="1"/>
  <c r="S55" i="14"/>
  <c r="T55" i="14" s="1"/>
  <c r="T61" i="14" l="1"/>
</calcChain>
</file>

<file path=xl/sharedStrings.xml><?xml version="1.0" encoding="utf-8"?>
<sst xmlns="http://schemas.openxmlformats.org/spreadsheetml/2006/main" count="104" uniqueCount="73">
  <si>
    <t>基本料金</t>
    <rPh sb="0" eb="2">
      <t>キホン</t>
    </rPh>
    <rPh sb="2" eb="4">
      <t>リョウキン</t>
    </rPh>
    <phoneticPr fontId="1"/>
  </si>
  <si>
    <t>区分</t>
  </si>
  <si>
    <t>単位</t>
  </si>
  <si>
    <t>契約電力</t>
    <rPh sb="0" eb="2">
      <t>ケイヤク</t>
    </rPh>
    <rPh sb="2" eb="4">
      <t>デンリョク</t>
    </rPh>
    <phoneticPr fontId="1"/>
  </si>
  <si>
    <t>その他季</t>
    <rPh sb="2" eb="3">
      <t>タ</t>
    </rPh>
    <rPh sb="3" eb="4">
      <t>キ</t>
    </rPh>
    <phoneticPr fontId="1"/>
  </si>
  <si>
    <t>ひと月1kWにつき</t>
  </si>
  <si>
    <t>1kWhにつき</t>
  </si>
  <si>
    <t>入札単価（円/税込）</t>
    <phoneticPr fontId="1"/>
  </si>
  <si>
    <t>施設名</t>
    <rPh sb="0" eb="2">
      <t>シセツ</t>
    </rPh>
    <rPh sb="2" eb="3">
      <t>メイ</t>
    </rPh>
    <phoneticPr fontId="1"/>
  </si>
  <si>
    <t>小計A</t>
    <rPh sb="0" eb="2">
      <t>ショウケイ</t>
    </rPh>
    <phoneticPr fontId="1"/>
  </si>
  <si>
    <t>小計B</t>
    <rPh sb="0" eb="2">
      <t>ショウケイ</t>
    </rPh>
    <phoneticPr fontId="1"/>
  </si>
  <si>
    <t>№</t>
    <phoneticPr fontId="1"/>
  </si>
  <si>
    <t>（Ａ＋Ｂ）</t>
    <phoneticPr fontId="1"/>
  </si>
  <si>
    <t>(kW)</t>
    <phoneticPr fontId="1"/>
  </si>
  <si>
    <t>（円）</t>
    <phoneticPr fontId="1"/>
  </si>
  <si>
    <t>基本料金入札単価</t>
  </si>
  <si>
    <t>電力量料金入札単価</t>
    <phoneticPr fontId="1"/>
  </si>
  <si>
    <t>電気料金合計C</t>
    <rPh sb="0" eb="2">
      <t>デンキ</t>
    </rPh>
    <rPh sb="2" eb="4">
      <t>リョウキン</t>
    </rPh>
    <rPh sb="4" eb="6">
      <t>ゴウケイ</t>
    </rPh>
    <phoneticPr fontId="1"/>
  </si>
  <si>
    <t>夏季</t>
    <rPh sb="0" eb="2">
      <t>カキ</t>
    </rPh>
    <phoneticPr fontId="1"/>
  </si>
  <si>
    <t>低圧電力</t>
    <rPh sb="0" eb="2">
      <t>テイアツ</t>
    </rPh>
    <rPh sb="2" eb="4">
      <t>デンリョク</t>
    </rPh>
    <phoneticPr fontId="1"/>
  </si>
  <si>
    <t>雄総殖産団地加圧施設</t>
  </si>
  <si>
    <t>志段見加圧施設</t>
  </si>
  <si>
    <t>真福寺松籟団地加圧施設</t>
  </si>
  <si>
    <t>一色団地加圧施設</t>
  </si>
  <si>
    <t>前一色加圧施設</t>
  </si>
  <si>
    <t>三田洞加圧施設</t>
  </si>
  <si>
    <t>雛倉加圧施設</t>
  </si>
  <si>
    <t>則松加圧施設</t>
  </si>
  <si>
    <t>加野団地加圧施設</t>
  </si>
  <si>
    <t>見晴台加圧施設</t>
  </si>
  <si>
    <t>八幡洞加圧施設</t>
  </si>
  <si>
    <t>石谷加圧施設</t>
  </si>
  <si>
    <t>高天ヶ原加圧施設</t>
  </si>
  <si>
    <t>南山加圧施設</t>
  </si>
  <si>
    <t>佐野加圧施設</t>
  </si>
  <si>
    <t>黒野第２水源地</t>
    <rPh sb="0" eb="2">
      <t>クロノ</t>
    </rPh>
    <rPh sb="2" eb="3">
      <t>ダイ</t>
    </rPh>
    <rPh sb="4" eb="7">
      <t>スイゲンチ</t>
    </rPh>
    <phoneticPr fontId="1"/>
  </si>
  <si>
    <t>日野第２水源地</t>
    <rPh sb="0" eb="2">
      <t>ヒノ</t>
    </rPh>
    <rPh sb="2" eb="3">
      <t>ダイ</t>
    </rPh>
    <rPh sb="4" eb="7">
      <t>スイゲンチ</t>
    </rPh>
    <phoneticPr fontId="1"/>
  </si>
  <si>
    <t>方県水源地</t>
    <rPh sb="0" eb="1">
      <t>カタ</t>
    </rPh>
    <rPh sb="1" eb="2">
      <t>ケン</t>
    </rPh>
    <rPh sb="2" eb="5">
      <t>スイゲンチ</t>
    </rPh>
    <phoneticPr fontId="1"/>
  </si>
  <si>
    <t>一日市場水源地</t>
    <rPh sb="0" eb="2">
      <t>ツイタチ</t>
    </rPh>
    <rPh sb="2" eb="4">
      <t>シジョウ</t>
    </rPh>
    <rPh sb="4" eb="7">
      <t>スイゲンチ</t>
    </rPh>
    <phoneticPr fontId="1"/>
  </si>
  <si>
    <t>西郷第１水源地</t>
    <rPh sb="0" eb="2">
      <t>サイゴウ</t>
    </rPh>
    <rPh sb="2" eb="3">
      <t>ダイ</t>
    </rPh>
    <rPh sb="4" eb="7">
      <t>スイゲンチ</t>
    </rPh>
    <phoneticPr fontId="1"/>
  </si>
  <si>
    <t>芥見西山加圧施設</t>
    <phoneticPr fontId="1"/>
  </si>
  <si>
    <t>則武ポンプ場</t>
    <rPh sb="1" eb="2">
      <t>タケ</t>
    </rPh>
    <rPh sb="5" eb="6">
      <t>ジョウ</t>
    </rPh>
    <phoneticPr fontId="1"/>
  </si>
  <si>
    <t>　　記入上の注意点等</t>
    <rPh sb="2" eb="4">
      <t>キニュウ</t>
    </rPh>
    <rPh sb="4" eb="5">
      <t>ジョウ</t>
    </rPh>
    <rPh sb="6" eb="9">
      <t>チュウイテン</t>
    </rPh>
    <rPh sb="9" eb="10">
      <t>トウ</t>
    </rPh>
    <phoneticPr fontId="1"/>
  </si>
  <si>
    <t>力率</t>
    <rPh sb="0" eb="2">
      <t>リキリツ</t>
    </rPh>
    <phoneticPr fontId="1"/>
  </si>
  <si>
    <t>割引（増）</t>
    <rPh sb="0" eb="2">
      <t>ワリビキ</t>
    </rPh>
    <rPh sb="3" eb="4">
      <t>マシ</t>
    </rPh>
    <phoneticPr fontId="1"/>
  </si>
  <si>
    <t>予　定　使　用　電　力　量　(kWh)</t>
    <phoneticPr fontId="1"/>
  </si>
  <si>
    <t>11月</t>
    <rPh sb="2" eb="3">
      <t>ガツ</t>
    </rPh>
    <phoneticPr fontId="1"/>
  </si>
  <si>
    <t>12月</t>
    <rPh sb="2" eb="3">
      <t>ガツ</t>
    </rPh>
    <phoneticPr fontId="1"/>
  </si>
  <si>
    <t>1月</t>
    <rPh sb="1" eb="2">
      <t>ガツ</t>
    </rPh>
    <phoneticPr fontId="1"/>
  </si>
  <si>
    <t>2月</t>
    <rPh sb="1" eb="2">
      <t>ガツ</t>
    </rPh>
    <phoneticPr fontId="1"/>
  </si>
  <si>
    <t>3月</t>
  </si>
  <si>
    <t>4月</t>
  </si>
  <si>
    <t>5月</t>
  </si>
  <si>
    <t>6月</t>
  </si>
  <si>
    <t>7月</t>
  </si>
  <si>
    <t>8月</t>
  </si>
  <si>
    <t>9月</t>
    <rPh sb="1" eb="2">
      <t>ガツ</t>
    </rPh>
    <phoneticPr fontId="1"/>
  </si>
  <si>
    <t>10月</t>
    <rPh sb="2" eb="3">
      <t>ガツ</t>
    </rPh>
    <phoneticPr fontId="1"/>
  </si>
  <si>
    <t>(円)</t>
    <rPh sb="1" eb="2">
      <t>エン</t>
    </rPh>
    <phoneticPr fontId="1"/>
  </si>
  <si>
    <t>様式第６号</t>
    <rPh sb="0" eb="2">
      <t>ヨウシキ</t>
    </rPh>
    <rPh sb="2" eb="3">
      <t>ダイ</t>
    </rPh>
    <rPh sb="4" eb="5">
      <t>ゴウ</t>
    </rPh>
    <phoneticPr fontId="1"/>
  </si>
  <si>
    <t>入札金額算定書</t>
    <rPh sb="0" eb="2">
      <t>ニュウサツ</t>
    </rPh>
    <rPh sb="2" eb="4">
      <t>キンガク</t>
    </rPh>
    <rPh sb="4" eb="6">
      <t>サンテイ</t>
    </rPh>
    <rPh sb="6" eb="7">
      <t>ショ</t>
    </rPh>
    <phoneticPr fontId="1"/>
  </si>
  <si>
    <t>１　入札金額算定書は入札書に添付し、入札書に使用する印鑑で割印を行うこと。</t>
    <rPh sb="2" eb="4">
      <t>ニュウサツ</t>
    </rPh>
    <rPh sb="4" eb="6">
      <t>キンガク</t>
    </rPh>
    <rPh sb="6" eb="8">
      <t>サンテイ</t>
    </rPh>
    <rPh sb="8" eb="9">
      <t>ショ</t>
    </rPh>
    <rPh sb="10" eb="13">
      <t>ニュウサツショ</t>
    </rPh>
    <rPh sb="14" eb="16">
      <t>テンプ</t>
    </rPh>
    <rPh sb="18" eb="21">
      <t>ニュウサツショ</t>
    </rPh>
    <rPh sb="22" eb="24">
      <t>シヨウ</t>
    </rPh>
    <rPh sb="26" eb="28">
      <t>インカン</t>
    </rPh>
    <rPh sb="29" eb="30">
      <t>ワ</t>
    </rPh>
    <rPh sb="30" eb="31">
      <t>イン</t>
    </rPh>
    <rPh sb="32" eb="33">
      <t>オコナ</t>
    </rPh>
    <phoneticPr fontId="2"/>
  </si>
  <si>
    <t>２　入札金額算定書の電気料金総価（税込）Dの金額を入札書に記入すること。</t>
    <rPh sb="10" eb="12">
      <t>デンキ</t>
    </rPh>
    <rPh sb="18" eb="19">
      <t>コ</t>
    </rPh>
    <phoneticPr fontId="2"/>
  </si>
  <si>
    <t>４　太枠内に入札単価(税込)を記入すること。</t>
    <rPh sb="6" eb="8">
      <t>ニュウサツ</t>
    </rPh>
    <rPh sb="8" eb="10">
      <t>タンカ</t>
    </rPh>
    <rPh sb="11" eb="13">
      <t>ゼイコミ</t>
    </rPh>
    <rPh sb="15" eb="17">
      <t>キニュウ</t>
    </rPh>
    <phoneticPr fontId="1"/>
  </si>
  <si>
    <t>５　電力量料金入札単価に燃料費調整単価を含まない。</t>
    <rPh sb="2" eb="4">
      <t>デンリョク</t>
    </rPh>
    <rPh sb="4" eb="5">
      <t>リョウ</t>
    </rPh>
    <rPh sb="5" eb="7">
      <t>リョウキン</t>
    </rPh>
    <rPh sb="7" eb="9">
      <t>ニュウサツ</t>
    </rPh>
    <rPh sb="9" eb="11">
      <t>タンカ</t>
    </rPh>
    <rPh sb="12" eb="15">
      <t>ネンリョウヒ</t>
    </rPh>
    <rPh sb="14" eb="15">
      <t>ヒ</t>
    </rPh>
    <rPh sb="17" eb="19">
      <t>タンカ</t>
    </rPh>
    <phoneticPr fontId="1"/>
  </si>
  <si>
    <t>６　電気料金総価（税込）に再生可能エネルギー発電促進賦課金を含まない。</t>
    <rPh sb="2" eb="4">
      <t>デンキ</t>
    </rPh>
    <rPh sb="4" eb="6">
      <t>リョウキン</t>
    </rPh>
    <rPh sb="6" eb="7">
      <t>ソウ</t>
    </rPh>
    <rPh sb="7" eb="8">
      <t>カ</t>
    </rPh>
    <rPh sb="9" eb="11">
      <t>ゼイコミ</t>
    </rPh>
    <rPh sb="13" eb="15">
      <t>サイセイ</t>
    </rPh>
    <rPh sb="15" eb="17">
      <t>カノウ</t>
    </rPh>
    <rPh sb="22" eb="24">
      <t>ハツデン</t>
    </rPh>
    <rPh sb="24" eb="26">
      <t>ソクシン</t>
    </rPh>
    <rPh sb="26" eb="29">
      <t>フカキン</t>
    </rPh>
    <rPh sb="30" eb="31">
      <t>フク</t>
    </rPh>
    <phoneticPr fontId="1"/>
  </si>
  <si>
    <t>８　仕様書の注意点を踏まえた記載であれば、入札参加者の需給内容に合わせた様式も可とする。</t>
    <phoneticPr fontId="1"/>
  </si>
  <si>
    <t>電気料金総価</t>
  </si>
  <si>
    <r>
      <t>（税込）　</t>
    </r>
    <r>
      <rPr>
        <b/>
        <sz val="12"/>
        <rFont val="ＭＳ Ｐ明朝"/>
        <family val="1"/>
        <charset val="128"/>
      </rPr>
      <t>D</t>
    </r>
    <phoneticPr fontId="1"/>
  </si>
  <si>
    <t>消費税率</t>
    <rPh sb="0" eb="3">
      <t>ショウヒゼイ</t>
    </rPh>
    <rPh sb="3" eb="4">
      <t>リツ</t>
    </rPh>
    <phoneticPr fontId="1"/>
  </si>
  <si>
    <t>月　別　電　力　量　料　金</t>
    <rPh sb="4" eb="5">
      <t>デン</t>
    </rPh>
    <rPh sb="6" eb="7">
      <t>チカラ</t>
    </rPh>
    <rPh sb="8" eb="9">
      <t>リョウ</t>
    </rPh>
    <rPh sb="10" eb="11">
      <t>リョウ</t>
    </rPh>
    <rPh sb="12" eb="13">
      <t>キン</t>
    </rPh>
    <phoneticPr fontId="1"/>
  </si>
  <si>
    <t>７　夏季は7月1日から9月30日までに期間、その他季は夏季以外の期間とする。</t>
    <rPh sb="2" eb="4">
      <t>カキ</t>
    </rPh>
    <rPh sb="6" eb="7">
      <t>ガツ</t>
    </rPh>
    <rPh sb="8" eb="9">
      <t>ニチ</t>
    </rPh>
    <rPh sb="12" eb="13">
      <t>ガツ</t>
    </rPh>
    <rPh sb="15" eb="16">
      <t>ニチ</t>
    </rPh>
    <rPh sb="19" eb="21">
      <t>キカン</t>
    </rPh>
    <rPh sb="24" eb="25">
      <t>タ</t>
    </rPh>
    <rPh sb="25" eb="26">
      <t>キ</t>
    </rPh>
    <rPh sb="27" eb="29">
      <t>カキ</t>
    </rPh>
    <rPh sb="29" eb="31">
      <t>イガイ</t>
    </rPh>
    <rPh sb="32" eb="34">
      <t>キカン</t>
    </rPh>
    <phoneticPr fontId="1"/>
  </si>
  <si>
    <t>３　基本料金入札単価及び電力量料金入札単価は、小数点以下2位まで含むことができる。</t>
    <rPh sb="2" eb="4">
      <t>キホン</t>
    </rPh>
    <rPh sb="4" eb="6">
      <t>リョウキン</t>
    </rPh>
    <rPh sb="6" eb="8">
      <t>ニュウサツ</t>
    </rPh>
    <rPh sb="8" eb="10">
      <t>タンカ</t>
    </rPh>
    <rPh sb="10" eb="11">
      <t>オヨ</t>
    </rPh>
    <rPh sb="12" eb="14">
      <t>デンリョク</t>
    </rPh>
    <rPh sb="14" eb="15">
      <t>リョウ</t>
    </rPh>
    <rPh sb="15" eb="17">
      <t>リョウキン</t>
    </rPh>
    <rPh sb="17" eb="19">
      <t>ニュウサツ</t>
    </rPh>
    <rPh sb="19" eb="21">
      <t>タンカ</t>
    </rPh>
    <rPh sb="23" eb="26">
      <t>ショウスウテン</t>
    </rPh>
    <rPh sb="26" eb="28">
      <t>イカ</t>
    </rPh>
    <rPh sb="29" eb="30">
      <t>イ</t>
    </rPh>
    <rPh sb="32" eb="33">
      <t>フク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</si>
</sst>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6" formatCode="&quot;¥&quot;#,##0;[Red]&quot;¥&quot;\-#,##0"/>
    <numFmt numFmtId="176" formatCode="#,##0.00_);[Red]\(#,##0.00\)"/>
    <numFmt numFmtId="177" formatCode="#,##0_);[Red]\(#,##0\)"/>
    <numFmt numFmtId="178" formatCode="#,##0.00_ "/>
    <numFmt numFmtId="179" formatCode="#,##0_ "/>
    <numFmt numFmtId="180" formatCode="#,##0;;0"/>
  </numFmts>
  <fonts count="12" x14ac:knownFonts="1">
    <font>
      <sz val="11"/>
      <name val="ＭＳ Ｐゴシック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sz val="10.5"/>
      <name val="ＭＳ Ｐ明朝"/>
      <family val="1"/>
      <charset val="128"/>
    </font>
    <font>
      <sz val="11"/>
      <color theme="2"/>
      <name val="ＭＳ Ｐ明朝"/>
      <family val="1"/>
      <charset val="128"/>
    </font>
    <font>
      <b/>
      <sz val="12"/>
      <name val="ＭＳ Ｐ明朝"/>
      <family val="1"/>
      <charset val="128"/>
    </font>
    <font>
      <sz val="11"/>
      <color theme="1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</borders>
  <cellStyleXfs count="16">
    <xf numFmtId="0" fontId="0" fillId="0" borderId="0"/>
    <xf numFmtId="38" fontId="2" fillId="0" borderId="0" applyFont="0" applyFill="0" applyBorder="0" applyAlignment="0" applyProtection="0"/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6" fontId="2" fillId="0" borderId="0" applyFont="0" applyFill="0" applyBorder="0" applyAlignment="0" applyProtection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38" fontId="2" fillId="0" borderId="0" applyFont="0" applyFill="0" applyBorder="0" applyAlignment="0" applyProtection="0"/>
    <xf numFmtId="0" fontId="4" fillId="0" borderId="0">
      <alignment vertical="center"/>
    </xf>
    <xf numFmtId="0" fontId="2" fillId="0" borderId="0"/>
    <xf numFmtId="0" fontId="2" fillId="0" borderId="0"/>
    <xf numFmtId="0" fontId="2" fillId="0" borderId="0"/>
    <xf numFmtId="38" fontId="2" fillId="0" borderId="0" applyFont="0" applyFill="0" applyBorder="0" applyAlignment="0" applyProtection="0">
      <alignment vertical="center"/>
    </xf>
    <xf numFmtId="0" fontId="11" fillId="0" borderId="0">
      <alignment vertical="center"/>
    </xf>
  </cellStyleXfs>
  <cellXfs count="111">
    <xf numFmtId="0" fontId="0" fillId="0" borderId="0" xfId="0"/>
    <xf numFmtId="0" fontId="3" fillId="2" borderId="0" xfId="6" applyFont="1" applyFill="1" applyProtection="1"/>
    <xf numFmtId="40" fontId="9" fillId="2" borderId="0" xfId="1" applyNumberFormat="1" applyFont="1" applyFill="1" applyProtection="1"/>
    <xf numFmtId="0" fontId="3" fillId="2" borderId="0" xfId="6" applyFont="1" applyFill="1" applyAlignment="1" applyProtection="1">
      <alignment vertical="center"/>
    </xf>
    <xf numFmtId="0" fontId="7" fillId="2" borderId="0" xfId="7" applyFont="1" applyFill="1" applyAlignment="1" applyProtection="1">
      <alignment horizontal="left" vertical="center"/>
    </xf>
    <xf numFmtId="0" fontId="7" fillId="2" borderId="0" xfId="6" applyFont="1" applyFill="1" applyAlignment="1" applyProtection="1">
      <alignment horizontal="left" vertical="center"/>
    </xf>
    <xf numFmtId="0" fontId="5" fillId="2" borderId="0" xfId="6" applyFont="1" applyFill="1" applyAlignment="1" applyProtection="1">
      <alignment vertical="center"/>
    </xf>
    <xf numFmtId="0" fontId="5" fillId="2" borderId="0" xfId="7" applyFont="1" applyFill="1" applyAlignment="1" applyProtection="1">
      <alignment horizontal="left" vertical="center"/>
    </xf>
    <xf numFmtId="0" fontId="10" fillId="2" borderId="0" xfId="6" applyFont="1" applyFill="1" applyProtection="1"/>
    <xf numFmtId="4" fontId="6" fillId="2" borderId="0" xfId="6" applyNumberFormat="1" applyFont="1" applyFill="1" applyBorder="1" applyAlignment="1" applyProtection="1">
      <alignment horizontal="center" vertical="center"/>
      <protection locked="0"/>
    </xf>
    <xf numFmtId="0" fontId="3" fillId="2" borderId="0" xfId="0" applyFont="1" applyFill="1" applyProtection="1">
      <protection hidden="1"/>
    </xf>
    <xf numFmtId="0" fontId="5" fillId="2" borderId="0" xfId="6" applyFont="1" applyFill="1" applyBorder="1" applyAlignment="1" applyProtection="1">
      <alignment horizontal="center" vertical="center" shrinkToFit="1"/>
    </xf>
    <xf numFmtId="0" fontId="6" fillId="2" borderId="0" xfId="6" applyFont="1" applyFill="1" applyProtection="1"/>
    <xf numFmtId="0" fontId="7" fillId="2" borderId="0" xfId="6" applyFont="1" applyFill="1" applyAlignment="1" applyProtection="1">
      <alignment horizontal="left"/>
    </xf>
    <xf numFmtId="0" fontId="5" fillId="0" borderId="0" xfId="8" applyFont="1" applyBorder="1" applyAlignment="1" applyProtection="1">
      <alignment horizontal="left" vertical="center" wrapText="1"/>
    </xf>
    <xf numFmtId="0" fontId="8" fillId="0" borderId="0" xfId="8" applyFont="1" applyBorder="1" applyAlignment="1" applyProtection="1">
      <alignment horizontal="left" vertical="center" wrapText="1"/>
    </xf>
    <xf numFmtId="0" fontId="5" fillId="0" borderId="0" xfId="8" applyFont="1" applyBorder="1" applyAlignment="1" applyProtection="1">
      <alignment horizontal="center" vertical="center" wrapText="1"/>
    </xf>
    <xf numFmtId="4" fontId="6" fillId="0" borderId="0" xfId="8" applyNumberFormat="1" applyFont="1" applyBorder="1" applyAlignment="1" applyProtection="1">
      <alignment horizontal="center" vertical="center" wrapText="1"/>
      <protection locked="0"/>
    </xf>
    <xf numFmtId="0" fontId="6" fillId="2" borderId="12" xfId="6" applyFont="1" applyFill="1" applyBorder="1" applyAlignment="1" applyProtection="1">
      <alignment horizontal="center" vertical="center"/>
    </xf>
    <xf numFmtId="0" fontId="6" fillId="2" borderId="17" xfId="6" applyFont="1" applyFill="1" applyBorder="1" applyAlignment="1" applyProtection="1">
      <alignment horizontal="center" vertical="center"/>
    </xf>
    <xf numFmtId="0" fontId="6" fillId="2" borderId="7" xfId="6" applyFont="1" applyFill="1" applyBorder="1" applyAlignment="1" applyProtection="1">
      <alignment horizontal="center" vertical="center" wrapText="1"/>
    </xf>
    <xf numFmtId="0" fontId="6" fillId="2" borderId="13" xfId="6" applyFont="1" applyFill="1" applyBorder="1" applyAlignment="1" applyProtection="1">
      <alignment horizontal="center" vertical="center"/>
    </xf>
    <xf numFmtId="0" fontId="6" fillId="2" borderId="5" xfId="6" applyFont="1" applyFill="1" applyBorder="1" applyAlignment="1" applyProtection="1">
      <alignment horizontal="center" vertical="center"/>
    </xf>
    <xf numFmtId="0" fontId="6" fillId="2" borderId="2" xfId="6" applyFont="1" applyFill="1" applyBorder="1" applyAlignment="1" applyProtection="1">
      <alignment horizontal="center" vertical="center"/>
    </xf>
    <xf numFmtId="0" fontId="6" fillId="2" borderId="9" xfId="6" applyFont="1" applyFill="1" applyBorder="1" applyAlignment="1" applyProtection="1">
      <alignment horizontal="center" vertical="center"/>
    </xf>
    <xf numFmtId="0" fontId="6" fillId="2" borderId="0" xfId="6" applyFont="1" applyFill="1" applyBorder="1" applyAlignment="1" applyProtection="1">
      <alignment horizontal="center" vertical="center"/>
    </xf>
    <xf numFmtId="9" fontId="6" fillId="2" borderId="3" xfId="6" applyNumberFormat="1" applyFont="1" applyFill="1" applyBorder="1" applyAlignment="1" applyProtection="1">
      <alignment horizontal="right" vertical="center"/>
    </xf>
    <xf numFmtId="179" fontId="6" fillId="2" borderId="5" xfId="6" applyNumberFormat="1" applyFont="1" applyFill="1" applyBorder="1" applyAlignment="1" applyProtection="1">
      <alignment horizontal="right" vertical="center"/>
    </xf>
    <xf numFmtId="179" fontId="6" fillId="2" borderId="2" xfId="6" applyNumberFormat="1" applyFont="1" applyFill="1" applyBorder="1" applyAlignment="1" applyProtection="1">
      <alignment horizontal="right" vertical="center"/>
    </xf>
    <xf numFmtId="179" fontId="6" fillId="2" borderId="1" xfId="6" applyNumberFormat="1" applyFont="1" applyFill="1" applyBorder="1" applyAlignment="1" applyProtection="1">
      <alignment horizontal="right" vertical="center"/>
    </xf>
    <xf numFmtId="4" fontId="6" fillId="2" borderId="10" xfId="6" applyNumberFormat="1" applyFont="1" applyFill="1" applyBorder="1" applyAlignment="1" applyProtection="1">
      <alignment horizontal="right" vertical="center"/>
    </xf>
    <xf numFmtId="178" fontId="6" fillId="2" borderId="5" xfId="6" applyNumberFormat="1" applyFont="1" applyFill="1" applyBorder="1" applyAlignment="1" applyProtection="1">
      <alignment horizontal="right" vertical="center"/>
    </xf>
    <xf numFmtId="178" fontId="6" fillId="2" borderId="2" xfId="6" applyNumberFormat="1" applyFont="1" applyFill="1" applyBorder="1" applyAlignment="1" applyProtection="1">
      <alignment horizontal="right" vertical="center"/>
    </xf>
    <xf numFmtId="179" fontId="6" fillId="2" borderId="9" xfId="6" applyNumberFormat="1" applyFont="1" applyFill="1" applyBorder="1" applyAlignment="1" applyProtection="1">
      <alignment horizontal="right" vertical="center"/>
    </xf>
    <xf numFmtId="178" fontId="6" fillId="2" borderId="9" xfId="6" applyNumberFormat="1" applyFont="1" applyFill="1" applyBorder="1" applyAlignment="1" applyProtection="1">
      <alignment horizontal="right" vertical="center"/>
    </xf>
    <xf numFmtId="0" fontId="6" fillId="2" borderId="3" xfId="6" applyFont="1" applyFill="1" applyBorder="1" applyAlignment="1" applyProtection="1">
      <alignment horizontal="center" vertical="center" wrapText="1"/>
    </xf>
    <xf numFmtId="0" fontId="6" fillId="2" borderId="4" xfId="6" applyFont="1" applyFill="1" applyBorder="1" applyAlignment="1" applyProtection="1">
      <alignment horizontal="center" vertical="center"/>
    </xf>
    <xf numFmtId="0" fontId="5" fillId="2" borderId="0" xfId="6" applyFont="1" applyFill="1" applyAlignment="1" applyProtection="1">
      <alignment horizontal="left" vertical="center"/>
    </xf>
    <xf numFmtId="0" fontId="3" fillId="2" borderId="0" xfId="6" applyFont="1" applyFill="1" applyBorder="1" applyAlignment="1" applyProtection="1">
      <alignment vertical="center"/>
    </xf>
    <xf numFmtId="177" fontId="6" fillId="2" borderId="0" xfId="6" applyNumberFormat="1" applyFont="1" applyFill="1" applyBorder="1" applyAlignment="1" applyProtection="1">
      <alignment vertical="center"/>
    </xf>
    <xf numFmtId="0" fontId="3" fillId="2" borderId="0" xfId="6" applyFont="1" applyFill="1" applyAlignment="1" applyProtection="1">
      <alignment vertical="top" wrapText="1"/>
    </xf>
    <xf numFmtId="0" fontId="2" fillId="0" borderId="0" xfId="6" applyAlignment="1">
      <alignment vertical="top" wrapText="1"/>
    </xf>
    <xf numFmtId="178" fontId="6" fillId="2" borderId="6" xfId="6" applyNumberFormat="1" applyFont="1" applyFill="1" applyBorder="1" applyAlignment="1" applyProtection="1">
      <alignment horizontal="right" vertical="center"/>
    </xf>
    <xf numFmtId="0" fontId="3" fillId="2" borderId="0" xfId="0" applyFont="1" applyFill="1" applyAlignment="1" applyProtection="1">
      <alignment vertical="center"/>
    </xf>
    <xf numFmtId="4" fontId="6" fillId="2" borderId="7" xfId="6" applyNumberFormat="1" applyFont="1" applyFill="1" applyBorder="1" applyAlignment="1" applyProtection="1">
      <alignment horizontal="right" vertical="center"/>
    </xf>
    <xf numFmtId="178" fontId="6" fillId="2" borderId="12" xfId="6" applyNumberFormat="1" applyFont="1" applyFill="1" applyBorder="1" applyAlignment="1" applyProtection="1">
      <alignment horizontal="right" vertical="center"/>
    </xf>
    <xf numFmtId="178" fontId="6" fillId="2" borderId="3" xfId="6" applyNumberFormat="1" applyFont="1" applyFill="1" applyBorder="1" applyAlignment="1" applyProtection="1">
      <alignment horizontal="right" vertical="center"/>
    </xf>
    <xf numFmtId="0" fontId="6" fillId="2" borderId="24" xfId="7" applyFont="1" applyFill="1" applyBorder="1" applyAlignment="1" applyProtection="1">
      <alignment horizontal="center" vertical="center"/>
    </xf>
    <xf numFmtId="0" fontId="6" fillId="2" borderId="24" xfId="6" applyFont="1" applyFill="1" applyBorder="1" applyAlignment="1" applyProtection="1">
      <alignment horizontal="left" vertical="center"/>
    </xf>
    <xf numFmtId="177" fontId="6" fillId="2" borderId="24" xfId="6" applyNumberFormat="1" applyFont="1" applyFill="1" applyBorder="1" applyAlignment="1" applyProtection="1">
      <alignment horizontal="right" vertical="center"/>
    </xf>
    <xf numFmtId="176" fontId="6" fillId="2" borderId="24" xfId="6" applyNumberFormat="1" applyFont="1" applyFill="1" applyBorder="1" applyAlignment="1" applyProtection="1">
      <alignment horizontal="right" vertical="center"/>
    </xf>
    <xf numFmtId="0" fontId="5" fillId="2" borderId="0" xfId="6" applyFont="1" applyFill="1" applyBorder="1" applyAlignment="1" applyProtection="1">
      <alignment vertical="center"/>
    </xf>
    <xf numFmtId="180" fontId="6" fillId="2" borderId="34" xfId="6" applyNumberFormat="1" applyFont="1" applyFill="1" applyBorder="1" applyAlignment="1" applyProtection="1">
      <alignment horizontal="center" vertical="center"/>
    </xf>
    <xf numFmtId="180" fontId="6" fillId="2" borderId="35" xfId="6" applyNumberFormat="1" applyFont="1" applyFill="1" applyBorder="1" applyAlignment="1" applyProtection="1">
      <alignment horizontal="center" vertical="center"/>
    </xf>
    <xf numFmtId="9" fontId="5" fillId="2" borderId="0" xfId="6" applyNumberFormat="1" applyFont="1" applyFill="1" applyAlignment="1" applyProtection="1">
      <alignment horizontal="left" vertical="center"/>
    </xf>
    <xf numFmtId="0" fontId="3" fillId="0" borderId="2" xfId="8" applyFont="1" applyBorder="1" applyAlignment="1" applyProtection="1">
      <alignment horizontal="left" vertical="center" wrapText="1"/>
    </xf>
    <xf numFmtId="0" fontId="6" fillId="2" borderId="7" xfId="7" applyFont="1" applyFill="1" applyBorder="1" applyAlignment="1" applyProtection="1">
      <alignment horizontal="center" vertical="center"/>
    </xf>
    <xf numFmtId="0" fontId="6" fillId="2" borderId="3" xfId="6" applyFont="1" applyFill="1" applyBorder="1" applyAlignment="1" applyProtection="1">
      <alignment horizontal="left" vertical="center"/>
    </xf>
    <xf numFmtId="0" fontId="6" fillId="2" borderId="7" xfId="6" applyFont="1" applyFill="1" applyBorder="1" applyAlignment="1" applyProtection="1">
      <alignment horizontal="left" vertical="center"/>
    </xf>
    <xf numFmtId="177" fontId="6" fillId="2" borderId="3" xfId="6" applyNumberFormat="1" applyFont="1" applyFill="1" applyBorder="1" applyAlignment="1" applyProtection="1">
      <alignment horizontal="right" vertical="center"/>
    </xf>
    <xf numFmtId="177" fontId="6" fillId="2" borderId="7" xfId="6" applyNumberFormat="1" applyFont="1" applyFill="1" applyBorder="1" applyAlignment="1" applyProtection="1">
      <alignment horizontal="right" vertical="center"/>
    </xf>
    <xf numFmtId="178" fontId="6" fillId="2" borderId="6" xfId="6" applyNumberFormat="1" applyFont="1" applyFill="1" applyBorder="1" applyAlignment="1" applyProtection="1">
      <alignment horizontal="right" vertical="center"/>
    </xf>
    <xf numFmtId="178" fontId="6" fillId="2" borderId="33" xfId="6" applyNumberFormat="1" applyFont="1" applyFill="1" applyBorder="1" applyAlignment="1" applyProtection="1">
      <alignment horizontal="right" vertical="center"/>
    </xf>
    <xf numFmtId="178" fontId="6" fillId="2" borderId="26" xfId="6" applyNumberFormat="1" applyFont="1" applyFill="1" applyBorder="1" applyAlignment="1" applyProtection="1">
      <alignment horizontal="right" vertical="center"/>
    </xf>
    <xf numFmtId="178" fontId="6" fillId="2" borderId="27" xfId="6" applyNumberFormat="1" applyFont="1" applyFill="1" applyBorder="1" applyAlignment="1" applyProtection="1">
      <alignment horizontal="right" vertical="center"/>
    </xf>
    <xf numFmtId="179" fontId="6" fillId="2" borderId="12" xfId="6" applyNumberFormat="1" applyFont="1" applyFill="1" applyBorder="1" applyAlignment="1" applyProtection="1">
      <alignment horizontal="right" vertical="center"/>
    </xf>
    <xf numFmtId="179" fontId="6" fillId="2" borderId="14" xfId="6" applyNumberFormat="1" applyFont="1" applyFill="1" applyBorder="1" applyAlignment="1" applyProtection="1">
      <alignment horizontal="right" vertical="center"/>
    </xf>
    <xf numFmtId="0" fontId="6" fillId="2" borderId="3" xfId="7" applyFont="1" applyFill="1" applyBorder="1" applyAlignment="1" applyProtection="1">
      <alignment horizontal="center" vertical="center"/>
    </xf>
    <xf numFmtId="0" fontId="6" fillId="2" borderId="10" xfId="7" applyFont="1" applyFill="1" applyBorder="1" applyAlignment="1" applyProtection="1">
      <alignment horizontal="center" vertical="center"/>
    </xf>
    <xf numFmtId="0" fontId="6" fillId="2" borderId="10" xfId="6" applyFont="1" applyFill="1" applyBorder="1" applyAlignment="1" applyProtection="1">
      <alignment horizontal="left" vertical="center"/>
    </xf>
    <xf numFmtId="177" fontId="6" fillId="2" borderId="10" xfId="6" applyNumberFormat="1" applyFont="1" applyFill="1" applyBorder="1" applyAlignment="1" applyProtection="1">
      <alignment horizontal="right" vertical="center"/>
    </xf>
    <xf numFmtId="178" fontId="6" fillId="2" borderId="8" xfId="6" applyNumberFormat="1" applyFont="1" applyFill="1" applyBorder="1" applyAlignment="1" applyProtection="1">
      <alignment horizontal="right" vertical="center"/>
    </xf>
    <xf numFmtId="178" fontId="6" fillId="2" borderId="29" xfId="6" applyNumberFormat="1" applyFont="1" applyFill="1" applyBorder="1" applyAlignment="1" applyProtection="1">
      <alignment horizontal="right" vertical="center"/>
    </xf>
    <xf numFmtId="0" fontId="6" fillId="2" borderId="3" xfId="6" applyFont="1" applyFill="1" applyBorder="1" applyAlignment="1" applyProtection="1">
      <alignment horizontal="center" vertical="center"/>
    </xf>
    <xf numFmtId="0" fontId="6" fillId="2" borderId="7" xfId="6" applyFont="1" applyFill="1" applyBorder="1" applyAlignment="1" applyProtection="1">
      <alignment horizontal="center" vertical="center"/>
    </xf>
    <xf numFmtId="0" fontId="6" fillId="2" borderId="10" xfId="6" applyFont="1" applyFill="1" applyBorder="1" applyAlignment="1" applyProtection="1">
      <alignment horizontal="center" vertical="center"/>
    </xf>
    <xf numFmtId="0" fontId="6" fillId="2" borderId="1" xfId="6" applyFont="1" applyFill="1" applyBorder="1" applyAlignment="1" applyProtection="1">
      <alignment horizontal="center" vertical="center"/>
    </xf>
    <xf numFmtId="0" fontId="6" fillId="2" borderId="11" xfId="6" applyFont="1" applyFill="1" applyBorder="1" applyAlignment="1" applyProtection="1">
      <alignment horizontal="center" vertical="center"/>
    </xf>
    <xf numFmtId="0" fontId="6" fillId="2" borderId="15" xfId="6" applyFont="1" applyFill="1" applyBorder="1" applyAlignment="1" applyProtection="1">
      <alignment horizontal="center" vertical="center"/>
    </xf>
    <xf numFmtId="0" fontId="6" fillId="2" borderId="16" xfId="6" applyFont="1" applyFill="1" applyBorder="1" applyAlignment="1" applyProtection="1">
      <alignment horizontal="center" vertical="center"/>
    </xf>
    <xf numFmtId="0" fontId="6" fillId="2" borderId="24" xfId="6" applyFont="1" applyFill="1" applyBorder="1" applyAlignment="1" applyProtection="1">
      <alignment horizontal="center" vertical="center"/>
    </xf>
    <xf numFmtId="0" fontId="6" fillId="2" borderId="25" xfId="6" applyFont="1" applyFill="1" applyBorder="1" applyAlignment="1" applyProtection="1">
      <alignment horizontal="center" vertical="center"/>
    </xf>
    <xf numFmtId="0" fontId="6" fillId="2" borderId="3" xfId="6" applyFont="1" applyFill="1" applyBorder="1" applyAlignment="1" applyProtection="1">
      <alignment horizontal="center" vertical="center" wrapText="1"/>
    </xf>
    <xf numFmtId="0" fontId="6" fillId="2" borderId="7" xfId="6" applyFont="1" applyFill="1" applyBorder="1" applyAlignment="1" applyProtection="1">
      <alignment horizontal="center" vertical="center" wrapText="1"/>
    </xf>
    <xf numFmtId="0" fontId="6" fillId="2" borderId="26" xfId="6" applyFont="1" applyFill="1" applyBorder="1" applyAlignment="1" applyProtection="1">
      <alignment horizontal="center" vertical="center"/>
    </xf>
    <xf numFmtId="0" fontId="6" fillId="2" borderId="27" xfId="6" applyFont="1" applyFill="1" applyBorder="1" applyAlignment="1" applyProtection="1">
      <alignment horizontal="center" vertical="center"/>
    </xf>
    <xf numFmtId="0" fontId="6" fillId="2" borderId="31" xfId="6" applyFont="1" applyFill="1" applyBorder="1" applyAlignment="1" applyProtection="1">
      <alignment horizontal="center" vertical="center"/>
    </xf>
    <xf numFmtId="0" fontId="6" fillId="2" borderId="32" xfId="6" applyFont="1" applyFill="1" applyBorder="1" applyAlignment="1" applyProtection="1">
      <alignment horizontal="center" vertical="center"/>
    </xf>
    <xf numFmtId="0" fontId="6" fillId="2" borderId="30" xfId="6" applyFont="1" applyFill="1" applyBorder="1" applyAlignment="1" applyProtection="1">
      <alignment horizontal="center" vertical="center"/>
    </xf>
    <xf numFmtId="178" fontId="6" fillId="2" borderId="25" xfId="6" applyNumberFormat="1" applyFont="1" applyFill="1" applyBorder="1" applyAlignment="1" applyProtection="1">
      <alignment horizontal="right" vertical="center"/>
    </xf>
    <xf numFmtId="178" fontId="6" fillId="2" borderId="30" xfId="6" applyNumberFormat="1" applyFont="1" applyFill="1" applyBorder="1" applyAlignment="1" applyProtection="1">
      <alignment horizontal="right" vertical="center"/>
    </xf>
    <xf numFmtId="0" fontId="6" fillId="2" borderId="3" xfId="6" applyFont="1" applyFill="1" applyBorder="1" applyAlignment="1" applyProtection="1">
      <alignment horizontal="left" vertical="center" shrinkToFit="1"/>
    </xf>
    <xf numFmtId="0" fontId="6" fillId="2" borderId="10" xfId="6" applyFont="1" applyFill="1" applyBorder="1" applyAlignment="1" applyProtection="1">
      <alignment horizontal="left" vertical="center" shrinkToFit="1"/>
    </xf>
    <xf numFmtId="178" fontId="6" fillId="2" borderId="4" xfId="6" applyNumberFormat="1" applyFont="1" applyFill="1" applyBorder="1" applyAlignment="1" applyProtection="1">
      <alignment horizontal="right" vertical="center"/>
    </xf>
    <xf numFmtId="178" fontId="6" fillId="2" borderId="28" xfId="6" applyNumberFormat="1" applyFont="1" applyFill="1" applyBorder="1" applyAlignment="1" applyProtection="1">
      <alignment horizontal="right" vertical="center"/>
    </xf>
    <xf numFmtId="0" fontId="6" fillId="2" borderId="4" xfId="6" applyFont="1" applyFill="1" applyBorder="1" applyAlignment="1" applyProtection="1">
      <alignment horizontal="center" vertical="center"/>
    </xf>
    <xf numFmtId="0" fontId="6" fillId="2" borderId="13" xfId="6" applyFont="1" applyFill="1" applyBorder="1" applyAlignment="1" applyProtection="1">
      <alignment horizontal="center" vertical="center"/>
    </xf>
    <xf numFmtId="0" fontId="5" fillId="2" borderId="0" xfId="6" applyFont="1" applyFill="1" applyBorder="1" applyAlignment="1" applyProtection="1">
      <alignment horizontal="right" vertical="center"/>
    </xf>
    <xf numFmtId="0" fontId="5" fillId="2" borderId="0" xfId="6" applyFont="1" applyFill="1" applyBorder="1" applyAlignment="1" applyProtection="1">
      <alignment horizontal="center" vertical="center" shrinkToFit="1"/>
    </xf>
    <xf numFmtId="0" fontId="3" fillId="0" borderId="2" xfId="8" applyFont="1" applyBorder="1" applyAlignment="1" applyProtection="1">
      <alignment horizontal="left" vertical="center" wrapText="1"/>
    </xf>
    <xf numFmtId="0" fontId="3" fillId="0" borderId="1" xfId="8" applyFont="1" applyBorder="1" applyAlignment="1" applyProtection="1">
      <alignment horizontal="center" vertical="center" wrapText="1"/>
    </xf>
    <xf numFmtId="0" fontId="3" fillId="0" borderId="18" xfId="8" applyFont="1" applyBorder="1" applyAlignment="1" applyProtection="1">
      <alignment horizontal="center" vertical="center" wrapText="1"/>
    </xf>
    <xf numFmtId="4" fontId="6" fillId="0" borderId="21" xfId="8" applyNumberFormat="1" applyFont="1" applyBorder="1" applyAlignment="1" applyProtection="1">
      <alignment horizontal="center" vertical="center" wrapText="1"/>
      <protection locked="0"/>
    </xf>
    <xf numFmtId="4" fontId="6" fillId="0" borderId="18" xfId="8" applyNumberFormat="1" applyFont="1" applyBorder="1" applyAlignment="1" applyProtection="1">
      <alignment horizontal="center" vertical="center" wrapText="1"/>
      <protection locked="0"/>
    </xf>
    <xf numFmtId="4" fontId="6" fillId="0" borderId="22" xfId="8" applyNumberFormat="1" applyFont="1" applyBorder="1" applyAlignment="1" applyProtection="1">
      <alignment horizontal="center" vertical="center" wrapText="1"/>
      <protection locked="0"/>
    </xf>
    <xf numFmtId="4" fontId="6" fillId="0" borderId="23" xfId="8" applyNumberFormat="1" applyFont="1" applyBorder="1" applyAlignment="1" applyProtection="1">
      <alignment horizontal="center" vertical="center" wrapText="1"/>
      <protection locked="0"/>
    </xf>
    <xf numFmtId="0" fontId="3" fillId="0" borderId="2" xfId="8" applyFont="1" applyBorder="1" applyAlignment="1" applyProtection="1">
      <alignment horizontal="center" vertical="center" wrapText="1"/>
    </xf>
    <xf numFmtId="0" fontId="3" fillId="0" borderId="19" xfId="8" applyFont="1" applyBorder="1" applyAlignment="1" applyProtection="1">
      <alignment horizontal="center" vertical="center" wrapText="1"/>
    </xf>
    <xf numFmtId="0" fontId="3" fillId="0" borderId="20" xfId="8" applyFont="1" applyBorder="1" applyAlignment="1" applyProtection="1">
      <alignment horizontal="center" vertical="center" wrapText="1"/>
    </xf>
    <xf numFmtId="179" fontId="6" fillId="2" borderId="34" xfId="6" applyNumberFormat="1" applyFont="1" applyFill="1" applyBorder="1" applyAlignment="1" applyProtection="1">
      <alignment horizontal="right" vertical="center"/>
    </xf>
    <xf numFmtId="179" fontId="6" fillId="2" borderId="35" xfId="6" applyNumberFormat="1" applyFont="1" applyFill="1" applyBorder="1" applyAlignment="1" applyProtection="1">
      <alignment horizontal="right" vertical="center"/>
    </xf>
  </cellXfs>
  <cellStyles count="16">
    <cellStyle name="パーセント 2" xfId="4"/>
    <cellStyle name="桁区切り" xfId="1" builtinId="6"/>
    <cellStyle name="桁区切り 2" xfId="3"/>
    <cellStyle name="桁区切り 2 2" xfId="9"/>
    <cellStyle name="桁区切り 3" xfId="14"/>
    <cellStyle name="通貨 2" xfId="5"/>
    <cellStyle name="標準" xfId="0" builtinId="0"/>
    <cellStyle name="標準 2" xfId="2"/>
    <cellStyle name="標準 2 2" xfId="10"/>
    <cellStyle name="標準 2 2 2" xfId="6"/>
    <cellStyle name="標準 3" xfId="11"/>
    <cellStyle name="標準 4" xfId="7"/>
    <cellStyle name="標準 5" xfId="12"/>
    <cellStyle name="標準 6" xfId="13"/>
    <cellStyle name="標準 7" xfId="8"/>
    <cellStyle name="標準 8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B76"/>
  <sheetViews>
    <sheetView showGridLines="0" showZeros="0" tabSelected="1" view="pageBreakPreview" topLeftCell="G1" zoomScale="85" zoomScaleNormal="75" zoomScaleSheetLayoutView="85" workbookViewId="0">
      <selection activeCell="S4" sqref="S4:T4"/>
    </sheetView>
  </sheetViews>
  <sheetFormatPr defaultRowHeight="13.5" x14ac:dyDescent="0.15"/>
  <cols>
    <col min="1" max="1" width="1.125" style="3" customWidth="1"/>
    <col min="2" max="2" width="4.75" style="3" customWidth="1"/>
    <col min="3" max="3" width="18.25" style="3" bestFit="1" customWidth="1"/>
    <col min="4" max="4" width="10" style="3" bestFit="1" customWidth="1"/>
    <col min="5" max="5" width="10" style="3" customWidth="1"/>
    <col min="6" max="6" width="17.25" style="3" customWidth="1"/>
    <col min="7" max="14" width="12" style="3" bestFit="1" customWidth="1"/>
    <col min="15" max="18" width="12" style="3" customWidth="1"/>
    <col min="19" max="19" width="15.125" style="3" bestFit="1" customWidth="1"/>
    <col min="20" max="20" width="16.625" style="3" bestFit="1" customWidth="1"/>
    <col min="21" max="21" width="16.625" style="3" customWidth="1"/>
    <col min="22" max="22" width="17.25" style="3" customWidth="1"/>
    <col min="23" max="23" width="19.75" style="3" bestFit="1" customWidth="1"/>
    <col min="24" max="24" width="20.625" style="3" customWidth="1"/>
    <col min="25" max="25" width="4.125" style="3" customWidth="1"/>
    <col min="26" max="26" width="10" style="3" customWidth="1"/>
    <col min="27" max="27" width="9" style="3"/>
    <col min="28" max="29" width="10.625" style="3" customWidth="1"/>
    <col min="30" max="16384" width="9" style="3"/>
  </cols>
  <sheetData>
    <row r="1" spans="2:21" ht="17.25" x14ac:dyDescent="0.15">
      <c r="B1" s="12" t="s">
        <v>59</v>
      </c>
      <c r="C1" s="5"/>
    </row>
    <row r="2" spans="2:21" ht="19.5" customHeight="1" thickBot="1" x14ac:dyDescent="0.25">
      <c r="B2" s="13" t="s">
        <v>60</v>
      </c>
      <c r="C2" s="5"/>
      <c r="O2" s="8" t="s">
        <v>19</v>
      </c>
      <c r="Q2" s="1"/>
      <c r="R2" s="1"/>
      <c r="S2" s="1"/>
      <c r="T2" s="1"/>
    </row>
    <row r="3" spans="2:21" ht="20.100000000000001" customHeight="1" thickTop="1" x14ac:dyDescent="0.2">
      <c r="B3" s="13" t="s">
        <v>19</v>
      </c>
      <c r="C3" s="5"/>
      <c r="D3" s="98"/>
      <c r="E3" s="98"/>
      <c r="F3" s="9"/>
      <c r="G3" s="9"/>
      <c r="H3" s="9"/>
      <c r="I3" s="9"/>
      <c r="J3" s="9"/>
      <c r="K3" s="9"/>
      <c r="L3" s="9"/>
      <c r="M3" s="9"/>
      <c r="N3" s="9"/>
      <c r="O3" s="106" t="s">
        <v>1</v>
      </c>
      <c r="P3" s="106"/>
      <c r="Q3" s="100" t="s">
        <v>2</v>
      </c>
      <c r="R3" s="101"/>
      <c r="S3" s="107" t="s">
        <v>7</v>
      </c>
      <c r="T3" s="108"/>
    </row>
    <row r="4" spans="2:21" ht="20.100000000000001" customHeight="1" x14ac:dyDescent="0.15">
      <c r="B4" s="4"/>
      <c r="C4" s="5"/>
      <c r="D4" s="98"/>
      <c r="E4" s="98"/>
      <c r="F4" s="9"/>
      <c r="G4" s="9"/>
      <c r="H4" s="9"/>
      <c r="I4" s="9"/>
      <c r="J4" s="9"/>
      <c r="K4" s="9"/>
      <c r="L4" s="9"/>
      <c r="M4" s="9"/>
      <c r="N4" s="9"/>
      <c r="O4" s="99" t="s">
        <v>15</v>
      </c>
      <c r="P4" s="99"/>
      <c r="Q4" s="100" t="s">
        <v>5</v>
      </c>
      <c r="R4" s="101"/>
      <c r="S4" s="102"/>
      <c r="T4" s="103"/>
    </row>
    <row r="5" spans="2:21" ht="20.100000000000001" customHeight="1" x14ac:dyDescent="0.15">
      <c r="B5" s="4"/>
      <c r="C5" s="5"/>
      <c r="D5" s="98"/>
      <c r="E5" s="98"/>
      <c r="F5" s="9"/>
      <c r="G5" s="9"/>
      <c r="H5" s="9"/>
      <c r="I5" s="9"/>
      <c r="J5" s="9"/>
      <c r="K5" s="9"/>
      <c r="L5" s="9"/>
      <c r="M5" s="9"/>
      <c r="N5" s="9"/>
      <c r="O5" s="99" t="s">
        <v>16</v>
      </c>
      <c r="P5" s="55" t="s">
        <v>18</v>
      </c>
      <c r="Q5" s="100" t="s">
        <v>6</v>
      </c>
      <c r="R5" s="101"/>
      <c r="S5" s="102"/>
      <c r="T5" s="103"/>
    </row>
    <row r="6" spans="2:21" ht="20.100000000000001" customHeight="1" thickBot="1" x14ac:dyDescent="0.2">
      <c r="B6" s="4"/>
      <c r="C6" s="5"/>
      <c r="D6" s="98"/>
      <c r="E6" s="98"/>
      <c r="F6" s="9"/>
      <c r="G6" s="9"/>
      <c r="H6" s="9"/>
      <c r="I6" s="9"/>
      <c r="J6" s="9"/>
      <c r="K6" s="9"/>
      <c r="L6" s="9"/>
      <c r="M6" s="9"/>
      <c r="N6" s="9"/>
      <c r="O6" s="99"/>
      <c r="P6" s="55" t="s">
        <v>4</v>
      </c>
      <c r="Q6" s="100" t="s">
        <v>6</v>
      </c>
      <c r="R6" s="101"/>
      <c r="S6" s="104"/>
      <c r="T6" s="105"/>
    </row>
    <row r="7" spans="2:21" ht="20.100000000000001" customHeight="1" thickTop="1" x14ac:dyDescent="0.15">
      <c r="B7" s="4"/>
      <c r="C7" s="5"/>
      <c r="D7" s="11"/>
      <c r="E7" s="11"/>
      <c r="F7" s="9"/>
      <c r="G7" s="9"/>
      <c r="H7" s="9"/>
      <c r="I7" s="9"/>
      <c r="J7" s="9"/>
      <c r="K7" s="9"/>
      <c r="L7" s="9"/>
      <c r="M7" s="9"/>
      <c r="N7" s="9"/>
      <c r="O7" s="14"/>
      <c r="P7" s="15"/>
      <c r="Q7" s="16"/>
      <c r="R7" s="16"/>
      <c r="S7" s="17"/>
      <c r="T7" s="17"/>
    </row>
    <row r="8" spans="2:21" ht="20.100000000000001" customHeight="1" x14ac:dyDescent="0.15">
      <c r="B8" s="4"/>
      <c r="C8" s="5"/>
    </row>
    <row r="9" spans="2:21" ht="16.5" customHeight="1" x14ac:dyDescent="0.15">
      <c r="B9" s="67" t="s">
        <v>11</v>
      </c>
      <c r="C9" s="73" t="s">
        <v>8</v>
      </c>
      <c r="D9" s="76" t="s">
        <v>0</v>
      </c>
      <c r="E9" s="77"/>
      <c r="F9" s="78"/>
      <c r="G9" s="79" t="s">
        <v>70</v>
      </c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1"/>
      <c r="T9" s="18" t="s">
        <v>17</v>
      </c>
      <c r="U9" s="6"/>
    </row>
    <row r="10" spans="2:21" ht="16.5" customHeight="1" x14ac:dyDescent="0.15">
      <c r="B10" s="56"/>
      <c r="C10" s="74"/>
      <c r="D10" s="82" t="s">
        <v>3</v>
      </c>
      <c r="E10" s="82" t="s">
        <v>43</v>
      </c>
      <c r="F10" s="95" t="s">
        <v>9</v>
      </c>
      <c r="G10" s="79" t="s">
        <v>45</v>
      </c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1"/>
      <c r="S10" s="84" t="s">
        <v>10</v>
      </c>
      <c r="T10" s="19" t="s">
        <v>12</v>
      </c>
      <c r="U10" s="6"/>
    </row>
    <row r="11" spans="2:21" ht="16.5" customHeight="1" x14ac:dyDescent="0.15">
      <c r="B11" s="56"/>
      <c r="C11" s="74"/>
      <c r="D11" s="83"/>
      <c r="E11" s="83"/>
      <c r="F11" s="96"/>
      <c r="G11" s="86"/>
      <c r="H11" s="87"/>
      <c r="I11" s="87"/>
      <c r="J11" s="87"/>
      <c r="K11" s="87"/>
      <c r="L11" s="87"/>
      <c r="M11" s="87"/>
      <c r="N11" s="87"/>
      <c r="O11" s="87"/>
      <c r="P11" s="87"/>
      <c r="Q11" s="87"/>
      <c r="R11" s="88"/>
      <c r="S11" s="85"/>
      <c r="T11" s="19"/>
      <c r="U11" s="6"/>
    </row>
    <row r="12" spans="2:21" ht="28.5" customHeight="1" x14ac:dyDescent="0.15">
      <c r="B12" s="68"/>
      <c r="C12" s="75"/>
      <c r="D12" s="20" t="s">
        <v>13</v>
      </c>
      <c r="E12" s="20" t="s">
        <v>44</v>
      </c>
      <c r="F12" s="21" t="s">
        <v>14</v>
      </c>
      <c r="G12" s="22" t="s">
        <v>46</v>
      </c>
      <c r="H12" s="23" t="s">
        <v>47</v>
      </c>
      <c r="I12" s="23" t="s">
        <v>48</v>
      </c>
      <c r="J12" s="23" t="s">
        <v>49</v>
      </c>
      <c r="K12" s="23" t="s">
        <v>50</v>
      </c>
      <c r="L12" s="23" t="s">
        <v>51</v>
      </c>
      <c r="M12" s="23" t="s">
        <v>52</v>
      </c>
      <c r="N12" s="23" t="s">
        <v>53</v>
      </c>
      <c r="O12" s="23" t="s">
        <v>54</v>
      </c>
      <c r="P12" s="23" t="s">
        <v>55</v>
      </c>
      <c r="Q12" s="23" t="s">
        <v>56</v>
      </c>
      <c r="R12" s="24" t="s">
        <v>57</v>
      </c>
      <c r="S12" s="25" t="s">
        <v>58</v>
      </c>
      <c r="T12" s="19" t="s">
        <v>14</v>
      </c>
      <c r="U12" s="6"/>
    </row>
    <row r="13" spans="2:21" ht="25.5" customHeight="1" x14ac:dyDescent="0.15">
      <c r="B13" s="67">
        <v>1</v>
      </c>
      <c r="C13" s="57" t="s">
        <v>28</v>
      </c>
      <c r="D13" s="59">
        <v>46</v>
      </c>
      <c r="E13" s="26">
        <v>0.9</v>
      </c>
      <c r="F13" s="93">
        <f>ROUND(D13*$S$4*E14,2)*12</f>
        <v>0</v>
      </c>
      <c r="G13" s="27">
        <v>12000</v>
      </c>
      <c r="H13" s="28">
        <v>11000</v>
      </c>
      <c r="I13" s="28">
        <v>13000</v>
      </c>
      <c r="J13" s="28">
        <v>10000</v>
      </c>
      <c r="K13" s="28">
        <v>10000</v>
      </c>
      <c r="L13" s="28">
        <v>11000</v>
      </c>
      <c r="M13" s="28">
        <v>12000</v>
      </c>
      <c r="N13" s="28">
        <v>8700</v>
      </c>
      <c r="O13" s="28">
        <v>9100</v>
      </c>
      <c r="P13" s="28">
        <v>11000</v>
      </c>
      <c r="Q13" s="28">
        <v>9000</v>
      </c>
      <c r="R13" s="29">
        <v>10000</v>
      </c>
      <c r="S13" s="63">
        <f>ROUND(SUM(G14:R14),2)</f>
        <v>0</v>
      </c>
      <c r="T13" s="65">
        <f>INT(F13+S13)</f>
        <v>0</v>
      </c>
      <c r="U13" s="6"/>
    </row>
    <row r="14" spans="2:21" ht="25.5" customHeight="1" x14ac:dyDescent="0.15">
      <c r="B14" s="68"/>
      <c r="C14" s="69"/>
      <c r="D14" s="70"/>
      <c r="E14" s="30">
        <v>0.95</v>
      </c>
      <c r="F14" s="94"/>
      <c r="G14" s="31">
        <f>ROUND(G13*$S$6,2)</f>
        <v>0</v>
      </c>
      <c r="H14" s="32">
        <f t="shared" ref="H14:R14" si="0">ROUND(H13*$S$6,2)</f>
        <v>0</v>
      </c>
      <c r="I14" s="32">
        <f t="shared" si="0"/>
        <v>0</v>
      </c>
      <c r="J14" s="32">
        <f t="shared" si="0"/>
        <v>0</v>
      </c>
      <c r="K14" s="32">
        <f t="shared" si="0"/>
        <v>0</v>
      </c>
      <c r="L14" s="32">
        <f t="shared" si="0"/>
        <v>0</v>
      </c>
      <c r="M14" s="32">
        <f t="shared" si="0"/>
        <v>0</v>
      </c>
      <c r="N14" s="32">
        <f t="shared" si="0"/>
        <v>0</v>
      </c>
      <c r="O14" s="32">
        <f>ROUND(O13*$S$5,2)</f>
        <v>0</v>
      </c>
      <c r="P14" s="32">
        <f>ROUND(P13*$S$5,2)</f>
        <v>0</v>
      </c>
      <c r="Q14" s="32">
        <f>ROUND(Q13*$S$5,2)</f>
        <v>0</v>
      </c>
      <c r="R14" s="34">
        <f t="shared" si="0"/>
        <v>0</v>
      </c>
      <c r="S14" s="72"/>
      <c r="T14" s="66"/>
      <c r="U14" s="6"/>
    </row>
    <row r="15" spans="2:21" ht="25.5" customHeight="1" x14ac:dyDescent="0.15">
      <c r="B15" s="67">
        <v>2</v>
      </c>
      <c r="C15" s="57" t="s">
        <v>35</v>
      </c>
      <c r="D15" s="59">
        <v>43</v>
      </c>
      <c r="E15" s="26">
        <v>0.9</v>
      </c>
      <c r="F15" s="61">
        <f>ROUND(D15*$S$4*E16,2)*12</f>
        <v>0</v>
      </c>
      <c r="G15" s="27">
        <v>14000</v>
      </c>
      <c r="H15" s="28">
        <v>13000</v>
      </c>
      <c r="I15" s="28">
        <v>15000</v>
      </c>
      <c r="J15" s="28">
        <v>13000</v>
      </c>
      <c r="K15" s="28">
        <v>12000</v>
      </c>
      <c r="L15" s="28">
        <v>13000</v>
      </c>
      <c r="M15" s="28">
        <v>13000</v>
      </c>
      <c r="N15" s="28">
        <v>13000</v>
      </c>
      <c r="O15" s="28">
        <v>15000</v>
      </c>
      <c r="P15" s="28">
        <v>17000</v>
      </c>
      <c r="Q15" s="28">
        <v>14000</v>
      </c>
      <c r="R15" s="33">
        <v>13000</v>
      </c>
      <c r="S15" s="63">
        <f t="shared" ref="S15" si="1">SUM(G16:R16)</f>
        <v>0</v>
      </c>
      <c r="T15" s="65">
        <f t="shared" ref="T15" si="2">INT(F15+S15)</f>
        <v>0</v>
      </c>
      <c r="U15" s="6"/>
    </row>
    <row r="16" spans="2:21" ht="25.5" customHeight="1" x14ac:dyDescent="0.15">
      <c r="B16" s="68"/>
      <c r="C16" s="69"/>
      <c r="D16" s="70"/>
      <c r="E16" s="30">
        <v>0.95</v>
      </c>
      <c r="F16" s="71"/>
      <c r="G16" s="31">
        <f>ROUND(G15*$S$6,2)</f>
        <v>0</v>
      </c>
      <c r="H16" s="32">
        <f t="shared" ref="H16" si="3">ROUND(H15*$S$6,2)</f>
        <v>0</v>
      </c>
      <c r="I16" s="32">
        <f t="shared" ref="I16" si="4">ROUND(I15*$S$6,2)</f>
        <v>0</v>
      </c>
      <c r="J16" s="32">
        <f t="shared" ref="J16" si="5">ROUND(J15*$S$6,2)</f>
        <v>0</v>
      </c>
      <c r="K16" s="32">
        <f t="shared" ref="K16" si="6">ROUND(K15*$S$6,2)</f>
        <v>0</v>
      </c>
      <c r="L16" s="32">
        <f t="shared" ref="L16" si="7">ROUND(L15*$S$6,2)</f>
        <v>0</v>
      </c>
      <c r="M16" s="32">
        <f t="shared" ref="M16" si="8">ROUND(M15*$S$6,2)</f>
        <v>0</v>
      </c>
      <c r="N16" s="32">
        <f t="shared" ref="N16" si="9">ROUND(N15*$S$6,2)</f>
        <v>0</v>
      </c>
      <c r="O16" s="32">
        <f>ROUND(O15*$S$5,2)</f>
        <v>0</v>
      </c>
      <c r="P16" s="32">
        <f>ROUND(P15*$S$5,2)</f>
        <v>0</v>
      </c>
      <c r="Q16" s="32">
        <f>ROUND(Q15*$S$5,2)</f>
        <v>0</v>
      </c>
      <c r="R16" s="34">
        <f t="shared" ref="R16" si="10">ROUND(R15*$S$6,2)</f>
        <v>0</v>
      </c>
      <c r="S16" s="72"/>
      <c r="T16" s="66"/>
      <c r="U16" s="6"/>
    </row>
    <row r="17" spans="2:21" ht="25.5" customHeight="1" x14ac:dyDescent="0.15">
      <c r="B17" s="67">
        <v>3</v>
      </c>
      <c r="C17" s="57" t="s">
        <v>27</v>
      </c>
      <c r="D17" s="59">
        <v>41</v>
      </c>
      <c r="E17" s="26">
        <v>0.9</v>
      </c>
      <c r="F17" s="61">
        <f>ROUND(D17*$S$4*E18,2)*12</f>
        <v>0</v>
      </c>
      <c r="G17" s="27">
        <v>11000</v>
      </c>
      <c r="H17" s="28">
        <v>9900</v>
      </c>
      <c r="I17" s="28">
        <v>13000</v>
      </c>
      <c r="J17" s="28">
        <v>10000</v>
      </c>
      <c r="K17" s="28">
        <v>11000</v>
      </c>
      <c r="L17" s="28">
        <v>11000</v>
      </c>
      <c r="M17" s="28">
        <v>12000</v>
      </c>
      <c r="N17" s="28">
        <v>9600</v>
      </c>
      <c r="O17" s="28">
        <v>11000</v>
      </c>
      <c r="P17" s="28">
        <v>12000</v>
      </c>
      <c r="Q17" s="28">
        <v>10000</v>
      </c>
      <c r="R17" s="33">
        <v>10000</v>
      </c>
      <c r="S17" s="89">
        <f t="shared" ref="S17" si="11">SUM(G18:R18)</f>
        <v>0</v>
      </c>
      <c r="T17" s="65">
        <f t="shared" ref="T17" si="12">INT(F17+S17)</f>
        <v>0</v>
      </c>
      <c r="U17" s="6"/>
    </row>
    <row r="18" spans="2:21" ht="25.5" customHeight="1" x14ac:dyDescent="0.15">
      <c r="B18" s="68"/>
      <c r="C18" s="69"/>
      <c r="D18" s="70"/>
      <c r="E18" s="30">
        <v>0.95</v>
      </c>
      <c r="F18" s="71"/>
      <c r="G18" s="31">
        <f>ROUND(G17*$S$6,2)</f>
        <v>0</v>
      </c>
      <c r="H18" s="32">
        <f t="shared" ref="H18" si="13">ROUND(H17*$S$6,2)</f>
        <v>0</v>
      </c>
      <c r="I18" s="32">
        <f t="shared" ref="I18" si="14">ROUND(I17*$S$6,2)</f>
        <v>0</v>
      </c>
      <c r="J18" s="32">
        <f t="shared" ref="J18" si="15">ROUND(J17*$S$6,2)</f>
        <v>0</v>
      </c>
      <c r="K18" s="32">
        <f t="shared" ref="K18" si="16">ROUND(K17*$S$6,2)</f>
        <v>0</v>
      </c>
      <c r="L18" s="32">
        <f t="shared" ref="L18" si="17">ROUND(L17*$S$6,2)</f>
        <v>0</v>
      </c>
      <c r="M18" s="32">
        <f t="shared" ref="M18" si="18">ROUND(M17*$S$6,2)</f>
        <v>0</v>
      </c>
      <c r="N18" s="32">
        <f t="shared" ref="N18" si="19">ROUND(N17*$S$6,2)</f>
        <v>0</v>
      </c>
      <c r="O18" s="32">
        <f>ROUND(O17*$S$5,2)</f>
        <v>0</v>
      </c>
      <c r="P18" s="32">
        <f>ROUND(P17*$S$5,2)</f>
        <v>0</v>
      </c>
      <c r="Q18" s="32">
        <f>ROUND(Q17*$S$5,2)</f>
        <v>0</v>
      </c>
      <c r="R18" s="34">
        <f t="shared" ref="R18" si="20">ROUND(R17*$S$6,2)</f>
        <v>0</v>
      </c>
      <c r="S18" s="90"/>
      <c r="T18" s="66"/>
      <c r="U18" s="6"/>
    </row>
    <row r="19" spans="2:21" ht="25.5" customHeight="1" x14ac:dyDescent="0.15">
      <c r="B19" s="67">
        <v>4</v>
      </c>
      <c r="C19" s="57" t="s">
        <v>36</v>
      </c>
      <c r="D19" s="59">
        <v>36</v>
      </c>
      <c r="E19" s="26">
        <v>0.9</v>
      </c>
      <c r="F19" s="61">
        <f>ROUND(D19*$S$4*E20,2)*12</f>
        <v>0</v>
      </c>
      <c r="G19" s="27">
        <v>25000</v>
      </c>
      <c r="H19" s="28">
        <v>20000</v>
      </c>
      <c r="I19" s="28">
        <v>24000</v>
      </c>
      <c r="J19" s="28">
        <v>21000</v>
      </c>
      <c r="K19" s="28">
        <v>23000</v>
      </c>
      <c r="L19" s="28">
        <v>25000</v>
      </c>
      <c r="M19" s="28">
        <v>22000</v>
      </c>
      <c r="N19" s="28">
        <v>20000</v>
      </c>
      <c r="O19" s="28">
        <v>23000</v>
      </c>
      <c r="P19" s="28">
        <v>25000</v>
      </c>
      <c r="Q19" s="28">
        <v>22000</v>
      </c>
      <c r="R19" s="33">
        <v>20000</v>
      </c>
      <c r="S19" s="89">
        <f t="shared" ref="S19" si="21">SUM(G20:R20)</f>
        <v>0</v>
      </c>
      <c r="T19" s="65">
        <f t="shared" ref="T19" si="22">INT(F19+S19)</f>
        <v>0</v>
      </c>
      <c r="U19" s="6"/>
    </row>
    <row r="20" spans="2:21" ht="25.5" customHeight="1" x14ac:dyDescent="0.15">
      <c r="B20" s="68"/>
      <c r="C20" s="69"/>
      <c r="D20" s="70"/>
      <c r="E20" s="30">
        <v>0.95</v>
      </c>
      <c r="F20" s="71"/>
      <c r="G20" s="31">
        <f>ROUND(G19*$S$6,2)</f>
        <v>0</v>
      </c>
      <c r="H20" s="32">
        <f t="shared" ref="H20" si="23">ROUND(H19*$S$6,2)</f>
        <v>0</v>
      </c>
      <c r="I20" s="32">
        <f t="shared" ref="I20" si="24">ROUND(I19*$S$6,2)</f>
        <v>0</v>
      </c>
      <c r="J20" s="32">
        <f t="shared" ref="J20" si="25">ROUND(J19*$S$6,2)</f>
        <v>0</v>
      </c>
      <c r="K20" s="32">
        <f t="shared" ref="K20" si="26">ROUND(K19*$S$6,2)</f>
        <v>0</v>
      </c>
      <c r="L20" s="32">
        <f t="shared" ref="L20" si="27">ROUND(L19*$S$6,2)</f>
        <v>0</v>
      </c>
      <c r="M20" s="32">
        <f t="shared" ref="M20" si="28">ROUND(M19*$S$6,2)</f>
        <v>0</v>
      </c>
      <c r="N20" s="32">
        <f t="shared" ref="N20" si="29">ROUND(N19*$S$6,2)</f>
        <v>0</v>
      </c>
      <c r="O20" s="32">
        <f>ROUND(O19*$S$5,2)</f>
        <v>0</v>
      </c>
      <c r="P20" s="32">
        <f>ROUND(P19*$S$5,2)</f>
        <v>0</v>
      </c>
      <c r="Q20" s="32">
        <f>ROUND(Q19*$S$5,2)</f>
        <v>0</v>
      </c>
      <c r="R20" s="34">
        <f t="shared" ref="R20" si="30">ROUND(R19*$S$6,2)</f>
        <v>0</v>
      </c>
      <c r="S20" s="90"/>
      <c r="T20" s="66"/>
      <c r="U20" s="6"/>
    </row>
    <row r="21" spans="2:21" ht="25.5" customHeight="1" x14ac:dyDescent="0.15">
      <c r="B21" s="67">
        <v>5</v>
      </c>
      <c r="C21" s="57" t="s">
        <v>37</v>
      </c>
      <c r="D21" s="59">
        <v>34</v>
      </c>
      <c r="E21" s="26">
        <v>0.9</v>
      </c>
      <c r="F21" s="61">
        <f>ROUND(D21*$S$4*E22,2)*12</f>
        <v>0</v>
      </c>
      <c r="G21" s="27">
        <v>17000</v>
      </c>
      <c r="H21" s="28">
        <v>13000</v>
      </c>
      <c r="I21" s="28">
        <v>17000</v>
      </c>
      <c r="J21" s="28">
        <v>13000</v>
      </c>
      <c r="K21" s="28">
        <v>12000</v>
      </c>
      <c r="L21" s="28">
        <v>12000</v>
      </c>
      <c r="M21" s="28">
        <v>16000</v>
      </c>
      <c r="N21" s="28">
        <v>14000</v>
      </c>
      <c r="O21" s="28">
        <v>15000</v>
      </c>
      <c r="P21" s="28">
        <v>18000</v>
      </c>
      <c r="Q21" s="28">
        <v>16000</v>
      </c>
      <c r="R21" s="33">
        <v>14000</v>
      </c>
      <c r="S21" s="89">
        <f t="shared" ref="S21" si="31">SUM(G22:R22)</f>
        <v>0</v>
      </c>
      <c r="T21" s="65">
        <f t="shared" ref="T21" si="32">INT(F21+S21)</f>
        <v>0</v>
      </c>
      <c r="U21" s="6"/>
    </row>
    <row r="22" spans="2:21" ht="25.5" customHeight="1" x14ac:dyDescent="0.15">
      <c r="B22" s="68"/>
      <c r="C22" s="69"/>
      <c r="D22" s="70"/>
      <c r="E22" s="30">
        <v>0.95</v>
      </c>
      <c r="F22" s="71"/>
      <c r="G22" s="31">
        <f>ROUND(G21*$S$6,2)</f>
        <v>0</v>
      </c>
      <c r="H22" s="32">
        <f t="shared" ref="H22" si="33">ROUND(H21*$S$6,2)</f>
        <v>0</v>
      </c>
      <c r="I22" s="32">
        <f t="shared" ref="I22" si="34">ROUND(I21*$S$6,2)</f>
        <v>0</v>
      </c>
      <c r="J22" s="32">
        <f t="shared" ref="J22" si="35">ROUND(J21*$S$6,2)</f>
        <v>0</v>
      </c>
      <c r="K22" s="32">
        <f t="shared" ref="K22" si="36">ROUND(K21*$S$6,2)</f>
        <v>0</v>
      </c>
      <c r="L22" s="32">
        <f t="shared" ref="L22" si="37">ROUND(L21*$S$6,2)</f>
        <v>0</v>
      </c>
      <c r="M22" s="32">
        <f t="shared" ref="M22" si="38">ROUND(M21*$S$6,2)</f>
        <v>0</v>
      </c>
      <c r="N22" s="32">
        <f t="shared" ref="N22" si="39">ROUND(N21*$S$6,2)</f>
        <v>0</v>
      </c>
      <c r="O22" s="32">
        <f>ROUND(O21*$S$5,2)</f>
        <v>0</v>
      </c>
      <c r="P22" s="32">
        <f>ROUND(P21*$S$5,2)</f>
        <v>0</v>
      </c>
      <c r="Q22" s="32">
        <f>ROUND(Q21*$S$5,2)</f>
        <v>0</v>
      </c>
      <c r="R22" s="34">
        <f t="shared" ref="R22" si="40">ROUND(R21*$S$6,2)</f>
        <v>0</v>
      </c>
      <c r="S22" s="90"/>
      <c r="T22" s="66"/>
      <c r="U22" s="6"/>
    </row>
    <row r="23" spans="2:21" ht="25.5" customHeight="1" x14ac:dyDescent="0.15">
      <c r="B23" s="67">
        <v>6</v>
      </c>
      <c r="C23" s="57" t="s">
        <v>38</v>
      </c>
      <c r="D23" s="59">
        <v>24</v>
      </c>
      <c r="E23" s="26">
        <v>0.9</v>
      </c>
      <c r="F23" s="61">
        <f>ROUND(D23*$S$4*E24,2)*12</f>
        <v>0</v>
      </c>
      <c r="G23" s="27">
        <v>8500</v>
      </c>
      <c r="H23" s="28">
        <v>6700</v>
      </c>
      <c r="I23" s="28">
        <v>8300</v>
      </c>
      <c r="J23" s="28">
        <v>7700</v>
      </c>
      <c r="K23" s="28">
        <v>7300</v>
      </c>
      <c r="L23" s="28">
        <v>8500</v>
      </c>
      <c r="M23" s="28">
        <v>8400</v>
      </c>
      <c r="N23" s="28">
        <v>6300</v>
      </c>
      <c r="O23" s="28">
        <v>7600</v>
      </c>
      <c r="P23" s="28">
        <v>11000</v>
      </c>
      <c r="Q23" s="28">
        <v>8100</v>
      </c>
      <c r="R23" s="33">
        <v>7600</v>
      </c>
      <c r="S23" s="89">
        <f t="shared" ref="S23" si="41">SUM(G24:R24)</f>
        <v>0</v>
      </c>
      <c r="T23" s="65">
        <f t="shared" ref="T23" si="42">INT(F23+S23)</f>
        <v>0</v>
      </c>
      <c r="U23" s="6"/>
    </row>
    <row r="24" spans="2:21" ht="25.5" customHeight="1" x14ac:dyDescent="0.15">
      <c r="B24" s="68"/>
      <c r="C24" s="69"/>
      <c r="D24" s="70"/>
      <c r="E24" s="30">
        <v>0.95</v>
      </c>
      <c r="F24" s="71"/>
      <c r="G24" s="31">
        <f>ROUND(G23*$S$6,2)</f>
        <v>0</v>
      </c>
      <c r="H24" s="32">
        <f t="shared" ref="H24" si="43">ROUND(H23*$S$6,2)</f>
        <v>0</v>
      </c>
      <c r="I24" s="32">
        <f t="shared" ref="I24" si="44">ROUND(I23*$S$6,2)</f>
        <v>0</v>
      </c>
      <c r="J24" s="32">
        <f t="shared" ref="J24" si="45">ROUND(J23*$S$6,2)</f>
        <v>0</v>
      </c>
      <c r="K24" s="32">
        <f t="shared" ref="K24" si="46">ROUND(K23*$S$6,2)</f>
        <v>0</v>
      </c>
      <c r="L24" s="32">
        <f t="shared" ref="L24" si="47">ROUND(L23*$S$6,2)</f>
        <v>0</v>
      </c>
      <c r="M24" s="32">
        <f t="shared" ref="M24" si="48">ROUND(M23*$S$6,2)</f>
        <v>0</v>
      </c>
      <c r="N24" s="32">
        <f t="shared" ref="N24" si="49">ROUND(N23*$S$6,2)</f>
        <v>0</v>
      </c>
      <c r="O24" s="32">
        <f>ROUND(O23*$S$5,2)</f>
        <v>0</v>
      </c>
      <c r="P24" s="32">
        <f>ROUND(P23*$S$5,2)</f>
        <v>0</v>
      </c>
      <c r="Q24" s="32">
        <f>ROUND(Q23*$S$5,2)</f>
        <v>0</v>
      </c>
      <c r="R24" s="34">
        <f t="shared" ref="R24" si="50">ROUND(R23*$S$6,2)</f>
        <v>0</v>
      </c>
      <c r="S24" s="90"/>
      <c r="T24" s="66"/>
      <c r="U24" s="6"/>
    </row>
    <row r="25" spans="2:21" ht="25.5" customHeight="1" x14ac:dyDescent="0.15">
      <c r="B25" s="67">
        <v>7</v>
      </c>
      <c r="C25" s="91" t="s">
        <v>20</v>
      </c>
      <c r="D25" s="59">
        <v>21</v>
      </c>
      <c r="E25" s="26">
        <v>0.9</v>
      </c>
      <c r="F25" s="61">
        <f>ROUND(D25*$S$4*E26,2)*12</f>
        <v>0</v>
      </c>
      <c r="G25" s="27">
        <v>2400</v>
      </c>
      <c r="H25" s="28">
        <v>2100</v>
      </c>
      <c r="I25" s="28">
        <v>2500</v>
      </c>
      <c r="J25" s="28">
        <v>2100</v>
      </c>
      <c r="K25" s="28">
        <v>2200</v>
      </c>
      <c r="L25" s="28">
        <v>2500</v>
      </c>
      <c r="M25" s="28">
        <v>2500</v>
      </c>
      <c r="N25" s="28">
        <v>2200</v>
      </c>
      <c r="O25" s="28">
        <v>2500</v>
      </c>
      <c r="P25" s="28">
        <v>2300</v>
      </c>
      <c r="Q25" s="28">
        <v>2400</v>
      </c>
      <c r="R25" s="33">
        <v>2300</v>
      </c>
      <c r="S25" s="89">
        <f t="shared" ref="S25" si="51">SUM(G26:R26)</f>
        <v>0</v>
      </c>
      <c r="T25" s="65">
        <f t="shared" ref="T25" si="52">INT(F25+S25)</f>
        <v>0</v>
      </c>
      <c r="U25" s="6"/>
    </row>
    <row r="26" spans="2:21" ht="25.5" customHeight="1" x14ac:dyDescent="0.15">
      <c r="B26" s="68"/>
      <c r="C26" s="92"/>
      <c r="D26" s="70"/>
      <c r="E26" s="30">
        <v>0.95</v>
      </c>
      <c r="F26" s="71"/>
      <c r="G26" s="31">
        <f>ROUND(G25*$S$6,2)</f>
        <v>0</v>
      </c>
      <c r="H26" s="32">
        <f t="shared" ref="H26" si="53">ROUND(H25*$S$6,2)</f>
        <v>0</v>
      </c>
      <c r="I26" s="32">
        <f t="shared" ref="I26" si="54">ROUND(I25*$S$6,2)</f>
        <v>0</v>
      </c>
      <c r="J26" s="32">
        <f t="shared" ref="J26" si="55">ROUND(J25*$S$6,2)</f>
        <v>0</v>
      </c>
      <c r="K26" s="32">
        <f t="shared" ref="K26" si="56">ROUND(K25*$S$6,2)</f>
        <v>0</v>
      </c>
      <c r="L26" s="32">
        <f t="shared" ref="L26" si="57">ROUND(L25*$S$6,2)</f>
        <v>0</v>
      </c>
      <c r="M26" s="32">
        <f t="shared" ref="M26" si="58">ROUND(M25*$S$6,2)</f>
        <v>0</v>
      </c>
      <c r="N26" s="32">
        <f t="shared" ref="N26" si="59">ROUND(N25*$S$6,2)</f>
        <v>0</v>
      </c>
      <c r="O26" s="32">
        <f>ROUND(O25*$S$5,2)</f>
        <v>0</v>
      </c>
      <c r="P26" s="32">
        <f>ROUND(P25*$S$5,2)</f>
        <v>0</v>
      </c>
      <c r="Q26" s="32">
        <f>ROUND(Q25*$S$5,2)</f>
        <v>0</v>
      </c>
      <c r="R26" s="34">
        <f t="shared" ref="R26" si="60">ROUND(R25*$S$6,2)</f>
        <v>0</v>
      </c>
      <c r="S26" s="90"/>
      <c r="T26" s="66"/>
      <c r="U26" s="6"/>
    </row>
    <row r="27" spans="2:21" ht="25.5" customHeight="1" x14ac:dyDescent="0.15">
      <c r="B27" s="67">
        <v>8</v>
      </c>
      <c r="C27" s="57" t="s">
        <v>39</v>
      </c>
      <c r="D27" s="59">
        <v>17</v>
      </c>
      <c r="E27" s="26">
        <v>0.9</v>
      </c>
      <c r="F27" s="61">
        <f>ROUND(D27*$S$4*E28,2)*12</f>
        <v>0</v>
      </c>
      <c r="G27" s="27">
        <v>4100</v>
      </c>
      <c r="H27" s="28">
        <v>3700</v>
      </c>
      <c r="I27" s="28">
        <v>4800</v>
      </c>
      <c r="J27" s="28">
        <v>4000</v>
      </c>
      <c r="K27" s="28">
        <v>3800</v>
      </c>
      <c r="L27" s="28">
        <v>4700</v>
      </c>
      <c r="M27" s="28">
        <v>4500</v>
      </c>
      <c r="N27" s="28">
        <v>3600</v>
      </c>
      <c r="O27" s="28">
        <v>4200</v>
      </c>
      <c r="P27" s="28">
        <v>4200</v>
      </c>
      <c r="Q27" s="28">
        <v>3600</v>
      </c>
      <c r="R27" s="33">
        <v>4100</v>
      </c>
      <c r="S27" s="89">
        <f t="shared" ref="S27" si="61">SUM(G28:R28)</f>
        <v>0</v>
      </c>
      <c r="T27" s="65">
        <f t="shared" ref="T27" si="62">INT(F27+S27)</f>
        <v>0</v>
      </c>
      <c r="U27" s="6"/>
    </row>
    <row r="28" spans="2:21" ht="25.5" customHeight="1" x14ac:dyDescent="0.15">
      <c r="B28" s="68"/>
      <c r="C28" s="69"/>
      <c r="D28" s="70"/>
      <c r="E28" s="30">
        <v>0.95</v>
      </c>
      <c r="F28" s="71"/>
      <c r="G28" s="31">
        <f>ROUND(G27*$S$6,2)</f>
        <v>0</v>
      </c>
      <c r="H28" s="32">
        <f t="shared" ref="H28" si="63">ROUND(H27*$S$6,2)</f>
        <v>0</v>
      </c>
      <c r="I28" s="32">
        <f t="shared" ref="I28" si="64">ROUND(I27*$S$6,2)</f>
        <v>0</v>
      </c>
      <c r="J28" s="32">
        <f t="shared" ref="J28" si="65">ROUND(J27*$S$6,2)</f>
        <v>0</v>
      </c>
      <c r="K28" s="32">
        <f t="shared" ref="K28" si="66">ROUND(K27*$S$6,2)</f>
        <v>0</v>
      </c>
      <c r="L28" s="32">
        <f t="shared" ref="L28" si="67">ROUND(L27*$S$6,2)</f>
        <v>0</v>
      </c>
      <c r="M28" s="32">
        <f t="shared" ref="M28" si="68">ROUND(M27*$S$6,2)</f>
        <v>0</v>
      </c>
      <c r="N28" s="32">
        <f t="shared" ref="N28" si="69">ROUND(N27*$S$6,2)</f>
        <v>0</v>
      </c>
      <c r="O28" s="32">
        <f>ROUND(O27*$S$5,2)</f>
        <v>0</v>
      </c>
      <c r="P28" s="32">
        <f>ROUND(P27*$S$5,2)</f>
        <v>0</v>
      </c>
      <c r="Q28" s="32">
        <f>ROUND(Q27*$S$5,2)</f>
        <v>0</v>
      </c>
      <c r="R28" s="34">
        <f t="shared" ref="R28" si="70">ROUND(R27*$S$6,2)</f>
        <v>0</v>
      </c>
      <c r="S28" s="90"/>
      <c r="T28" s="66"/>
      <c r="U28" s="6"/>
    </row>
    <row r="29" spans="2:21" ht="25.5" customHeight="1" x14ac:dyDescent="0.15">
      <c r="B29" s="67">
        <v>9</v>
      </c>
      <c r="C29" s="91" t="s">
        <v>22</v>
      </c>
      <c r="D29" s="59">
        <v>17</v>
      </c>
      <c r="E29" s="26">
        <v>0.9</v>
      </c>
      <c r="F29" s="61">
        <f>ROUND(D29*$S$4*E30,2)*12</f>
        <v>0</v>
      </c>
      <c r="G29" s="27">
        <v>980</v>
      </c>
      <c r="H29" s="28">
        <v>840</v>
      </c>
      <c r="I29" s="28">
        <v>980</v>
      </c>
      <c r="J29" s="28">
        <v>880</v>
      </c>
      <c r="K29" s="28">
        <v>830</v>
      </c>
      <c r="L29" s="28">
        <v>1000</v>
      </c>
      <c r="M29" s="28">
        <v>1000</v>
      </c>
      <c r="N29" s="28">
        <v>860</v>
      </c>
      <c r="O29" s="28">
        <v>930</v>
      </c>
      <c r="P29" s="28">
        <v>1000</v>
      </c>
      <c r="Q29" s="28">
        <v>840</v>
      </c>
      <c r="R29" s="33">
        <v>880</v>
      </c>
      <c r="S29" s="89">
        <f t="shared" ref="S29" si="71">SUM(G30:R30)</f>
        <v>0</v>
      </c>
      <c r="T29" s="65">
        <f t="shared" ref="T29" si="72">INT(F29+S29)</f>
        <v>0</v>
      </c>
      <c r="U29" s="6"/>
    </row>
    <row r="30" spans="2:21" ht="25.5" customHeight="1" x14ac:dyDescent="0.15">
      <c r="B30" s="68"/>
      <c r="C30" s="92"/>
      <c r="D30" s="70"/>
      <c r="E30" s="30">
        <v>0.95</v>
      </c>
      <c r="F30" s="71"/>
      <c r="G30" s="31">
        <f>ROUND(G29*$S$6,2)</f>
        <v>0</v>
      </c>
      <c r="H30" s="32">
        <f t="shared" ref="H30" si="73">ROUND(H29*$S$6,2)</f>
        <v>0</v>
      </c>
      <c r="I30" s="32">
        <f t="shared" ref="I30" si="74">ROUND(I29*$S$6,2)</f>
        <v>0</v>
      </c>
      <c r="J30" s="32">
        <f t="shared" ref="J30" si="75">ROUND(J29*$S$6,2)</f>
        <v>0</v>
      </c>
      <c r="K30" s="32">
        <f t="shared" ref="K30" si="76">ROUND(K29*$S$6,2)</f>
        <v>0</v>
      </c>
      <c r="L30" s="32">
        <f t="shared" ref="L30" si="77">ROUND(L29*$S$6,2)</f>
        <v>0</v>
      </c>
      <c r="M30" s="32">
        <f t="shared" ref="M30" si="78">ROUND(M29*$S$6,2)</f>
        <v>0</v>
      </c>
      <c r="N30" s="32">
        <f t="shared" ref="N30" si="79">ROUND(N29*$S$6,2)</f>
        <v>0</v>
      </c>
      <c r="O30" s="32">
        <f>ROUND(O29*$S$5,2)</f>
        <v>0</v>
      </c>
      <c r="P30" s="32">
        <f>ROUND(P29*$S$5,2)</f>
        <v>0</v>
      </c>
      <c r="Q30" s="32">
        <f>ROUND(Q29*$S$5,2)</f>
        <v>0</v>
      </c>
      <c r="R30" s="34">
        <f t="shared" ref="R30" si="80">ROUND(R29*$S$6,2)</f>
        <v>0</v>
      </c>
      <c r="S30" s="90"/>
      <c r="T30" s="66"/>
      <c r="U30" s="6"/>
    </row>
    <row r="31" spans="2:21" ht="25.5" customHeight="1" x14ac:dyDescent="0.15">
      <c r="B31" s="67">
        <v>10</v>
      </c>
      <c r="C31" s="57" t="s">
        <v>23</v>
      </c>
      <c r="D31" s="59">
        <v>17</v>
      </c>
      <c r="E31" s="26">
        <v>0.9</v>
      </c>
      <c r="F31" s="61">
        <f>ROUND(D31*$S$4*E32,2)*12</f>
        <v>0</v>
      </c>
      <c r="G31" s="27">
        <v>2700</v>
      </c>
      <c r="H31" s="28">
        <v>2300</v>
      </c>
      <c r="I31" s="28">
        <v>2700</v>
      </c>
      <c r="J31" s="28">
        <v>2600</v>
      </c>
      <c r="K31" s="28">
        <v>2500</v>
      </c>
      <c r="L31" s="28">
        <v>3400</v>
      </c>
      <c r="M31" s="28">
        <v>3600</v>
      </c>
      <c r="N31" s="28">
        <v>2400</v>
      </c>
      <c r="O31" s="28">
        <v>2500</v>
      </c>
      <c r="P31" s="28">
        <v>3100</v>
      </c>
      <c r="Q31" s="28">
        <v>2300</v>
      </c>
      <c r="R31" s="33">
        <v>2400</v>
      </c>
      <c r="S31" s="89">
        <f t="shared" ref="S31" si="81">SUM(G32:R32)</f>
        <v>0</v>
      </c>
      <c r="T31" s="65">
        <f t="shared" ref="T31" si="82">INT(F31+S31)</f>
        <v>0</v>
      </c>
      <c r="U31" s="6"/>
    </row>
    <row r="32" spans="2:21" ht="25.5" customHeight="1" x14ac:dyDescent="0.15">
      <c r="B32" s="68"/>
      <c r="C32" s="69"/>
      <c r="D32" s="70"/>
      <c r="E32" s="30">
        <v>0.95</v>
      </c>
      <c r="F32" s="71"/>
      <c r="G32" s="31">
        <f>ROUND(G31*$S$6,2)</f>
        <v>0</v>
      </c>
      <c r="H32" s="32">
        <f t="shared" ref="H32" si="83">ROUND(H31*$S$6,2)</f>
        <v>0</v>
      </c>
      <c r="I32" s="32">
        <f t="shared" ref="I32" si="84">ROUND(I31*$S$6,2)</f>
        <v>0</v>
      </c>
      <c r="J32" s="32">
        <f t="shared" ref="J32" si="85">ROUND(J31*$S$6,2)</f>
        <v>0</v>
      </c>
      <c r="K32" s="32">
        <f t="shared" ref="K32" si="86">ROUND(K31*$S$6,2)</f>
        <v>0</v>
      </c>
      <c r="L32" s="32">
        <f t="shared" ref="L32" si="87">ROUND(L31*$S$6,2)</f>
        <v>0</v>
      </c>
      <c r="M32" s="32">
        <f t="shared" ref="M32" si="88">ROUND(M31*$S$6,2)</f>
        <v>0</v>
      </c>
      <c r="N32" s="32">
        <f t="shared" ref="N32" si="89">ROUND(N31*$S$6,2)</f>
        <v>0</v>
      </c>
      <c r="O32" s="32">
        <f>ROUND(O31*$S$5,2)</f>
        <v>0</v>
      </c>
      <c r="P32" s="32">
        <f>ROUND(P31*$S$5,2)</f>
        <v>0</v>
      </c>
      <c r="Q32" s="32">
        <f>ROUND(Q31*$S$5,2)</f>
        <v>0</v>
      </c>
      <c r="R32" s="34">
        <f t="shared" ref="R32" si="90">ROUND(R31*$S$6,2)</f>
        <v>0</v>
      </c>
      <c r="S32" s="90"/>
      <c r="T32" s="66"/>
      <c r="U32" s="6"/>
    </row>
    <row r="33" spans="2:21" ht="25.5" customHeight="1" x14ac:dyDescent="0.15">
      <c r="B33" s="67">
        <v>11</v>
      </c>
      <c r="C33" s="57" t="s">
        <v>21</v>
      </c>
      <c r="D33" s="59">
        <v>13</v>
      </c>
      <c r="E33" s="26">
        <v>0.9</v>
      </c>
      <c r="F33" s="61">
        <f>ROUND(D33*$S$4*E34,2)*12</f>
        <v>0</v>
      </c>
      <c r="G33" s="27">
        <v>900</v>
      </c>
      <c r="H33" s="28">
        <v>800</v>
      </c>
      <c r="I33" s="28">
        <v>820</v>
      </c>
      <c r="J33" s="28">
        <v>550</v>
      </c>
      <c r="K33" s="28">
        <v>560</v>
      </c>
      <c r="L33" s="28">
        <v>730</v>
      </c>
      <c r="M33" s="28">
        <v>830</v>
      </c>
      <c r="N33" s="28">
        <v>600</v>
      </c>
      <c r="O33" s="28">
        <v>1000</v>
      </c>
      <c r="P33" s="28">
        <v>900</v>
      </c>
      <c r="Q33" s="28">
        <v>1100</v>
      </c>
      <c r="R33" s="33">
        <v>840</v>
      </c>
      <c r="S33" s="89">
        <f t="shared" ref="S33" si="91">SUM(G34:R34)</f>
        <v>0</v>
      </c>
      <c r="T33" s="65">
        <f t="shared" ref="T33" si="92">INT(F33+S33)</f>
        <v>0</v>
      </c>
      <c r="U33" s="6"/>
    </row>
    <row r="34" spans="2:21" ht="25.5" customHeight="1" x14ac:dyDescent="0.15">
      <c r="B34" s="68"/>
      <c r="C34" s="69"/>
      <c r="D34" s="70"/>
      <c r="E34" s="30">
        <v>0.95</v>
      </c>
      <c r="F34" s="71"/>
      <c r="G34" s="31">
        <f>ROUND(G33*$S$6,2)</f>
        <v>0</v>
      </c>
      <c r="H34" s="32">
        <f t="shared" ref="H34" si="93">ROUND(H33*$S$6,2)</f>
        <v>0</v>
      </c>
      <c r="I34" s="32">
        <f t="shared" ref="I34" si="94">ROUND(I33*$S$6,2)</f>
        <v>0</v>
      </c>
      <c r="J34" s="32">
        <f t="shared" ref="J34" si="95">ROUND(J33*$S$6,2)</f>
        <v>0</v>
      </c>
      <c r="K34" s="32">
        <f t="shared" ref="K34" si="96">ROUND(K33*$S$6,2)</f>
        <v>0</v>
      </c>
      <c r="L34" s="32">
        <f t="shared" ref="L34" si="97">ROUND(L33*$S$6,2)</f>
        <v>0</v>
      </c>
      <c r="M34" s="32">
        <f t="shared" ref="M34" si="98">ROUND(M33*$S$6,2)</f>
        <v>0</v>
      </c>
      <c r="N34" s="32">
        <f t="shared" ref="N34" si="99">ROUND(N33*$S$6,2)</f>
        <v>0</v>
      </c>
      <c r="O34" s="32">
        <f>ROUND(O33*$S$5,2)</f>
        <v>0</v>
      </c>
      <c r="P34" s="32">
        <f>ROUND(P33*$S$5,2)</f>
        <v>0</v>
      </c>
      <c r="Q34" s="32">
        <f>ROUND(Q33*$S$5,2)</f>
        <v>0</v>
      </c>
      <c r="R34" s="34">
        <f t="shared" ref="R34" si="100">ROUND(R33*$S$6,2)</f>
        <v>0</v>
      </c>
      <c r="S34" s="90"/>
      <c r="T34" s="66"/>
      <c r="U34" s="6"/>
    </row>
    <row r="35" spans="2:21" ht="16.5" customHeight="1" x14ac:dyDescent="0.15">
      <c r="B35" s="67" t="s">
        <v>11</v>
      </c>
      <c r="C35" s="73" t="s">
        <v>8</v>
      </c>
      <c r="D35" s="76" t="s">
        <v>0</v>
      </c>
      <c r="E35" s="77"/>
      <c r="F35" s="78"/>
      <c r="G35" s="79" t="s">
        <v>70</v>
      </c>
      <c r="H35" s="80"/>
      <c r="I35" s="80"/>
      <c r="J35" s="80"/>
      <c r="K35" s="80"/>
      <c r="L35" s="80"/>
      <c r="M35" s="80"/>
      <c r="N35" s="80"/>
      <c r="O35" s="80"/>
      <c r="P35" s="80"/>
      <c r="Q35" s="80"/>
      <c r="R35" s="80"/>
      <c r="S35" s="81"/>
      <c r="T35" s="18" t="s">
        <v>17</v>
      </c>
      <c r="U35" s="6"/>
    </row>
    <row r="36" spans="2:21" ht="16.5" customHeight="1" x14ac:dyDescent="0.15">
      <c r="B36" s="56"/>
      <c r="C36" s="74"/>
      <c r="D36" s="35" t="s">
        <v>3</v>
      </c>
      <c r="E36" s="82" t="s">
        <v>43</v>
      </c>
      <c r="F36" s="36" t="s">
        <v>9</v>
      </c>
      <c r="G36" s="79" t="s">
        <v>45</v>
      </c>
      <c r="H36" s="80"/>
      <c r="I36" s="80"/>
      <c r="J36" s="80"/>
      <c r="K36" s="80"/>
      <c r="L36" s="80"/>
      <c r="M36" s="80"/>
      <c r="N36" s="80"/>
      <c r="O36" s="80"/>
      <c r="P36" s="80"/>
      <c r="Q36" s="80"/>
      <c r="R36" s="81"/>
      <c r="S36" s="84" t="s">
        <v>10</v>
      </c>
      <c r="T36" s="19" t="s">
        <v>12</v>
      </c>
      <c r="U36" s="6"/>
    </row>
    <row r="37" spans="2:21" ht="16.5" customHeight="1" x14ac:dyDescent="0.15">
      <c r="B37" s="56"/>
      <c r="C37" s="74"/>
      <c r="D37" s="20"/>
      <c r="E37" s="83"/>
      <c r="F37" s="21"/>
      <c r="G37" s="86"/>
      <c r="H37" s="87"/>
      <c r="I37" s="87"/>
      <c r="J37" s="87"/>
      <c r="K37" s="87"/>
      <c r="L37" s="87"/>
      <c r="M37" s="87"/>
      <c r="N37" s="87"/>
      <c r="O37" s="87"/>
      <c r="P37" s="87"/>
      <c r="Q37" s="87"/>
      <c r="R37" s="88"/>
      <c r="S37" s="85"/>
      <c r="T37" s="19"/>
      <c r="U37" s="6"/>
    </row>
    <row r="38" spans="2:21" ht="28.5" customHeight="1" x14ac:dyDescent="0.15">
      <c r="B38" s="68"/>
      <c r="C38" s="75"/>
      <c r="D38" s="20" t="s">
        <v>13</v>
      </c>
      <c r="E38" s="20" t="s">
        <v>44</v>
      </c>
      <c r="F38" s="21" t="s">
        <v>14</v>
      </c>
      <c r="G38" s="22" t="s">
        <v>46</v>
      </c>
      <c r="H38" s="23" t="s">
        <v>47</v>
      </c>
      <c r="I38" s="23" t="s">
        <v>48</v>
      </c>
      <c r="J38" s="23" t="s">
        <v>49</v>
      </c>
      <c r="K38" s="23" t="s">
        <v>50</v>
      </c>
      <c r="L38" s="23" t="s">
        <v>51</v>
      </c>
      <c r="M38" s="23" t="s">
        <v>52</v>
      </c>
      <c r="N38" s="23" t="s">
        <v>53</v>
      </c>
      <c r="O38" s="23" t="s">
        <v>54</v>
      </c>
      <c r="P38" s="23" t="s">
        <v>55</v>
      </c>
      <c r="Q38" s="23" t="s">
        <v>56</v>
      </c>
      <c r="R38" s="24" t="s">
        <v>57</v>
      </c>
      <c r="S38" s="25" t="s">
        <v>58</v>
      </c>
      <c r="T38" s="19" t="s">
        <v>14</v>
      </c>
      <c r="U38" s="6"/>
    </row>
    <row r="39" spans="2:21" ht="25.5" customHeight="1" x14ac:dyDescent="0.15">
      <c r="B39" s="67">
        <v>12</v>
      </c>
      <c r="C39" s="57" t="s">
        <v>40</v>
      </c>
      <c r="D39" s="59">
        <v>13</v>
      </c>
      <c r="E39" s="26">
        <v>0.8</v>
      </c>
      <c r="F39" s="61">
        <f>ROUND(D39*$S$4*E40,2)*12</f>
        <v>0</v>
      </c>
      <c r="G39" s="27">
        <v>890</v>
      </c>
      <c r="H39" s="28">
        <v>730</v>
      </c>
      <c r="I39" s="28">
        <v>940</v>
      </c>
      <c r="J39" s="28">
        <v>770</v>
      </c>
      <c r="K39" s="28">
        <v>700</v>
      </c>
      <c r="L39" s="28">
        <v>800</v>
      </c>
      <c r="M39" s="28">
        <v>880</v>
      </c>
      <c r="N39" s="28">
        <v>710</v>
      </c>
      <c r="O39" s="28">
        <v>850</v>
      </c>
      <c r="P39" s="28">
        <v>790</v>
      </c>
      <c r="Q39" s="28">
        <v>750</v>
      </c>
      <c r="R39" s="29">
        <v>720</v>
      </c>
      <c r="S39" s="63">
        <f>SUM(G40:R40)</f>
        <v>0</v>
      </c>
      <c r="T39" s="65">
        <f>INT(F39+S39)</f>
        <v>0</v>
      </c>
      <c r="U39" s="6"/>
    </row>
    <row r="40" spans="2:21" ht="25.5" customHeight="1" x14ac:dyDescent="0.15">
      <c r="B40" s="68"/>
      <c r="C40" s="69"/>
      <c r="D40" s="70"/>
      <c r="E40" s="30">
        <v>1.05</v>
      </c>
      <c r="F40" s="71"/>
      <c r="G40" s="31">
        <f>ROUND(G39*$S$6,2)</f>
        <v>0</v>
      </c>
      <c r="H40" s="32">
        <f t="shared" ref="H40" si="101">ROUND(H39*$S$6,2)</f>
        <v>0</v>
      </c>
      <c r="I40" s="32">
        <f t="shared" ref="I40" si="102">ROUND(I39*$S$6,2)</f>
        <v>0</v>
      </c>
      <c r="J40" s="32">
        <f t="shared" ref="J40" si="103">ROUND(J39*$S$6,2)</f>
        <v>0</v>
      </c>
      <c r="K40" s="32">
        <f t="shared" ref="K40" si="104">ROUND(K39*$S$6,2)</f>
        <v>0</v>
      </c>
      <c r="L40" s="32">
        <f t="shared" ref="L40" si="105">ROUND(L39*$S$6,2)</f>
        <v>0</v>
      </c>
      <c r="M40" s="32">
        <f t="shared" ref="M40" si="106">ROUND(M39*$S$6,2)</f>
        <v>0</v>
      </c>
      <c r="N40" s="32">
        <f t="shared" ref="N40" si="107">ROUND(N39*$S$6,2)</f>
        <v>0</v>
      </c>
      <c r="O40" s="32">
        <f>ROUND(O39*$S$5,2)</f>
        <v>0</v>
      </c>
      <c r="P40" s="32">
        <f>ROUND(P39*$S$5,2)</f>
        <v>0</v>
      </c>
      <c r="Q40" s="32">
        <f>ROUND(Q39*$S$5,2)</f>
        <v>0</v>
      </c>
      <c r="R40" s="34">
        <f t="shared" ref="R40" si="108">ROUND(R39*$S$6,2)</f>
        <v>0</v>
      </c>
      <c r="S40" s="72"/>
      <c r="T40" s="66"/>
      <c r="U40" s="6"/>
    </row>
    <row r="41" spans="2:21" ht="25.5" customHeight="1" x14ac:dyDescent="0.15">
      <c r="B41" s="67">
        <v>13</v>
      </c>
      <c r="C41" s="57" t="s">
        <v>25</v>
      </c>
      <c r="D41" s="59">
        <v>9</v>
      </c>
      <c r="E41" s="26">
        <v>0.9</v>
      </c>
      <c r="F41" s="61">
        <f>ROUND(D41*$S$4*E42,2)*12</f>
        <v>0</v>
      </c>
      <c r="G41" s="27">
        <v>590</v>
      </c>
      <c r="H41" s="28">
        <v>540</v>
      </c>
      <c r="I41" s="28">
        <v>720</v>
      </c>
      <c r="J41" s="28">
        <v>530</v>
      </c>
      <c r="K41" s="28">
        <v>600</v>
      </c>
      <c r="L41" s="28">
        <v>640</v>
      </c>
      <c r="M41" s="28">
        <v>560</v>
      </c>
      <c r="N41" s="28">
        <v>510</v>
      </c>
      <c r="O41" s="28">
        <v>540</v>
      </c>
      <c r="P41" s="28">
        <v>630</v>
      </c>
      <c r="Q41" s="28">
        <v>520</v>
      </c>
      <c r="R41" s="29">
        <v>540</v>
      </c>
      <c r="S41" s="63">
        <f>SUM(G42:R42)</f>
        <v>0</v>
      </c>
      <c r="T41" s="65">
        <f>INT(F41+S41)</f>
        <v>0</v>
      </c>
      <c r="U41" s="6"/>
    </row>
    <row r="42" spans="2:21" ht="25.5" customHeight="1" x14ac:dyDescent="0.15">
      <c r="B42" s="68"/>
      <c r="C42" s="69"/>
      <c r="D42" s="70"/>
      <c r="E42" s="30">
        <v>0.95</v>
      </c>
      <c r="F42" s="71"/>
      <c r="G42" s="31">
        <f>ROUND(G41*$S$6,2)</f>
        <v>0</v>
      </c>
      <c r="H42" s="32">
        <f t="shared" ref="H42" si="109">ROUND(H41*$S$6,2)</f>
        <v>0</v>
      </c>
      <c r="I42" s="32">
        <f t="shared" ref="I42" si="110">ROUND(I41*$S$6,2)</f>
        <v>0</v>
      </c>
      <c r="J42" s="32">
        <f t="shared" ref="J42" si="111">ROUND(J41*$S$6,2)</f>
        <v>0</v>
      </c>
      <c r="K42" s="32">
        <f t="shared" ref="K42" si="112">ROUND(K41*$S$6,2)</f>
        <v>0</v>
      </c>
      <c r="L42" s="32">
        <f t="shared" ref="L42" si="113">ROUND(L41*$S$6,2)</f>
        <v>0</v>
      </c>
      <c r="M42" s="32">
        <f t="shared" ref="M42" si="114">ROUND(M41*$S$6,2)</f>
        <v>0</v>
      </c>
      <c r="N42" s="32">
        <f t="shared" ref="N42" si="115">ROUND(N41*$S$6,2)</f>
        <v>0</v>
      </c>
      <c r="O42" s="32">
        <f>ROUND(O41*$S$5,2)</f>
        <v>0</v>
      </c>
      <c r="P42" s="32">
        <f>ROUND(P41*$S$5,2)</f>
        <v>0</v>
      </c>
      <c r="Q42" s="32">
        <f>ROUND(Q41*$S$5,2)</f>
        <v>0</v>
      </c>
      <c r="R42" s="34">
        <f t="shared" ref="R42" si="116">ROUND(R41*$S$6,2)</f>
        <v>0</v>
      </c>
      <c r="S42" s="72"/>
      <c r="T42" s="66"/>
      <c r="U42" s="6"/>
    </row>
    <row r="43" spans="2:21" ht="25.5" customHeight="1" x14ac:dyDescent="0.15">
      <c r="B43" s="67">
        <v>14</v>
      </c>
      <c r="C43" s="57" t="s">
        <v>29</v>
      </c>
      <c r="D43" s="59">
        <v>9</v>
      </c>
      <c r="E43" s="26">
        <v>0.9</v>
      </c>
      <c r="F43" s="61">
        <f>ROUND(D43*$S$4*E44,2)*12</f>
        <v>0</v>
      </c>
      <c r="G43" s="27">
        <v>1100</v>
      </c>
      <c r="H43" s="28">
        <v>980</v>
      </c>
      <c r="I43" s="28">
        <v>1100</v>
      </c>
      <c r="J43" s="28">
        <v>890</v>
      </c>
      <c r="K43" s="28">
        <v>890</v>
      </c>
      <c r="L43" s="28">
        <v>990</v>
      </c>
      <c r="M43" s="28">
        <v>1200</v>
      </c>
      <c r="N43" s="28">
        <v>1100</v>
      </c>
      <c r="O43" s="28">
        <v>1200</v>
      </c>
      <c r="P43" s="28">
        <v>1200</v>
      </c>
      <c r="Q43" s="28">
        <v>1000</v>
      </c>
      <c r="R43" s="29">
        <v>1100</v>
      </c>
      <c r="S43" s="63">
        <f>SUM(G44:R44)</f>
        <v>0</v>
      </c>
      <c r="T43" s="65">
        <f>INT(F43+S43)</f>
        <v>0</v>
      </c>
      <c r="U43" s="6"/>
    </row>
    <row r="44" spans="2:21" ht="25.5" customHeight="1" x14ac:dyDescent="0.15">
      <c r="B44" s="68"/>
      <c r="C44" s="69"/>
      <c r="D44" s="70"/>
      <c r="E44" s="30">
        <v>0.95</v>
      </c>
      <c r="F44" s="71"/>
      <c r="G44" s="31">
        <f>ROUND(G43*$S$6,2)</f>
        <v>0</v>
      </c>
      <c r="H44" s="32">
        <f t="shared" ref="H44" si="117">ROUND(H43*$S$6,2)</f>
        <v>0</v>
      </c>
      <c r="I44" s="32">
        <f t="shared" ref="I44" si="118">ROUND(I43*$S$6,2)</f>
        <v>0</v>
      </c>
      <c r="J44" s="32">
        <f t="shared" ref="J44" si="119">ROUND(J43*$S$6,2)</f>
        <v>0</v>
      </c>
      <c r="K44" s="32">
        <f t="shared" ref="K44" si="120">ROUND(K43*$S$6,2)</f>
        <v>0</v>
      </c>
      <c r="L44" s="32">
        <f t="shared" ref="L44" si="121">ROUND(L43*$S$6,2)</f>
        <v>0</v>
      </c>
      <c r="M44" s="32">
        <f t="shared" ref="M44" si="122">ROUND(M43*$S$6,2)</f>
        <v>0</v>
      </c>
      <c r="N44" s="32">
        <f t="shared" ref="N44" si="123">ROUND(N43*$S$6,2)</f>
        <v>0</v>
      </c>
      <c r="O44" s="32">
        <f>ROUND(O43*$S$5,2)</f>
        <v>0</v>
      </c>
      <c r="P44" s="32">
        <f>ROUND(P43*$S$5,2)</f>
        <v>0</v>
      </c>
      <c r="Q44" s="32">
        <f>ROUND(Q43*$S$5,2)</f>
        <v>0</v>
      </c>
      <c r="R44" s="34">
        <f t="shared" ref="R44" si="124">ROUND(R43*$S$6,2)</f>
        <v>0</v>
      </c>
      <c r="S44" s="72"/>
      <c r="T44" s="66"/>
      <c r="U44" s="6"/>
    </row>
    <row r="45" spans="2:21" ht="25.5" customHeight="1" x14ac:dyDescent="0.15">
      <c r="B45" s="67">
        <v>15</v>
      </c>
      <c r="C45" s="57" t="s">
        <v>26</v>
      </c>
      <c r="D45" s="59">
        <v>7</v>
      </c>
      <c r="E45" s="26">
        <v>0.9</v>
      </c>
      <c r="F45" s="61">
        <f>ROUND(D45*$S$4*E46,2)*12</f>
        <v>0</v>
      </c>
      <c r="G45" s="27">
        <v>400</v>
      </c>
      <c r="H45" s="28">
        <v>380</v>
      </c>
      <c r="I45" s="28">
        <v>520</v>
      </c>
      <c r="J45" s="28">
        <v>320</v>
      </c>
      <c r="K45" s="28">
        <v>240</v>
      </c>
      <c r="L45" s="28">
        <v>280</v>
      </c>
      <c r="M45" s="28">
        <v>250</v>
      </c>
      <c r="N45" s="28">
        <v>380</v>
      </c>
      <c r="O45" s="28">
        <v>440</v>
      </c>
      <c r="P45" s="28">
        <v>480</v>
      </c>
      <c r="Q45" s="28">
        <v>400</v>
      </c>
      <c r="R45" s="29">
        <v>430</v>
      </c>
      <c r="S45" s="63">
        <f>SUM(G46:R46)</f>
        <v>0</v>
      </c>
      <c r="T45" s="65">
        <f>INT(F45+S45)</f>
        <v>0</v>
      </c>
      <c r="U45" s="6"/>
    </row>
    <row r="46" spans="2:21" ht="25.5" customHeight="1" x14ac:dyDescent="0.15">
      <c r="B46" s="68"/>
      <c r="C46" s="69"/>
      <c r="D46" s="70"/>
      <c r="E46" s="30">
        <v>0.95</v>
      </c>
      <c r="F46" s="71"/>
      <c r="G46" s="31">
        <f>ROUND(G45*$S$6,2)</f>
        <v>0</v>
      </c>
      <c r="H46" s="32">
        <f t="shared" ref="H46" si="125">ROUND(H45*$S$6,2)</f>
        <v>0</v>
      </c>
      <c r="I46" s="32">
        <f t="shared" ref="I46" si="126">ROUND(I45*$S$6,2)</f>
        <v>0</v>
      </c>
      <c r="J46" s="32">
        <f t="shared" ref="J46" si="127">ROUND(J45*$S$6,2)</f>
        <v>0</v>
      </c>
      <c r="K46" s="32">
        <f t="shared" ref="K46" si="128">ROUND(K45*$S$6,2)</f>
        <v>0</v>
      </c>
      <c r="L46" s="32">
        <f t="shared" ref="L46" si="129">ROUND(L45*$S$6,2)</f>
        <v>0</v>
      </c>
      <c r="M46" s="32">
        <f t="shared" ref="M46" si="130">ROUND(M45*$S$6,2)</f>
        <v>0</v>
      </c>
      <c r="N46" s="32">
        <f t="shared" ref="N46" si="131">ROUND(N45*$S$6,2)</f>
        <v>0</v>
      </c>
      <c r="O46" s="32">
        <f>ROUND(O45*$S$5,2)</f>
        <v>0</v>
      </c>
      <c r="P46" s="32">
        <f>ROUND(P45*$S$5,2)</f>
        <v>0</v>
      </c>
      <c r="Q46" s="32">
        <f>ROUND(Q45*$S$5,2)</f>
        <v>0</v>
      </c>
      <c r="R46" s="34">
        <f t="shared" ref="R46" si="132">ROUND(R45*$S$6,2)</f>
        <v>0</v>
      </c>
      <c r="S46" s="72"/>
      <c r="T46" s="66"/>
      <c r="U46" s="6"/>
    </row>
    <row r="47" spans="2:21" ht="25.5" customHeight="1" x14ac:dyDescent="0.15">
      <c r="B47" s="67">
        <v>16</v>
      </c>
      <c r="C47" s="57" t="s">
        <v>32</v>
      </c>
      <c r="D47" s="59">
        <v>7</v>
      </c>
      <c r="E47" s="26">
        <v>0.9</v>
      </c>
      <c r="F47" s="61">
        <f>ROUND(D47*$S$4*E48,2)*12</f>
        <v>0</v>
      </c>
      <c r="G47" s="27">
        <v>870</v>
      </c>
      <c r="H47" s="28">
        <v>700</v>
      </c>
      <c r="I47" s="28">
        <v>890</v>
      </c>
      <c r="J47" s="28">
        <v>740</v>
      </c>
      <c r="K47" s="28">
        <v>700</v>
      </c>
      <c r="L47" s="28">
        <v>790</v>
      </c>
      <c r="M47" s="28">
        <v>890</v>
      </c>
      <c r="N47" s="28">
        <v>730</v>
      </c>
      <c r="O47" s="28">
        <v>860</v>
      </c>
      <c r="P47" s="28">
        <v>820</v>
      </c>
      <c r="Q47" s="28">
        <v>750</v>
      </c>
      <c r="R47" s="29">
        <v>700</v>
      </c>
      <c r="S47" s="63">
        <f>SUM(G48:R48)</f>
        <v>0</v>
      </c>
      <c r="T47" s="65">
        <f>INT(F47+S47)</f>
        <v>0</v>
      </c>
      <c r="U47" s="6"/>
    </row>
    <row r="48" spans="2:21" ht="25.5" customHeight="1" x14ac:dyDescent="0.15">
      <c r="B48" s="68"/>
      <c r="C48" s="69"/>
      <c r="D48" s="70"/>
      <c r="E48" s="30">
        <v>0.95</v>
      </c>
      <c r="F48" s="71"/>
      <c r="G48" s="31">
        <f>ROUND(G47*$S$6,2)</f>
        <v>0</v>
      </c>
      <c r="H48" s="32">
        <f t="shared" ref="H48" si="133">ROUND(H47*$S$6,2)</f>
        <v>0</v>
      </c>
      <c r="I48" s="32">
        <f t="shared" ref="I48" si="134">ROUND(I47*$S$6,2)</f>
        <v>0</v>
      </c>
      <c r="J48" s="32">
        <f t="shared" ref="J48" si="135">ROUND(J47*$S$6,2)</f>
        <v>0</v>
      </c>
      <c r="K48" s="32">
        <f t="shared" ref="K48" si="136">ROUND(K47*$S$6,2)</f>
        <v>0</v>
      </c>
      <c r="L48" s="32">
        <f t="shared" ref="L48" si="137">ROUND(L47*$S$6,2)</f>
        <v>0</v>
      </c>
      <c r="M48" s="32">
        <f t="shared" ref="M48" si="138">ROUND(M47*$S$6,2)</f>
        <v>0</v>
      </c>
      <c r="N48" s="32">
        <f t="shared" ref="N48" si="139">ROUND(N47*$S$6,2)</f>
        <v>0</v>
      </c>
      <c r="O48" s="32">
        <f>ROUND(O47*$S$5,2)</f>
        <v>0</v>
      </c>
      <c r="P48" s="32">
        <f>ROUND(P47*$S$5,2)</f>
        <v>0</v>
      </c>
      <c r="Q48" s="32">
        <f>ROUND(Q47*$S$5,2)</f>
        <v>0</v>
      </c>
      <c r="R48" s="34">
        <f t="shared" ref="R48" si="140">ROUND(R47*$S$6,2)</f>
        <v>0</v>
      </c>
      <c r="S48" s="72"/>
      <c r="T48" s="66"/>
      <c r="U48" s="6"/>
    </row>
    <row r="49" spans="2:28" ht="25.5" customHeight="1" x14ac:dyDescent="0.15">
      <c r="B49" s="56">
        <v>17</v>
      </c>
      <c r="C49" s="57" t="s">
        <v>30</v>
      </c>
      <c r="D49" s="59">
        <v>5</v>
      </c>
      <c r="E49" s="26">
        <v>0.9</v>
      </c>
      <c r="F49" s="61">
        <f>ROUND(D49*$S$4*E50,2)*12</f>
        <v>0</v>
      </c>
      <c r="G49" s="27">
        <v>210</v>
      </c>
      <c r="H49" s="28">
        <v>180</v>
      </c>
      <c r="I49" s="28">
        <v>240</v>
      </c>
      <c r="J49" s="28">
        <v>190</v>
      </c>
      <c r="K49" s="28">
        <v>180</v>
      </c>
      <c r="L49" s="28">
        <v>210</v>
      </c>
      <c r="M49" s="28">
        <v>190</v>
      </c>
      <c r="N49" s="28">
        <v>160</v>
      </c>
      <c r="O49" s="28">
        <v>180</v>
      </c>
      <c r="P49" s="28">
        <v>210</v>
      </c>
      <c r="Q49" s="28">
        <v>180</v>
      </c>
      <c r="R49" s="29">
        <v>170</v>
      </c>
      <c r="S49" s="63">
        <f>SUM(G50:R50)</f>
        <v>0</v>
      </c>
      <c r="T49" s="65">
        <f>INT(F49+S49)</f>
        <v>0</v>
      </c>
      <c r="U49" s="6"/>
    </row>
    <row r="50" spans="2:28" ht="25.5" customHeight="1" x14ac:dyDescent="0.15">
      <c r="B50" s="68"/>
      <c r="C50" s="69"/>
      <c r="D50" s="70"/>
      <c r="E50" s="30">
        <v>0.95</v>
      </c>
      <c r="F50" s="71"/>
      <c r="G50" s="31">
        <f>ROUND(G49*$S$6,2)</f>
        <v>0</v>
      </c>
      <c r="H50" s="32">
        <f t="shared" ref="H50" si="141">ROUND(H49*$S$6,2)</f>
        <v>0</v>
      </c>
      <c r="I50" s="32">
        <f t="shared" ref="I50" si="142">ROUND(I49*$S$6,2)</f>
        <v>0</v>
      </c>
      <c r="J50" s="32">
        <f t="shared" ref="J50" si="143">ROUND(J49*$S$6,2)</f>
        <v>0</v>
      </c>
      <c r="K50" s="32">
        <f t="shared" ref="K50" si="144">ROUND(K49*$S$6,2)</f>
        <v>0</v>
      </c>
      <c r="L50" s="32">
        <f t="shared" ref="L50" si="145">ROUND(L49*$S$6,2)</f>
        <v>0</v>
      </c>
      <c r="M50" s="32">
        <f t="shared" ref="M50" si="146">ROUND(M49*$S$6,2)</f>
        <v>0</v>
      </c>
      <c r="N50" s="32">
        <f t="shared" ref="N50" si="147">ROUND(N49*$S$6,2)</f>
        <v>0</v>
      </c>
      <c r="O50" s="32">
        <f>ROUND(O49*$S$5,2)</f>
        <v>0</v>
      </c>
      <c r="P50" s="32">
        <f>ROUND(P49*$S$5,2)</f>
        <v>0</v>
      </c>
      <c r="Q50" s="32">
        <f>ROUND(Q49*$S$5,2)</f>
        <v>0</v>
      </c>
      <c r="R50" s="34">
        <f t="shared" ref="R50" si="148">ROUND(R49*$S$6,2)</f>
        <v>0</v>
      </c>
      <c r="S50" s="72"/>
      <c r="T50" s="66"/>
      <c r="U50" s="6"/>
    </row>
    <row r="51" spans="2:28" ht="25.5" customHeight="1" x14ac:dyDescent="0.15">
      <c r="B51" s="67">
        <v>18</v>
      </c>
      <c r="C51" s="57" t="s">
        <v>31</v>
      </c>
      <c r="D51" s="59">
        <v>5</v>
      </c>
      <c r="E51" s="26">
        <v>0.9</v>
      </c>
      <c r="F51" s="61">
        <f>ROUND(D51*$S$4*E52,2)*12</f>
        <v>0</v>
      </c>
      <c r="G51" s="27">
        <v>1300</v>
      </c>
      <c r="H51" s="28">
        <v>1100</v>
      </c>
      <c r="I51" s="28">
        <v>1600</v>
      </c>
      <c r="J51" s="28">
        <v>1300</v>
      </c>
      <c r="K51" s="28">
        <v>1100</v>
      </c>
      <c r="L51" s="28">
        <v>1200</v>
      </c>
      <c r="M51" s="28">
        <v>1300</v>
      </c>
      <c r="N51" s="28">
        <v>1000</v>
      </c>
      <c r="O51" s="28">
        <v>1100</v>
      </c>
      <c r="P51" s="28">
        <v>1300</v>
      </c>
      <c r="Q51" s="28">
        <v>1100</v>
      </c>
      <c r="R51" s="29">
        <v>1000</v>
      </c>
      <c r="S51" s="63">
        <f>SUM(G52:R52)</f>
        <v>0</v>
      </c>
      <c r="T51" s="65">
        <f>INT(F51+S51)</f>
        <v>0</v>
      </c>
      <c r="U51" s="6"/>
    </row>
    <row r="52" spans="2:28" ht="25.5" customHeight="1" x14ac:dyDescent="0.15">
      <c r="B52" s="68"/>
      <c r="C52" s="69"/>
      <c r="D52" s="70"/>
      <c r="E52" s="30">
        <v>0.95</v>
      </c>
      <c r="F52" s="71"/>
      <c r="G52" s="31">
        <f>ROUND(G51*$S$6,2)</f>
        <v>0</v>
      </c>
      <c r="H52" s="32">
        <f t="shared" ref="H52" si="149">ROUND(H51*$S$6,2)</f>
        <v>0</v>
      </c>
      <c r="I52" s="32">
        <f t="shared" ref="I52" si="150">ROUND(I51*$S$6,2)</f>
        <v>0</v>
      </c>
      <c r="J52" s="32">
        <f t="shared" ref="J52" si="151">ROUND(J51*$S$6,2)</f>
        <v>0</v>
      </c>
      <c r="K52" s="32">
        <f t="shared" ref="K52" si="152">ROUND(K51*$S$6,2)</f>
        <v>0</v>
      </c>
      <c r="L52" s="32">
        <f t="shared" ref="L52" si="153">ROUND(L51*$S$6,2)</f>
        <v>0</v>
      </c>
      <c r="M52" s="32">
        <f t="shared" ref="M52" si="154">ROUND(M51*$S$6,2)</f>
        <v>0</v>
      </c>
      <c r="N52" s="32">
        <f t="shared" ref="N52" si="155">ROUND(N51*$S$6,2)</f>
        <v>0</v>
      </c>
      <c r="O52" s="32">
        <f>ROUND(O51*$S$5,2)</f>
        <v>0</v>
      </c>
      <c r="P52" s="32">
        <f>ROUND(P51*$S$5,2)</f>
        <v>0</v>
      </c>
      <c r="Q52" s="32">
        <f>ROUND(Q51*$S$5,2)</f>
        <v>0</v>
      </c>
      <c r="R52" s="34">
        <f t="shared" ref="R52" si="156">ROUND(R51*$S$6,2)</f>
        <v>0</v>
      </c>
      <c r="S52" s="72"/>
      <c r="T52" s="66"/>
      <c r="U52" s="6"/>
    </row>
    <row r="53" spans="2:28" ht="25.5" customHeight="1" x14ac:dyDescent="0.15">
      <c r="B53" s="67">
        <v>19</v>
      </c>
      <c r="C53" s="57" t="s">
        <v>34</v>
      </c>
      <c r="D53" s="59">
        <v>5</v>
      </c>
      <c r="E53" s="26">
        <v>0.9</v>
      </c>
      <c r="F53" s="61">
        <f>ROUND(D53*$S$4*E54,2)*12</f>
        <v>0</v>
      </c>
      <c r="G53" s="27">
        <v>1300</v>
      </c>
      <c r="H53" s="28">
        <v>1200</v>
      </c>
      <c r="I53" s="28">
        <v>1500</v>
      </c>
      <c r="J53" s="28">
        <v>1300</v>
      </c>
      <c r="K53" s="28">
        <v>1200</v>
      </c>
      <c r="L53" s="28">
        <v>1500</v>
      </c>
      <c r="M53" s="28">
        <v>1500</v>
      </c>
      <c r="N53" s="28">
        <v>1500</v>
      </c>
      <c r="O53" s="28">
        <v>1600</v>
      </c>
      <c r="P53" s="28">
        <v>1600</v>
      </c>
      <c r="Q53" s="28">
        <v>1300</v>
      </c>
      <c r="R53" s="29">
        <v>1500</v>
      </c>
      <c r="S53" s="63">
        <f>SUM(G54:R54)</f>
        <v>0</v>
      </c>
      <c r="T53" s="65">
        <f>INT(F53+S53)</f>
        <v>0</v>
      </c>
      <c r="U53" s="6"/>
    </row>
    <row r="54" spans="2:28" ht="25.5" customHeight="1" x14ac:dyDescent="0.15">
      <c r="B54" s="68"/>
      <c r="C54" s="69"/>
      <c r="D54" s="70"/>
      <c r="E54" s="30">
        <v>0.95</v>
      </c>
      <c r="F54" s="71"/>
      <c r="G54" s="31">
        <f>ROUND(G53*$S$6,2)</f>
        <v>0</v>
      </c>
      <c r="H54" s="32">
        <f t="shared" ref="H54" si="157">ROUND(H53*$S$6,2)</f>
        <v>0</v>
      </c>
      <c r="I54" s="32">
        <f t="shared" ref="I54" si="158">ROUND(I53*$S$6,2)</f>
        <v>0</v>
      </c>
      <c r="J54" s="32">
        <f t="shared" ref="J54" si="159">ROUND(J53*$S$6,2)</f>
        <v>0</v>
      </c>
      <c r="K54" s="32">
        <f t="shared" ref="K54" si="160">ROUND(K53*$S$6,2)</f>
        <v>0</v>
      </c>
      <c r="L54" s="32">
        <f t="shared" ref="L54" si="161">ROUND(L53*$S$6,2)</f>
        <v>0</v>
      </c>
      <c r="M54" s="32">
        <f t="shared" ref="M54" si="162">ROUND(M53*$S$6,2)</f>
        <v>0</v>
      </c>
      <c r="N54" s="32">
        <f t="shared" ref="N54" si="163">ROUND(N53*$S$6,2)</f>
        <v>0</v>
      </c>
      <c r="O54" s="32">
        <f>ROUND(O53*$S$5,2)</f>
        <v>0</v>
      </c>
      <c r="P54" s="32">
        <f>ROUND(P53*$S$5,2)</f>
        <v>0</v>
      </c>
      <c r="Q54" s="32">
        <f>ROUND(Q53*$S$5,2)</f>
        <v>0</v>
      </c>
      <c r="R54" s="34">
        <f t="shared" ref="R54" si="164">ROUND(R53*$S$6,2)</f>
        <v>0</v>
      </c>
      <c r="S54" s="72"/>
      <c r="T54" s="66"/>
      <c r="U54" s="6"/>
    </row>
    <row r="55" spans="2:28" ht="25.5" customHeight="1" x14ac:dyDescent="0.15">
      <c r="B55" s="56">
        <v>20</v>
      </c>
      <c r="C55" s="57" t="s">
        <v>33</v>
      </c>
      <c r="D55" s="59">
        <v>3</v>
      </c>
      <c r="E55" s="26">
        <v>0.9</v>
      </c>
      <c r="F55" s="61">
        <f>ROUND(D55*$S$4*E56,2)*12</f>
        <v>0</v>
      </c>
      <c r="G55" s="27">
        <v>200</v>
      </c>
      <c r="H55" s="28">
        <v>160</v>
      </c>
      <c r="I55" s="28">
        <v>200</v>
      </c>
      <c r="J55" s="28">
        <v>170</v>
      </c>
      <c r="K55" s="28">
        <v>160</v>
      </c>
      <c r="L55" s="28">
        <v>200</v>
      </c>
      <c r="M55" s="28">
        <v>200</v>
      </c>
      <c r="N55" s="28">
        <v>160</v>
      </c>
      <c r="O55" s="28">
        <v>190</v>
      </c>
      <c r="P55" s="28">
        <v>180</v>
      </c>
      <c r="Q55" s="28">
        <v>180</v>
      </c>
      <c r="R55" s="29">
        <v>160</v>
      </c>
      <c r="S55" s="63">
        <f>SUM(G56:R56)</f>
        <v>0</v>
      </c>
      <c r="T55" s="65">
        <f>INT(F55+S55)</f>
        <v>0</v>
      </c>
      <c r="U55" s="6"/>
    </row>
    <row r="56" spans="2:28" ht="25.5" customHeight="1" x14ac:dyDescent="0.15">
      <c r="B56" s="68"/>
      <c r="C56" s="69"/>
      <c r="D56" s="70"/>
      <c r="E56" s="30">
        <v>0.95</v>
      </c>
      <c r="F56" s="71"/>
      <c r="G56" s="31">
        <f>ROUND(G55*$S$6,2)</f>
        <v>0</v>
      </c>
      <c r="H56" s="32">
        <f t="shared" ref="H56" si="165">ROUND(H55*$S$6,2)</f>
        <v>0</v>
      </c>
      <c r="I56" s="32">
        <f t="shared" ref="I56" si="166">ROUND(I55*$S$6,2)</f>
        <v>0</v>
      </c>
      <c r="J56" s="32">
        <f t="shared" ref="J56" si="167">ROUND(J55*$S$6,2)</f>
        <v>0</v>
      </c>
      <c r="K56" s="32">
        <f t="shared" ref="K56" si="168">ROUND(K55*$S$6,2)</f>
        <v>0</v>
      </c>
      <c r="L56" s="32">
        <f t="shared" ref="L56" si="169">ROUND(L55*$S$6,2)</f>
        <v>0</v>
      </c>
      <c r="M56" s="32">
        <f t="shared" ref="M56" si="170">ROUND(M55*$S$6,2)</f>
        <v>0</v>
      </c>
      <c r="N56" s="32">
        <f t="shared" ref="N56" si="171">ROUND(N55*$S$6,2)</f>
        <v>0</v>
      </c>
      <c r="O56" s="32">
        <f>ROUND(O55*$S$5,2)</f>
        <v>0</v>
      </c>
      <c r="P56" s="32">
        <f>ROUND(P55*$S$5,2)</f>
        <v>0</v>
      </c>
      <c r="Q56" s="32">
        <f>ROUND(Q55*$S$5,2)</f>
        <v>0</v>
      </c>
      <c r="R56" s="34">
        <f t="shared" ref="R56" si="172">ROUND(R55*$S$6,2)</f>
        <v>0</v>
      </c>
      <c r="S56" s="72"/>
      <c r="T56" s="66"/>
      <c r="U56" s="6"/>
    </row>
    <row r="57" spans="2:28" ht="25.5" customHeight="1" x14ac:dyDescent="0.15">
      <c r="B57" s="67">
        <v>21</v>
      </c>
      <c r="C57" s="57" t="s">
        <v>24</v>
      </c>
      <c r="D57" s="59">
        <v>2</v>
      </c>
      <c r="E57" s="26">
        <v>0.9</v>
      </c>
      <c r="F57" s="61">
        <f>ROUND(D57*$S$4*E58,2)*12</f>
        <v>0</v>
      </c>
      <c r="G57" s="27">
        <v>130</v>
      </c>
      <c r="H57" s="28">
        <v>110</v>
      </c>
      <c r="I57" s="28">
        <v>120</v>
      </c>
      <c r="J57" s="28">
        <v>110</v>
      </c>
      <c r="K57" s="28">
        <v>110</v>
      </c>
      <c r="L57" s="28">
        <v>130</v>
      </c>
      <c r="M57" s="28">
        <v>130</v>
      </c>
      <c r="N57" s="28">
        <v>110</v>
      </c>
      <c r="O57" s="28">
        <v>120</v>
      </c>
      <c r="P57" s="28">
        <v>130</v>
      </c>
      <c r="Q57" s="28">
        <v>110</v>
      </c>
      <c r="R57" s="29">
        <v>120</v>
      </c>
      <c r="S57" s="63">
        <f>SUM(G58:R58)</f>
        <v>0</v>
      </c>
      <c r="T57" s="65">
        <f>INT(F57+S57)</f>
        <v>0</v>
      </c>
      <c r="U57" s="6"/>
    </row>
    <row r="58" spans="2:28" ht="25.5" customHeight="1" x14ac:dyDescent="0.15">
      <c r="B58" s="68"/>
      <c r="C58" s="69"/>
      <c r="D58" s="70"/>
      <c r="E58" s="30">
        <v>0.95</v>
      </c>
      <c r="F58" s="71"/>
      <c r="G58" s="31">
        <f>ROUND(G57*$S$6,2)</f>
        <v>0</v>
      </c>
      <c r="H58" s="32">
        <f t="shared" ref="H58" si="173">ROUND(H57*$S$6,2)</f>
        <v>0</v>
      </c>
      <c r="I58" s="32">
        <f t="shared" ref="I58" si="174">ROUND(I57*$S$6,2)</f>
        <v>0</v>
      </c>
      <c r="J58" s="32">
        <f t="shared" ref="J58" si="175">ROUND(J57*$S$6,2)</f>
        <v>0</v>
      </c>
      <c r="K58" s="32">
        <f t="shared" ref="K58" si="176">ROUND(K57*$S$6,2)</f>
        <v>0</v>
      </c>
      <c r="L58" s="32">
        <f t="shared" ref="L58" si="177">ROUND(L57*$S$6,2)</f>
        <v>0</v>
      </c>
      <c r="M58" s="32">
        <f t="shared" ref="M58" si="178">ROUND(M57*$S$6,2)</f>
        <v>0</v>
      </c>
      <c r="N58" s="32">
        <f t="shared" ref="N58" si="179">ROUND(N57*$S$6,2)</f>
        <v>0</v>
      </c>
      <c r="O58" s="32">
        <f>ROUND(O57*$S$5,2)</f>
        <v>0</v>
      </c>
      <c r="P58" s="32">
        <f>ROUND(P57*$S$5,2)</f>
        <v>0</v>
      </c>
      <c r="Q58" s="32">
        <f>ROUND(Q57*$S$5,2)</f>
        <v>0</v>
      </c>
      <c r="R58" s="34">
        <f t="shared" ref="R58" si="180">ROUND(R57*$S$6,2)</f>
        <v>0</v>
      </c>
      <c r="S58" s="72"/>
      <c r="T58" s="66"/>
      <c r="U58" s="6"/>
    </row>
    <row r="59" spans="2:28" ht="25.5" customHeight="1" x14ac:dyDescent="0.15">
      <c r="B59" s="56">
        <v>22</v>
      </c>
      <c r="C59" s="57" t="s">
        <v>41</v>
      </c>
      <c r="D59" s="59">
        <v>14</v>
      </c>
      <c r="E59" s="26">
        <v>0.9</v>
      </c>
      <c r="F59" s="61">
        <f>ROUND(D59*$S$4*E60,2)*12</f>
        <v>0</v>
      </c>
      <c r="G59" s="27">
        <v>1600</v>
      </c>
      <c r="H59" s="28">
        <v>1300</v>
      </c>
      <c r="I59" s="28">
        <v>1600</v>
      </c>
      <c r="J59" s="28">
        <v>1600</v>
      </c>
      <c r="K59" s="28">
        <v>1500</v>
      </c>
      <c r="L59" s="28">
        <v>1800</v>
      </c>
      <c r="M59" s="28">
        <v>1500</v>
      </c>
      <c r="N59" s="28">
        <v>1300</v>
      </c>
      <c r="O59" s="28">
        <v>2000</v>
      </c>
      <c r="P59" s="28">
        <v>2100</v>
      </c>
      <c r="Q59" s="28">
        <v>1300</v>
      </c>
      <c r="R59" s="29">
        <v>1500</v>
      </c>
      <c r="S59" s="63">
        <f>SUM(G60:R60)</f>
        <v>0</v>
      </c>
      <c r="T59" s="65">
        <f>INT(F59+S59)</f>
        <v>0</v>
      </c>
      <c r="U59" s="6"/>
    </row>
    <row r="60" spans="2:28" ht="25.5" customHeight="1" thickBot="1" x14ac:dyDescent="0.2">
      <c r="B60" s="56"/>
      <c r="C60" s="58"/>
      <c r="D60" s="60"/>
      <c r="E60" s="44">
        <v>0.95</v>
      </c>
      <c r="F60" s="62"/>
      <c r="G60" s="45">
        <f>ROUND(G59*$S$6,2)</f>
        <v>0</v>
      </c>
      <c r="H60" s="46">
        <f t="shared" ref="H60" si="181">ROUND(H59*$S$6,2)</f>
        <v>0</v>
      </c>
      <c r="I60" s="46">
        <f t="shared" ref="I60" si="182">ROUND(I59*$S$6,2)</f>
        <v>0</v>
      </c>
      <c r="J60" s="46">
        <f t="shared" ref="J60" si="183">ROUND(J59*$S$6,2)</f>
        <v>0</v>
      </c>
      <c r="K60" s="46">
        <f t="shared" ref="K60" si="184">ROUND(K59*$S$6,2)</f>
        <v>0</v>
      </c>
      <c r="L60" s="46">
        <f t="shared" ref="L60" si="185">ROUND(L59*$S$6,2)</f>
        <v>0</v>
      </c>
      <c r="M60" s="46">
        <f t="shared" ref="M60" si="186">ROUND(M59*$S$6,2)</f>
        <v>0</v>
      </c>
      <c r="N60" s="46">
        <f t="shared" ref="N60" si="187">ROUND(N59*$S$6,2)</f>
        <v>0</v>
      </c>
      <c r="O60" s="46">
        <f>ROUND(O59*$S$5,2)</f>
        <v>0</v>
      </c>
      <c r="P60" s="46">
        <f>ROUND(P59*$S$5,2)</f>
        <v>0</v>
      </c>
      <c r="Q60" s="46">
        <f>ROUND(Q59*$S$5,2)</f>
        <v>0</v>
      </c>
      <c r="R60" s="42">
        <f t="shared" ref="R60" si="188">ROUND(R59*$S$6,2)</f>
        <v>0</v>
      </c>
      <c r="S60" s="64"/>
      <c r="T60" s="66"/>
      <c r="U60" s="6"/>
    </row>
    <row r="61" spans="2:28" ht="25.5" customHeight="1" thickTop="1" x14ac:dyDescent="0.15">
      <c r="B61" s="47"/>
      <c r="C61" s="48"/>
      <c r="D61" s="49"/>
      <c r="E61" s="49"/>
      <c r="F61" s="50"/>
      <c r="G61" s="50"/>
      <c r="H61" s="50"/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2" t="s">
        <v>67</v>
      </c>
      <c r="T61" s="109">
        <f>SUM(T13:T34)+SUM(T39:T60)</f>
        <v>0</v>
      </c>
      <c r="U61" s="6"/>
    </row>
    <row r="62" spans="2:28" ht="24" customHeight="1" thickBot="1" x14ac:dyDescent="0.2">
      <c r="B62" s="7"/>
      <c r="C62" s="37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51"/>
      <c r="S62" s="53" t="s">
        <v>68</v>
      </c>
      <c r="T62" s="110"/>
      <c r="U62" s="6"/>
      <c r="V62" s="6"/>
      <c r="W62" s="6"/>
      <c r="X62" s="6"/>
      <c r="Y62" s="6"/>
    </row>
    <row r="63" spans="2:28" s="1" customFormat="1" ht="24.95" customHeight="1" thickTop="1" x14ac:dyDescent="0.15">
      <c r="B63" s="10" t="s">
        <v>42</v>
      </c>
      <c r="R63" s="97" t="s">
        <v>69</v>
      </c>
      <c r="S63" s="97"/>
      <c r="T63" s="54">
        <v>0.1</v>
      </c>
      <c r="W63" s="38"/>
      <c r="X63" s="39"/>
    </row>
    <row r="64" spans="2:28" s="1" customFormat="1" ht="24.95" customHeight="1" x14ac:dyDescent="0.15">
      <c r="C64" s="43" t="s">
        <v>61</v>
      </c>
      <c r="W64" s="38"/>
      <c r="X64" s="39"/>
      <c r="AB64" s="2"/>
    </row>
    <row r="65" spans="2:25" s="1" customFormat="1" ht="18" customHeight="1" x14ac:dyDescent="0.15">
      <c r="C65" s="43" t="s">
        <v>62</v>
      </c>
    </row>
    <row r="66" spans="2:25" s="1" customFormat="1" ht="18" customHeight="1" x14ac:dyDescent="0.15">
      <c r="B66" s="40"/>
      <c r="C66" s="43" t="s">
        <v>72</v>
      </c>
      <c r="D66" s="41"/>
      <c r="E66" s="41"/>
      <c r="F66" s="41"/>
      <c r="G66" s="41"/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1"/>
      <c r="U66" s="41"/>
      <c r="V66" s="41"/>
    </row>
    <row r="67" spans="2:25" s="1" customFormat="1" ht="18" customHeight="1" x14ac:dyDescent="0.15">
      <c r="B67" s="41"/>
      <c r="C67" s="43" t="s">
        <v>63</v>
      </c>
      <c r="D67" s="41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</row>
    <row r="68" spans="2:25" s="1" customFormat="1" ht="18" customHeight="1" x14ac:dyDescent="0.15">
      <c r="B68" s="41"/>
      <c r="C68" s="43" t="s">
        <v>64</v>
      </c>
      <c r="D68" s="41"/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</row>
    <row r="69" spans="2:25" ht="18" customHeight="1" x14ac:dyDescent="0.15">
      <c r="B69" s="41"/>
      <c r="C69" s="43" t="s">
        <v>65</v>
      </c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Y69" s="6"/>
    </row>
    <row r="70" spans="2:25" ht="18" customHeight="1" x14ac:dyDescent="0.15">
      <c r="B70" s="41"/>
      <c r="C70" s="43" t="s">
        <v>71</v>
      </c>
    </row>
    <row r="71" spans="2:25" x14ac:dyDescent="0.15">
      <c r="C71" s="43" t="s">
        <v>66</v>
      </c>
    </row>
    <row r="76" spans="2:25" ht="14.25" customHeight="1" x14ac:dyDescent="0.15"/>
  </sheetData>
  <sheetProtection algorithmName="SHA-512" hashValue="lawEhW39BhKVbr7eXxx+58wumKYO5EbItGb/66meeF1XhK5GksxecOu5mCJITF/c9v4bktxI2/+/+lDXqCacBg==" saltValue="bmBtpbRs7usXe4KJ4D/imQ==" spinCount="100000" sheet="1" objects="1" scenarios="1" selectLockedCells="1"/>
  <mergeCells count="165">
    <mergeCell ref="R63:S63"/>
    <mergeCell ref="D5:E5"/>
    <mergeCell ref="O5:O6"/>
    <mergeCell ref="Q5:R5"/>
    <mergeCell ref="S5:T5"/>
    <mergeCell ref="D6:E6"/>
    <mergeCell ref="Q6:R6"/>
    <mergeCell ref="S6:T6"/>
    <mergeCell ref="D3:E3"/>
    <mergeCell ref="O3:P3"/>
    <mergeCell ref="Q3:R3"/>
    <mergeCell ref="S3:T3"/>
    <mergeCell ref="D4:E4"/>
    <mergeCell ref="O4:P4"/>
    <mergeCell ref="Q4:R4"/>
    <mergeCell ref="S4:T4"/>
    <mergeCell ref="T61:T62"/>
    <mergeCell ref="B13:B14"/>
    <mergeCell ref="C13:C14"/>
    <mergeCell ref="D13:D14"/>
    <mergeCell ref="F13:F14"/>
    <mergeCell ref="S13:S14"/>
    <mergeCell ref="T13:T14"/>
    <mergeCell ref="B9:B12"/>
    <mergeCell ref="C9:C12"/>
    <mergeCell ref="D9:F9"/>
    <mergeCell ref="G9:S9"/>
    <mergeCell ref="D10:D11"/>
    <mergeCell ref="E10:E11"/>
    <mergeCell ref="F10:F11"/>
    <mergeCell ref="S10:S11"/>
    <mergeCell ref="G10:R11"/>
    <mergeCell ref="B17:B18"/>
    <mergeCell ref="C17:C18"/>
    <mergeCell ref="D17:D18"/>
    <mergeCell ref="F17:F18"/>
    <mergeCell ref="S17:S18"/>
    <mergeCell ref="T17:T18"/>
    <mergeCell ref="B15:B16"/>
    <mergeCell ref="C15:C16"/>
    <mergeCell ref="D15:D16"/>
    <mergeCell ref="F15:F16"/>
    <mergeCell ref="S15:S16"/>
    <mergeCell ref="T15:T16"/>
    <mergeCell ref="B21:B22"/>
    <mergeCell ref="C21:C22"/>
    <mergeCell ref="D21:D22"/>
    <mergeCell ref="F21:F22"/>
    <mergeCell ref="S21:S22"/>
    <mergeCell ref="T21:T22"/>
    <mergeCell ref="B19:B20"/>
    <mergeCell ref="C19:C20"/>
    <mergeCell ref="D19:D20"/>
    <mergeCell ref="F19:F20"/>
    <mergeCell ref="S19:S20"/>
    <mergeCell ref="T19:T20"/>
    <mergeCell ref="B25:B26"/>
    <mergeCell ref="C25:C26"/>
    <mergeCell ref="D25:D26"/>
    <mergeCell ref="F25:F26"/>
    <mergeCell ref="S25:S26"/>
    <mergeCell ref="T25:T26"/>
    <mergeCell ref="B23:B24"/>
    <mergeCell ref="C23:C24"/>
    <mergeCell ref="D23:D24"/>
    <mergeCell ref="F23:F24"/>
    <mergeCell ref="S23:S24"/>
    <mergeCell ref="T23:T24"/>
    <mergeCell ref="B29:B30"/>
    <mergeCell ref="C29:C30"/>
    <mergeCell ref="D29:D30"/>
    <mergeCell ref="F29:F30"/>
    <mergeCell ref="S29:S30"/>
    <mergeCell ref="T29:T30"/>
    <mergeCell ref="B27:B28"/>
    <mergeCell ref="C27:C28"/>
    <mergeCell ref="D27:D28"/>
    <mergeCell ref="F27:F28"/>
    <mergeCell ref="S27:S28"/>
    <mergeCell ref="T27:T28"/>
    <mergeCell ref="B33:B34"/>
    <mergeCell ref="C33:C34"/>
    <mergeCell ref="D33:D34"/>
    <mergeCell ref="F33:F34"/>
    <mergeCell ref="S33:S34"/>
    <mergeCell ref="T33:T34"/>
    <mergeCell ref="B31:B32"/>
    <mergeCell ref="C31:C32"/>
    <mergeCell ref="D31:D32"/>
    <mergeCell ref="F31:F32"/>
    <mergeCell ref="S31:S32"/>
    <mergeCell ref="T31:T32"/>
    <mergeCell ref="B39:B40"/>
    <mergeCell ref="C39:C40"/>
    <mergeCell ref="D39:D40"/>
    <mergeCell ref="F39:F40"/>
    <mergeCell ref="S39:S40"/>
    <mergeCell ref="T39:T40"/>
    <mergeCell ref="B35:B38"/>
    <mergeCell ref="C35:C38"/>
    <mergeCell ref="D35:F35"/>
    <mergeCell ref="G35:S35"/>
    <mergeCell ref="E36:E37"/>
    <mergeCell ref="S36:S37"/>
    <mergeCell ref="G36:R37"/>
    <mergeCell ref="B43:B44"/>
    <mergeCell ref="C43:C44"/>
    <mergeCell ref="D43:D44"/>
    <mergeCell ref="F43:F44"/>
    <mergeCell ref="S43:S44"/>
    <mergeCell ref="T43:T44"/>
    <mergeCell ref="B41:B42"/>
    <mergeCell ref="C41:C42"/>
    <mergeCell ref="D41:D42"/>
    <mergeCell ref="F41:F42"/>
    <mergeCell ref="S41:S42"/>
    <mergeCell ref="T41:T42"/>
    <mergeCell ref="B47:B48"/>
    <mergeCell ref="C47:C48"/>
    <mergeCell ref="D47:D48"/>
    <mergeCell ref="F47:F48"/>
    <mergeCell ref="S47:S48"/>
    <mergeCell ref="T47:T48"/>
    <mergeCell ref="B45:B46"/>
    <mergeCell ref="C45:C46"/>
    <mergeCell ref="D45:D46"/>
    <mergeCell ref="F45:F46"/>
    <mergeCell ref="S45:S46"/>
    <mergeCell ref="T45:T46"/>
    <mergeCell ref="B51:B52"/>
    <mergeCell ref="C51:C52"/>
    <mergeCell ref="D51:D52"/>
    <mergeCell ref="F51:F52"/>
    <mergeCell ref="S51:S52"/>
    <mergeCell ref="T51:T52"/>
    <mergeCell ref="B49:B50"/>
    <mergeCell ref="C49:C50"/>
    <mergeCell ref="D49:D50"/>
    <mergeCell ref="F49:F50"/>
    <mergeCell ref="S49:S50"/>
    <mergeCell ref="T49:T50"/>
    <mergeCell ref="B55:B56"/>
    <mergeCell ref="C55:C56"/>
    <mergeCell ref="D55:D56"/>
    <mergeCell ref="F55:F56"/>
    <mergeCell ref="S55:S56"/>
    <mergeCell ref="T55:T56"/>
    <mergeCell ref="B53:B54"/>
    <mergeCell ref="C53:C54"/>
    <mergeCell ref="D53:D54"/>
    <mergeCell ref="F53:F54"/>
    <mergeCell ref="S53:S54"/>
    <mergeCell ref="T53:T54"/>
    <mergeCell ref="B59:B60"/>
    <mergeCell ref="C59:C60"/>
    <mergeCell ref="D59:D60"/>
    <mergeCell ref="F59:F60"/>
    <mergeCell ref="S59:S60"/>
    <mergeCell ref="T59:T60"/>
    <mergeCell ref="B57:B58"/>
    <mergeCell ref="C57:C58"/>
    <mergeCell ref="D57:D58"/>
    <mergeCell ref="F57:F58"/>
    <mergeCell ref="S57:S58"/>
    <mergeCell ref="T57:T58"/>
  </mergeCells>
  <phoneticPr fontId="1"/>
  <dataValidations count="3">
    <dataValidation type="custom" operator="lessThanOrEqual" allowBlank="1" showInputMessage="1" showErrorMessage="1" errorTitle="入力ミス" error="小数点以下第2位までです。" sqref="S6:T6">
      <formula1>LEN(REPLACE(S6,1,FIND(".",S6&amp;"."),""))&lt;3</formula1>
    </dataValidation>
    <dataValidation type="custom" operator="lessThan" allowBlank="1" showInputMessage="1" showErrorMessage="1" errorTitle="入力ミス" error="小数点以下第2位までです。" sqref="S4:T4">
      <formula1>LEN(REPLACE(S4,1,FIND(".",S4&amp;"."),""))&lt;3</formula1>
    </dataValidation>
    <dataValidation type="custom" operator="lessThanOrEqual" allowBlank="1" showInputMessage="1" showErrorMessage="1" errorTitle="入力ミス" error="小数点以下第2位までです。" sqref="S5:T5">
      <formula1>LEN(REPLACE(S5,1,FIND(".",S5&amp;"."),""))&lt;3</formula1>
    </dataValidation>
  </dataValidations>
  <printOptions horizontalCentered="1"/>
  <pageMargins left="0.39370078740157483" right="0.39370078740157483" top="0.62992125984251968" bottom="0.39370078740157483" header="0.51181102362204722" footer="0.51181102362204722"/>
  <pageSetup paperSize="9" scale="59" orientation="landscape" cellComments="asDisplayed" verticalDpi="400" r:id="rId1"/>
  <headerFooter alignWithMargins="0"/>
  <rowBreaks count="1" manualBreakCount="1">
    <brk id="34" max="19" man="1"/>
  </rowBreaks>
  <colBreaks count="1" manualBreakCount="1">
    <brk id="20" max="6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入札金額算定書（低圧電力)</vt:lpstr>
      <vt:lpstr>'入札金額算定書（低圧電力)'!Print_Area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RENTAI</dc:creator>
  <cp:lastModifiedBy>Windows ユーザー</cp:lastModifiedBy>
  <cp:lastPrinted>2020-09-03T04:47:47Z</cp:lastPrinted>
  <dcterms:created xsi:type="dcterms:W3CDTF">2017-06-08T05:05:27Z</dcterms:created>
  <dcterms:modified xsi:type="dcterms:W3CDTF">2021-06-25T04:44:32Z</dcterms:modified>
</cp:coreProperties>
</file>