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20520" windowHeight="4455" tabRatio="601" activeTab="0"/>
  </bookViews>
  <sheets>
    <sheet name="１(1)" sheetId="1" r:id="rId1"/>
    <sheet name="１ (2)" sheetId="2" r:id="rId2"/>
    <sheet name="２" sheetId="3" r:id="rId3"/>
    <sheet name="３(1)" sheetId="4" r:id="rId4"/>
    <sheet name="３(2)" sheetId="5" r:id="rId5"/>
    <sheet name="４" sheetId="6" r:id="rId6"/>
    <sheet name="５" sheetId="7" r:id="rId7"/>
  </sheets>
  <definedNames>
    <definedName name="_xlnm.Print_Area" localSheetId="1">'１ (2)'!$A$1:$H$34</definedName>
    <definedName name="_xlnm.Print_Area" localSheetId="0">'１(1)'!$A$1:$H$58</definedName>
    <definedName name="_xlnm.Print_Area" localSheetId="3">'３(1)'!$A$1:$H$22</definedName>
    <definedName name="_xlnm.Print_Area" localSheetId="5">'４'!$A$1:$K$26</definedName>
  </definedNames>
  <calcPr fullCalcOnLoad="1"/>
</workbook>
</file>

<file path=xl/sharedStrings.xml><?xml version="1.0" encoding="utf-8"?>
<sst xmlns="http://schemas.openxmlformats.org/spreadsheetml/2006/main" count="238" uniqueCount="101">
  <si>
    <t>寄附金</t>
  </si>
  <si>
    <t>総額</t>
  </si>
  <si>
    <t>繰入金</t>
  </si>
  <si>
    <t>繰越金</t>
  </si>
  <si>
    <t>諸収入</t>
  </si>
  <si>
    <t>教育費</t>
  </si>
  <si>
    <t>公債費</t>
  </si>
  <si>
    <t>競輪事業</t>
  </si>
  <si>
    <t>観光事業</t>
  </si>
  <si>
    <t>収益的収入</t>
  </si>
  <si>
    <t>収益的支出</t>
  </si>
  <si>
    <t>資本的収入</t>
  </si>
  <si>
    <t>資本的支出</t>
  </si>
  <si>
    <t>中央卸売市場</t>
  </si>
  <si>
    <t>市民税</t>
  </si>
  <si>
    <t>固定資産税</t>
  </si>
  <si>
    <t>軽自動車税</t>
  </si>
  <si>
    <t>市たばこ税</t>
  </si>
  <si>
    <t>特別土地保有税</t>
  </si>
  <si>
    <t>入湯税</t>
  </si>
  <si>
    <t>事業所税</t>
  </si>
  <si>
    <t>都市計画税</t>
  </si>
  <si>
    <t>開催回数</t>
  </si>
  <si>
    <t>開催日数</t>
  </si>
  <si>
    <t>入場人員</t>
  </si>
  <si>
    <t>車券売上高</t>
  </si>
  <si>
    <t>総務費</t>
  </si>
  <si>
    <t>衛生費</t>
  </si>
  <si>
    <t>労働費</t>
  </si>
  <si>
    <t>岐 阜 市 営</t>
  </si>
  <si>
    <t>５．岐　阜　競　輪</t>
  </si>
  <si>
    <t>水道</t>
  </si>
  <si>
    <t>下水道</t>
  </si>
  <si>
    <t>市 民 病 院</t>
  </si>
  <si>
    <t>総　額</t>
  </si>
  <si>
    <t>区　分</t>
  </si>
  <si>
    <t>市　債</t>
  </si>
  <si>
    <t>年　度</t>
  </si>
  <si>
    <t>繰 出 金</t>
  </si>
  <si>
    <t>市　税</t>
  </si>
  <si>
    <t>(2) 歳　　　　　　出</t>
  </si>
  <si>
    <t>地方消費税交付金</t>
  </si>
  <si>
    <t>ゴルフ場利用税交付金</t>
  </si>
  <si>
    <t>自動車取得税交付金</t>
  </si>
  <si>
    <t>地方特例交付金</t>
  </si>
  <si>
    <t>地方交付税</t>
  </si>
  <si>
    <t>分担金及び負担金</t>
  </si>
  <si>
    <t>使用料及び手数料</t>
  </si>
  <si>
    <t>国庫支出金</t>
  </si>
  <si>
    <t>県支出金</t>
  </si>
  <si>
    <t>財産収入</t>
  </si>
  <si>
    <t>地方譲与税</t>
  </si>
  <si>
    <t>国有提供施設等
所在市助成交付金</t>
  </si>
  <si>
    <t>利子割交付金</t>
  </si>
  <si>
    <t>配当割交付金</t>
  </si>
  <si>
    <t>交通安全対策
特別交付金</t>
  </si>
  <si>
    <t>株式譲渡
所得割交付金</t>
  </si>
  <si>
    <t>民生費</t>
  </si>
  <si>
    <t>農林水産業費</t>
  </si>
  <si>
    <t>商工費</t>
  </si>
  <si>
    <t>土木費</t>
  </si>
  <si>
    <t>消防費</t>
  </si>
  <si>
    <t>災害復旧費</t>
  </si>
  <si>
    <t>諸支出金</t>
  </si>
  <si>
    <t>単位</t>
  </si>
  <si>
    <t>１．一 般 会 計 決 算 額</t>
  </si>
  <si>
    <t>(1) 歳　　　　　　入</t>
  </si>
  <si>
    <t>国民健康保険事業</t>
  </si>
  <si>
    <t>介護保険事業</t>
  </si>
  <si>
    <t>廃棄物発電事業</t>
  </si>
  <si>
    <t>食肉地方卸売市場事業</t>
  </si>
  <si>
    <t>土地区画整理事業</t>
  </si>
  <si>
    <t>駐車場事業</t>
  </si>
  <si>
    <t>育英資金貸付事業</t>
  </si>
  <si>
    <t>薬科大学附属薬局事業</t>
  </si>
  <si>
    <t>事　業　名</t>
  </si>
  <si>
    <t>科　目</t>
  </si>
  <si>
    <t>科     目</t>
  </si>
  <si>
    <t>（単位：千円）</t>
  </si>
  <si>
    <t>２．市　税　決　算　額</t>
  </si>
  <si>
    <t>３．特 別 会 計 決 算 額</t>
  </si>
  <si>
    <t>４．企 業 会 計 決 算 額</t>
  </si>
  <si>
    <t>（単位：円）</t>
  </si>
  <si>
    <t>税     目</t>
  </si>
  <si>
    <t>資料：財政課</t>
  </si>
  <si>
    <t>資料：競輪事業課</t>
  </si>
  <si>
    <t>後期高齢者医療事業</t>
  </si>
  <si>
    <t>ものづくり産業集積地
整備事業</t>
  </si>
  <si>
    <t>-</t>
  </si>
  <si>
    <t>施 設 改 善</t>
  </si>
  <si>
    <t>母子父子寡婦福祉資金　　　　貸付事業</t>
  </si>
  <si>
    <t>平成28年度</t>
  </si>
  <si>
    <t>平成29年度</t>
  </si>
  <si>
    <t>平成30年度</t>
  </si>
  <si>
    <t>議会費</t>
  </si>
  <si>
    <t>上段　決算額：千円
下段　構成比：％ 　</t>
  </si>
  <si>
    <t>令和元年度</t>
  </si>
  <si>
    <t>環境性能割交付金</t>
  </si>
  <si>
    <t>令和2年度</t>
  </si>
  <si>
    <t>法人事業税交付金</t>
  </si>
  <si>
    <t>-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</si>
</sst>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  <numFmt numFmtId="178" formatCode="#,##0_ "/>
    <numFmt numFmtId="179" formatCode="#,##0.0_ "/>
    <numFmt numFmtId="180" formatCode="#,##0.00_ "/>
    <numFmt numFmtId="181" formatCode="_ * #,##0.0_ ;_ * \-#,##0.0_ ;_ * &quot;-&quot;?_ ;_ @_ 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0.0_ "/>
    <numFmt numFmtId="189" formatCode="_ * #,##0.0_ ;_ * \-#,##0.0_ ;_ * &quot;-&quot;_ ;_ @_ "/>
    <numFmt numFmtId="190" formatCode="#,##0.0_);[Red]\(#,##0.0\)"/>
    <numFmt numFmtId="191" formatCode="#,##0.00_);[Red]\(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0.5"/>
      <name val="ＭＳ 明朝"/>
      <family val="1"/>
    </font>
    <font>
      <sz val="10.5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b/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color theme="1"/>
      <name val="ＭＳ 明朝"/>
      <family val="1"/>
    </font>
    <font>
      <sz val="11"/>
      <color theme="1"/>
      <name val="ＭＳ 明朝"/>
      <family val="1"/>
    </font>
    <font>
      <sz val="11"/>
      <color rgb="FFFF0000"/>
      <name val="ＭＳ 明朝"/>
      <family val="1"/>
    </font>
    <font>
      <b/>
      <sz val="14"/>
      <color theme="1"/>
      <name val="ＭＳ ゴシック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wrapText="1"/>
    </xf>
    <xf numFmtId="0" fontId="7" fillId="0" borderId="0" xfId="62" applyFont="1" applyFill="1" applyAlignment="1">
      <alignment vertical="center"/>
      <protection/>
    </xf>
    <xf numFmtId="0" fontId="2" fillId="0" borderId="1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8" fontId="4" fillId="0" borderId="20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0" fontId="6" fillId="0" borderId="0" xfId="62" applyFont="1" applyFill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178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38" fontId="4" fillId="0" borderId="0" xfId="51" applyFont="1" applyFill="1" applyBorder="1" applyAlignment="1">
      <alignment horizontal="right" vertical="center"/>
    </xf>
    <xf numFmtId="38" fontId="4" fillId="0" borderId="22" xfId="51" applyFont="1" applyFill="1" applyBorder="1" applyAlignment="1">
      <alignment horizontal="center" vertical="center"/>
    </xf>
    <xf numFmtId="38" fontId="4" fillId="0" borderId="10" xfId="51" applyFont="1" applyFill="1" applyBorder="1" applyAlignment="1">
      <alignment vertical="center"/>
    </xf>
    <xf numFmtId="38" fontId="4" fillId="0" borderId="0" xfId="51" applyFont="1" applyFill="1" applyBorder="1" applyAlignment="1">
      <alignment vertical="center"/>
    </xf>
    <xf numFmtId="38" fontId="4" fillId="0" borderId="0" xfId="51" applyFont="1" applyFill="1" applyAlignment="1" quotePrefix="1">
      <alignment horizontal="right" vertical="center"/>
    </xf>
    <xf numFmtId="38" fontId="4" fillId="0" borderId="10" xfId="51" applyFont="1" applyFill="1" applyBorder="1" applyAlignment="1">
      <alignment horizontal="right" vertical="center"/>
    </xf>
    <xf numFmtId="38" fontId="4" fillId="0" borderId="0" xfId="51" applyFont="1" applyFill="1" applyAlignment="1">
      <alignment horizontal="right" vertical="center"/>
    </xf>
    <xf numFmtId="38" fontId="4" fillId="0" borderId="23" xfId="51" applyFont="1" applyFill="1" applyBorder="1" applyAlignment="1">
      <alignment horizontal="center" vertical="center"/>
    </xf>
    <xf numFmtId="38" fontId="4" fillId="0" borderId="0" xfId="51" applyFont="1" applyFill="1" applyAlignment="1" quotePrefix="1">
      <alignment vertical="center"/>
    </xf>
    <xf numFmtId="38" fontId="4" fillId="0" borderId="0" xfId="51" applyFont="1" applyFill="1" applyBorder="1" applyAlignment="1">
      <alignment horizontal="distributed" vertical="center" wrapText="1"/>
    </xf>
    <xf numFmtId="38" fontId="10" fillId="0" borderId="0" xfId="51" applyFont="1" applyFill="1" applyBorder="1" applyAlignment="1">
      <alignment horizontal="distributed" vertical="center" wrapText="1"/>
    </xf>
    <xf numFmtId="41" fontId="4" fillId="0" borderId="0" xfId="0" applyNumberFormat="1" applyFont="1" applyFill="1" applyBorder="1" applyAlignment="1">
      <alignment horizontal="right" vertical="center"/>
    </xf>
    <xf numFmtId="38" fontId="4" fillId="0" borderId="0" xfId="51" applyFont="1" applyFill="1" applyAlignment="1">
      <alignment vertical="center"/>
    </xf>
    <xf numFmtId="38" fontId="2" fillId="0" borderId="0" xfId="51" applyFont="1" applyFill="1" applyAlignment="1" quotePrefix="1">
      <alignment horizontal="right" vertical="center"/>
    </xf>
    <xf numFmtId="38" fontId="2" fillId="0" borderId="22" xfId="51" applyFont="1" applyFill="1" applyBorder="1" applyAlignment="1">
      <alignment horizontal="center" vertical="center"/>
    </xf>
    <xf numFmtId="38" fontId="2" fillId="0" borderId="23" xfId="5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5" fillId="0" borderId="10" xfId="0" applyFont="1" applyFill="1" applyBorder="1" applyAlignment="1">
      <alignment vertical="center"/>
    </xf>
    <xf numFmtId="38" fontId="55" fillId="0" borderId="10" xfId="51" applyFont="1" applyFill="1" applyBorder="1" applyAlignment="1">
      <alignment vertical="center"/>
    </xf>
    <xf numFmtId="38" fontId="55" fillId="0" borderId="10" xfId="51" applyFont="1" applyFill="1" applyBorder="1" applyAlignment="1">
      <alignment horizontal="right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center" vertical="center"/>
    </xf>
    <xf numFmtId="38" fontId="55" fillId="0" borderId="14" xfId="51" applyFont="1" applyFill="1" applyBorder="1" applyAlignment="1">
      <alignment horizontal="center" vertical="center"/>
    </xf>
    <xf numFmtId="38" fontId="55" fillId="0" borderId="24" xfId="51" applyFont="1" applyFill="1" applyBorder="1" applyAlignment="1">
      <alignment horizontal="center" vertical="center"/>
    </xf>
    <xf numFmtId="38" fontId="55" fillId="0" borderId="11" xfId="51" applyFont="1" applyFill="1" applyBorder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55" fillId="0" borderId="12" xfId="0" applyFont="1" applyFill="1" applyBorder="1" applyAlignment="1">
      <alignment vertical="center"/>
    </xf>
    <xf numFmtId="38" fontId="55" fillId="0" borderId="0" xfId="51" applyFont="1" applyFill="1" applyAlignment="1">
      <alignment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41" fontId="5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2" fontId="4" fillId="0" borderId="0" xfId="0" applyNumberFormat="1" applyFont="1" applyFill="1" applyBorder="1" applyAlignment="1">
      <alignment horizontal="right" vertical="center"/>
    </xf>
    <xf numFmtId="188" fontId="2" fillId="0" borderId="0" xfId="0" applyNumberFormat="1" applyFont="1" applyFill="1" applyBorder="1" applyAlignment="1">
      <alignment vertical="center"/>
    </xf>
    <xf numFmtId="41" fontId="56" fillId="0" borderId="0" xfId="0" applyNumberFormat="1" applyFont="1" applyFill="1" applyBorder="1" applyAlignment="1">
      <alignment horizontal="right" vertical="center"/>
    </xf>
    <xf numFmtId="188" fontId="4" fillId="0" borderId="0" xfId="0" applyNumberFormat="1" applyFont="1" applyFill="1" applyBorder="1" applyAlignment="1">
      <alignment vertical="center"/>
    </xf>
    <xf numFmtId="42" fontId="2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177" fontId="7" fillId="0" borderId="0" xfId="62" applyNumberFormat="1" applyFont="1" applyFill="1" applyAlignment="1">
      <alignment vertical="center"/>
      <protection/>
    </xf>
    <xf numFmtId="177" fontId="4" fillId="0" borderId="0" xfId="51" applyNumberFormat="1" applyFont="1" applyFill="1" applyBorder="1" applyAlignment="1">
      <alignment horizontal="right" vertical="center"/>
    </xf>
    <xf numFmtId="177" fontId="4" fillId="0" borderId="21" xfId="0" applyNumberFormat="1" applyFont="1" applyFill="1" applyBorder="1" applyAlignment="1">
      <alignment horizontal="center" vertical="center"/>
    </xf>
    <xf numFmtId="177" fontId="4" fillId="0" borderId="22" xfId="51" applyNumberFormat="1" applyFont="1" applyFill="1" applyBorder="1" applyAlignment="1">
      <alignment horizontal="center" vertical="center"/>
    </xf>
    <xf numFmtId="177" fontId="2" fillId="0" borderId="22" xfId="51" applyNumberFormat="1" applyFont="1" applyFill="1" applyBorder="1" applyAlignment="1">
      <alignment horizontal="center" vertical="center"/>
    </xf>
    <xf numFmtId="177" fontId="4" fillId="0" borderId="15" xfId="0" applyNumberFormat="1" applyFont="1" applyFill="1" applyBorder="1" applyAlignment="1">
      <alignment vertical="center"/>
    </xf>
    <xf numFmtId="177" fontId="4" fillId="0" borderId="15" xfId="0" applyNumberFormat="1" applyFont="1" applyFill="1" applyBorder="1" applyAlignment="1">
      <alignment horizontal="center" vertical="center"/>
    </xf>
    <xf numFmtId="177" fontId="4" fillId="0" borderId="17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4" fillId="0" borderId="0" xfId="51" applyNumberFormat="1" applyFont="1" applyFill="1" applyAlignment="1">
      <alignment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horizontal="center" vertical="center"/>
    </xf>
    <xf numFmtId="177" fontId="8" fillId="0" borderId="0" xfId="0" applyNumberFormat="1" applyFont="1" applyFill="1" applyAlignment="1">
      <alignment horizontal="center" vertical="center"/>
    </xf>
    <xf numFmtId="177" fontId="8" fillId="0" borderId="0" xfId="0" applyNumberFormat="1" applyFont="1" applyFill="1" applyAlignment="1">
      <alignment vertical="center"/>
    </xf>
    <xf numFmtId="177" fontId="9" fillId="0" borderId="0" xfId="0" applyNumberFormat="1" applyFont="1" applyFill="1" applyAlignment="1">
      <alignment vertical="center"/>
    </xf>
    <xf numFmtId="177" fontId="0" fillId="0" borderId="0" xfId="0" applyNumberFormat="1" applyFill="1" applyAlignment="1">
      <alignment horizontal="center" vertical="center"/>
    </xf>
    <xf numFmtId="190" fontId="4" fillId="0" borderId="0" xfId="0" applyNumberFormat="1" applyFont="1" applyFill="1" applyBorder="1" applyAlignment="1">
      <alignment vertical="center"/>
    </xf>
    <xf numFmtId="190" fontId="4" fillId="0" borderId="12" xfId="0" applyNumberFormat="1" applyFont="1" applyFill="1" applyBorder="1" applyAlignment="1">
      <alignment vertical="center"/>
    </xf>
    <xf numFmtId="190" fontId="2" fillId="0" borderId="0" xfId="0" applyNumberFormat="1" applyFont="1" applyFill="1" applyBorder="1" applyAlignment="1">
      <alignment vertical="center"/>
    </xf>
    <xf numFmtId="190" fontId="4" fillId="0" borderId="0" xfId="51" applyNumberFormat="1" applyFont="1" applyFill="1" applyAlignment="1">
      <alignment vertical="center"/>
    </xf>
    <xf numFmtId="190" fontId="4" fillId="0" borderId="0" xfId="0" applyNumberFormat="1" applyFont="1" applyFill="1" applyAlignment="1">
      <alignment vertical="center"/>
    </xf>
    <xf numFmtId="190" fontId="4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177" fontId="6" fillId="0" borderId="0" xfId="62" applyNumberFormat="1" applyFont="1" applyFill="1" applyAlignment="1">
      <alignment horizontal="center" vertical="center"/>
      <protection/>
    </xf>
    <xf numFmtId="177" fontId="4" fillId="0" borderId="10" xfId="51" applyNumberFormat="1" applyFont="1" applyFill="1" applyBorder="1" applyAlignment="1">
      <alignment horizontal="right" vertical="center" wrapText="1"/>
    </xf>
    <xf numFmtId="177" fontId="4" fillId="0" borderId="0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horizontal="distributed" vertical="center" wrapText="1"/>
    </xf>
    <xf numFmtId="177" fontId="4" fillId="0" borderId="0" xfId="0" applyNumberFormat="1" applyFont="1" applyFill="1" applyBorder="1" applyAlignment="1">
      <alignment horizontal="center" vertical="center"/>
    </xf>
    <xf numFmtId="177" fontId="4" fillId="0" borderId="10" xfId="51" applyNumberFormat="1" applyFont="1" applyFill="1" applyBorder="1" applyAlignment="1">
      <alignment horizontal="left" vertical="center" wrapText="1"/>
    </xf>
    <xf numFmtId="177" fontId="4" fillId="0" borderId="19" xfId="0" applyNumberFormat="1" applyFont="1" applyFill="1" applyBorder="1" applyAlignment="1">
      <alignment horizontal="center" vertical="center"/>
    </xf>
    <xf numFmtId="38" fontId="4" fillId="0" borderId="10" xfId="51" applyFont="1" applyFill="1" applyBorder="1" applyAlignment="1">
      <alignment horizontal="left" vertical="center" wrapText="1"/>
    </xf>
    <xf numFmtId="0" fontId="6" fillId="0" borderId="0" xfId="62" applyFont="1" applyFill="1" applyAlignment="1">
      <alignment horizontal="center" vertical="center"/>
      <protection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市の財政支出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3</xdr:row>
      <xdr:rowOff>114300</xdr:rowOff>
    </xdr:from>
    <xdr:to>
      <xdr:col>7</xdr:col>
      <xdr:colOff>466725</xdr:colOff>
      <xdr:row>3</xdr:row>
      <xdr:rowOff>381000</xdr:rowOff>
    </xdr:to>
    <xdr:sp>
      <xdr:nvSpPr>
        <xdr:cNvPr id="1" name="AutoShape 5"/>
        <xdr:cNvSpPr>
          <a:spLocks/>
        </xdr:cNvSpPr>
      </xdr:nvSpPr>
      <xdr:spPr>
        <a:xfrm>
          <a:off x="6705600" y="723900"/>
          <a:ext cx="57150" cy="266700"/>
        </a:xfrm>
        <a:prstGeom prst="rightBracket">
          <a:avLst>
            <a:gd name="adj" fmla="val 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657225</xdr:colOff>
      <xdr:row>3</xdr:row>
      <xdr:rowOff>85725</xdr:rowOff>
    </xdr:from>
    <xdr:to>
      <xdr:col>5</xdr:col>
      <xdr:colOff>714375</xdr:colOff>
      <xdr:row>3</xdr:row>
      <xdr:rowOff>371475</xdr:rowOff>
    </xdr:to>
    <xdr:sp>
      <xdr:nvSpPr>
        <xdr:cNvPr id="2" name="AutoShape 6"/>
        <xdr:cNvSpPr>
          <a:spLocks/>
        </xdr:cNvSpPr>
      </xdr:nvSpPr>
      <xdr:spPr>
        <a:xfrm flipH="1">
          <a:off x="4819650" y="695325"/>
          <a:ext cx="57150" cy="285750"/>
        </a:xfrm>
        <a:prstGeom prst="rightBracket">
          <a:avLst>
            <a:gd name="adj" fmla="val -294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1</xdr:row>
      <xdr:rowOff>104775</xdr:rowOff>
    </xdr:from>
    <xdr:to>
      <xdr:col>7</xdr:col>
      <xdr:colOff>409575</xdr:colOff>
      <xdr:row>1</xdr:row>
      <xdr:rowOff>371475</xdr:rowOff>
    </xdr:to>
    <xdr:sp>
      <xdr:nvSpPr>
        <xdr:cNvPr id="1" name="AutoShape 1"/>
        <xdr:cNvSpPr>
          <a:spLocks/>
        </xdr:cNvSpPr>
      </xdr:nvSpPr>
      <xdr:spPr>
        <a:xfrm>
          <a:off x="6800850" y="352425"/>
          <a:ext cx="57150" cy="266700"/>
        </a:xfrm>
        <a:prstGeom prst="rightBracket">
          <a:avLst>
            <a:gd name="adj" fmla="val 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666750</xdr:colOff>
      <xdr:row>1</xdr:row>
      <xdr:rowOff>85725</xdr:rowOff>
    </xdr:from>
    <xdr:to>
      <xdr:col>5</xdr:col>
      <xdr:colOff>723900</xdr:colOff>
      <xdr:row>1</xdr:row>
      <xdr:rowOff>371475</xdr:rowOff>
    </xdr:to>
    <xdr:sp>
      <xdr:nvSpPr>
        <xdr:cNvPr id="2" name="AutoShape 4"/>
        <xdr:cNvSpPr>
          <a:spLocks/>
        </xdr:cNvSpPr>
      </xdr:nvSpPr>
      <xdr:spPr>
        <a:xfrm flipH="1">
          <a:off x="4829175" y="333375"/>
          <a:ext cx="57150" cy="285750"/>
        </a:xfrm>
        <a:prstGeom prst="rightBracket">
          <a:avLst>
            <a:gd name="adj" fmla="val -294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933450</xdr:colOff>
      <xdr:row>0</xdr:row>
      <xdr:rowOff>0</xdr:rowOff>
    </xdr:from>
    <xdr:to>
      <xdr:col>5</xdr:col>
      <xdr:colOff>990600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086350" y="0"/>
          <a:ext cx="57150" cy="0"/>
        </a:xfrm>
        <a:prstGeom prst="rightBracket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3124200" y="0"/>
          <a:ext cx="57150" cy="0"/>
        </a:xfrm>
        <a:prstGeom prst="rightBracket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4"/>
  <sheetViews>
    <sheetView showGridLines="0" tabSelected="1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0.5" style="89" customWidth="1"/>
    <col min="2" max="2" width="25.625" style="112" customWidth="1"/>
    <col min="3" max="3" width="0.5" style="89" customWidth="1"/>
    <col min="4" max="6" width="14.00390625" style="89" customWidth="1"/>
    <col min="7" max="7" width="14.00390625" style="88" customWidth="1"/>
    <col min="8" max="8" width="14.00390625" style="89" customWidth="1"/>
    <col min="9" max="16384" width="9.00390625" style="89" customWidth="1"/>
  </cols>
  <sheetData>
    <row r="1" spans="1:6" ht="19.5" customHeight="1">
      <c r="A1" s="119" t="s">
        <v>65</v>
      </c>
      <c r="B1" s="119"/>
      <c r="C1" s="119"/>
      <c r="D1" s="119"/>
      <c r="E1" s="119"/>
      <c r="F1" s="119"/>
    </row>
    <row r="2" spans="1:6" ht="9" customHeight="1">
      <c r="A2" s="120" t="s">
        <v>66</v>
      </c>
      <c r="B2" s="120"/>
      <c r="C2" s="120"/>
      <c r="D2" s="120"/>
      <c r="E2" s="120"/>
      <c r="F2" s="120"/>
    </row>
    <row r="3" spans="1:13" ht="19.5" customHeight="1">
      <c r="A3" s="120"/>
      <c r="B3" s="120"/>
      <c r="C3" s="120"/>
      <c r="D3" s="120"/>
      <c r="E3" s="120"/>
      <c r="F3" s="120"/>
      <c r="G3" s="90"/>
      <c r="H3" s="90"/>
      <c r="I3" s="90"/>
      <c r="J3" s="90"/>
      <c r="K3" s="90"/>
      <c r="L3" s="90"/>
      <c r="M3" s="90"/>
    </row>
    <row r="4" spans="1:8" ht="33" customHeight="1" thickBot="1">
      <c r="A4" s="87"/>
      <c r="B4" s="87"/>
      <c r="C4" s="87"/>
      <c r="D4" s="91"/>
      <c r="E4" s="121" t="s">
        <v>64</v>
      </c>
      <c r="F4" s="121"/>
      <c r="G4" s="125" t="s">
        <v>95</v>
      </c>
      <c r="H4" s="125"/>
    </row>
    <row r="5" spans="1:8" s="88" customFormat="1" ht="18" customHeight="1">
      <c r="A5" s="126" t="s">
        <v>77</v>
      </c>
      <c r="B5" s="126"/>
      <c r="C5" s="92"/>
      <c r="D5" s="93" t="s">
        <v>91</v>
      </c>
      <c r="E5" s="93" t="s">
        <v>92</v>
      </c>
      <c r="F5" s="93" t="s">
        <v>93</v>
      </c>
      <c r="G5" s="93" t="s">
        <v>96</v>
      </c>
      <c r="H5" s="94" t="s">
        <v>98</v>
      </c>
    </row>
    <row r="6" spans="1:8" s="88" customFormat="1" ht="6" customHeight="1">
      <c r="A6" s="95"/>
      <c r="B6" s="96"/>
      <c r="C6" s="97"/>
      <c r="H6" s="98"/>
    </row>
    <row r="7" spans="1:8" s="88" customFormat="1" ht="15" customHeight="1">
      <c r="A7" s="99"/>
      <c r="B7" s="122" t="s">
        <v>34</v>
      </c>
      <c r="C7" s="100"/>
      <c r="D7" s="99">
        <f>SUM(D9,D11,D13,D15,D17,D21,D23,D25,D27,D29,D31,D33,D35,D37,D39,D41,D43,D45,D47,D49,D51,D53,D55)</f>
        <v>163474244</v>
      </c>
      <c r="E7" s="99">
        <f>SUM(E9,E11,E13,E15,E17,E21,E23,E25,E27,E29,E31,E33,E35,E37,E39,E41,E43,E45,E47,E49,E51,E53,E55)</f>
        <v>159906467</v>
      </c>
      <c r="F7" s="99">
        <f>SUM(F9,F11,F13,F15,F17,F21,F23,F25,F27,F29,F31,F33,F35,F37,F39,F41,F43,F45,F47,F49,F51,F53,F55)</f>
        <v>161486266</v>
      </c>
      <c r="G7" s="99">
        <f>SUM(G9,G11,G13,G15,G17,G21,G23,G25,G27,G29,G31,G33,G35,G37,G39,G41,G43,G45,G47,G49,G51,G53,G55)</f>
        <v>173602197</v>
      </c>
      <c r="H7" s="101">
        <f>SUM(H9,H11,H13,H15,H17,H19,H21,H23,H25,H27,H29,H31,H33,H35,H37,H39,H41,H43,H45,H47,H49,H51,H53,H55)</f>
        <v>250249811</v>
      </c>
    </row>
    <row r="8" spans="1:9" s="117" customFormat="1" ht="15" customHeight="1">
      <c r="A8" s="113"/>
      <c r="B8" s="122"/>
      <c r="C8" s="114"/>
      <c r="D8" s="113">
        <f>SUM(D10+D12+D14+D16+D18+D22+D24+D26+D28+D30+D32+D34+D36+D38+D40+D42+D44+D46+D48+D50+D52+D54+D56)+0.1</f>
        <v>100.00000000000003</v>
      </c>
      <c r="E8" s="113">
        <f>SUM(E10+E12+E14+E16+E18+E22+E24+E26+E28+E30+E32+E34+E36+E38+E40+E42+E44+E46+E48+E50+E52+E54+E56)</f>
        <v>99.99999999999999</v>
      </c>
      <c r="F8" s="113">
        <f>SUM(F10+F12+F14+F16+F18+F22+F24+F26+F28+F30+F32+F34+F36+F38+F40+F42+F44+F46+F48+F50+F52+F54+F56)</f>
        <v>100.00000000000003</v>
      </c>
      <c r="G8" s="113">
        <f>SUM(G10+G12+G14+G16+G18+G22+G24+G26+G28+G30+G32+G34+G36+G38+G40+G42+G44+G46+G48+G50+G52+G54+G56)-0.2</f>
        <v>100</v>
      </c>
      <c r="H8" s="115">
        <f>SUM(H10+H12+H14+H16+H18+H20+H22+H24+H26+H28+H30+H32+H34+H36+H38+H40+H42+H44+H46+H48+H50+H52+H54+H56)-0.2</f>
        <v>100</v>
      </c>
      <c r="I8" s="116"/>
    </row>
    <row r="9" spans="1:9" s="88" customFormat="1" ht="15" customHeight="1">
      <c r="A9" s="124"/>
      <c r="B9" s="122" t="s">
        <v>39</v>
      </c>
      <c r="C9" s="100"/>
      <c r="D9" s="99">
        <v>66056904</v>
      </c>
      <c r="E9" s="99">
        <v>65987821</v>
      </c>
      <c r="F9" s="99">
        <v>66500606</v>
      </c>
      <c r="G9" s="99">
        <v>67152137</v>
      </c>
      <c r="H9" s="101">
        <v>66510358</v>
      </c>
      <c r="I9" s="99"/>
    </row>
    <row r="10" spans="1:9" s="117" customFormat="1" ht="15" customHeight="1">
      <c r="A10" s="124"/>
      <c r="B10" s="122"/>
      <c r="C10" s="114"/>
      <c r="D10" s="113">
        <f>+D9/D$7*100</f>
        <v>40.408141603028305</v>
      </c>
      <c r="E10" s="113">
        <f>+E9/E$7*100</f>
        <v>41.26651175402431</v>
      </c>
      <c r="F10" s="113">
        <f>+F9/F$7*100</f>
        <v>41.18034780741044</v>
      </c>
      <c r="G10" s="113">
        <f>+G9/G$7*100</f>
        <v>38.68161703045728</v>
      </c>
      <c r="H10" s="115">
        <f>+H9/H$7*100</f>
        <v>26.577585706947847</v>
      </c>
      <c r="I10" s="116"/>
    </row>
    <row r="11" spans="1:9" s="88" customFormat="1" ht="15" customHeight="1">
      <c r="A11" s="124"/>
      <c r="B11" s="122" t="s">
        <v>51</v>
      </c>
      <c r="C11" s="100"/>
      <c r="D11" s="99">
        <v>1063391</v>
      </c>
      <c r="E11" s="99">
        <v>1061159</v>
      </c>
      <c r="F11" s="99">
        <v>1081840</v>
      </c>
      <c r="G11" s="99">
        <v>1095112</v>
      </c>
      <c r="H11" s="101">
        <v>1105148</v>
      </c>
      <c r="I11" s="99"/>
    </row>
    <row r="12" spans="1:9" s="117" customFormat="1" ht="15" customHeight="1">
      <c r="A12" s="118"/>
      <c r="B12" s="122"/>
      <c r="C12" s="114"/>
      <c r="D12" s="113">
        <f>+D11/D$7*100</f>
        <v>0.650494520714835</v>
      </c>
      <c r="E12" s="113">
        <f>+E11/E$7*100</f>
        <v>0.6636123103138787</v>
      </c>
      <c r="F12" s="113">
        <f>+F11/F$7*100</f>
        <v>0.6699269397931339</v>
      </c>
      <c r="G12" s="113">
        <f>+G11/G$7*100</f>
        <v>0.6308169014704348</v>
      </c>
      <c r="H12" s="115">
        <f>+H11/H$7*100+0.1</f>
        <v>0.5416179159471972</v>
      </c>
      <c r="I12" s="116"/>
    </row>
    <row r="13" spans="1:9" s="88" customFormat="1" ht="15" customHeight="1">
      <c r="A13" s="99"/>
      <c r="B13" s="122" t="s">
        <v>53</v>
      </c>
      <c r="C13" s="100"/>
      <c r="D13" s="99">
        <v>87392</v>
      </c>
      <c r="E13" s="99">
        <v>158235</v>
      </c>
      <c r="F13" s="99">
        <v>160712</v>
      </c>
      <c r="G13" s="99">
        <v>72079</v>
      </c>
      <c r="H13" s="101">
        <v>69350</v>
      </c>
      <c r="I13" s="99"/>
    </row>
    <row r="14" spans="1:9" s="117" customFormat="1" ht="15" customHeight="1">
      <c r="A14" s="113"/>
      <c r="B14" s="122"/>
      <c r="C14" s="114"/>
      <c r="D14" s="113">
        <f>+D13/D$7*100</f>
        <v>0.053459185900868886</v>
      </c>
      <c r="E14" s="113">
        <f>+E13/E$7*100</f>
        <v>0.09895472207512408</v>
      </c>
      <c r="F14" s="113">
        <f>+F13/F$7*100</f>
        <v>0.09952053755456826</v>
      </c>
      <c r="G14" s="113">
        <f>+G13/G$7*100+0.1</f>
        <v>0.14151963583732757</v>
      </c>
      <c r="H14" s="115">
        <f>+H13/H$7*100</f>
        <v>0.027712308641863474</v>
      </c>
      <c r="I14" s="116"/>
    </row>
    <row r="15" spans="1:9" s="88" customFormat="1" ht="15" customHeight="1">
      <c r="A15" s="99"/>
      <c r="B15" s="122" t="s">
        <v>54</v>
      </c>
      <c r="C15" s="100"/>
      <c r="D15" s="99">
        <v>222915</v>
      </c>
      <c r="E15" s="99">
        <v>311327</v>
      </c>
      <c r="F15" s="99">
        <v>248178</v>
      </c>
      <c r="G15" s="99">
        <v>287312</v>
      </c>
      <c r="H15" s="101">
        <v>261321</v>
      </c>
      <c r="I15" s="99"/>
    </row>
    <row r="16" spans="1:9" s="117" customFormat="1" ht="15" customHeight="1">
      <c r="A16" s="113"/>
      <c r="B16" s="122"/>
      <c r="C16" s="114"/>
      <c r="D16" s="113">
        <f>+D15/D$7*100</f>
        <v>0.1363609303493705</v>
      </c>
      <c r="E16" s="113">
        <f>+E15/E$7*100</f>
        <v>0.19469318898778495</v>
      </c>
      <c r="F16" s="113">
        <f>+F15/F$7*100</f>
        <v>0.1536836575315947</v>
      </c>
      <c r="G16" s="113">
        <f>+G15/G$7*100</f>
        <v>0.16550020965460477</v>
      </c>
      <c r="H16" s="115">
        <f>+H15/H$7*100</f>
        <v>0.10442405488969579</v>
      </c>
      <c r="I16" s="116"/>
    </row>
    <row r="17" spans="1:9" s="88" customFormat="1" ht="15" customHeight="1">
      <c r="A17" s="99"/>
      <c r="B17" s="123" t="s">
        <v>56</v>
      </c>
      <c r="C17" s="100"/>
      <c r="D17" s="99">
        <v>113187</v>
      </c>
      <c r="E17" s="99">
        <v>362886</v>
      </c>
      <c r="F17" s="99">
        <v>211340</v>
      </c>
      <c r="G17" s="99">
        <v>153265</v>
      </c>
      <c r="H17" s="101">
        <v>305063</v>
      </c>
      <c r="I17" s="99"/>
    </row>
    <row r="18" spans="1:9" s="117" customFormat="1" ht="15" customHeight="1">
      <c r="A18" s="113"/>
      <c r="B18" s="123"/>
      <c r="C18" s="114"/>
      <c r="D18" s="113">
        <f>+D17/D$7*100</f>
        <v>0.06923843000001884</v>
      </c>
      <c r="E18" s="113">
        <f>+E17/E$7*100</f>
        <v>0.22693641277184867</v>
      </c>
      <c r="F18" s="113">
        <f>+F17/F$7*100</f>
        <v>0.13087181048572885</v>
      </c>
      <c r="G18" s="113">
        <f>+G17/G$7*100</f>
        <v>0.08828517302692893</v>
      </c>
      <c r="H18" s="115">
        <f>+H17/H$7*100</f>
        <v>0.12190338877019172</v>
      </c>
      <c r="I18" s="116"/>
    </row>
    <row r="19" spans="1:9" s="88" customFormat="1" ht="15" customHeight="1">
      <c r="A19" s="99"/>
      <c r="B19" s="122" t="s">
        <v>99</v>
      </c>
      <c r="C19" s="100"/>
      <c r="D19" s="82" t="s">
        <v>100</v>
      </c>
      <c r="E19" s="82" t="s">
        <v>100</v>
      </c>
      <c r="F19" s="82" t="s">
        <v>100</v>
      </c>
      <c r="G19" s="82" t="s">
        <v>100</v>
      </c>
      <c r="H19" s="101">
        <v>521908</v>
      </c>
      <c r="I19" s="102"/>
    </row>
    <row r="20" spans="1:9" s="117" customFormat="1" ht="15" customHeight="1">
      <c r="A20" s="113"/>
      <c r="B20" s="122"/>
      <c r="C20" s="114"/>
      <c r="D20" s="82" t="s">
        <v>100</v>
      </c>
      <c r="E20" s="82" t="s">
        <v>100</v>
      </c>
      <c r="F20" s="82" t="s">
        <v>100</v>
      </c>
      <c r="G20" s="82" t="s">
        <v>100</v>
      </c>
      <c r="H20" s="115">
        <f>+H19/H$7*100</f>
        <v>0.2085548028645664</v>
      </c>
      <c r="I20" s="116"/>
    </row>
    <row r="21" spans="1:9" s="88" customFormat="1" ht="15" customHeight="1">
      <c r="A21" s="124"/>
      <c r="B21" s="122" t="s">
        <v>41</v>
      </c>
      <c r="C21" s="100"/>
      <c r="D21" s="99">
        <v>7111244</v>
      </c>
      <c r="E21" s="99">
        <v>7425833</v>
      </c>
      <c r="F21" s="99">
        <v>7929410</v>
      </c>
      <c r="G21" s="99">
        <v>7563858</v>
      </c>
      <c r="H21" s="101">
        <v>9171836</v>
      </c>
      <c r="I21" s="99"/>
    </row>
    <row r="22" spans="1:9" s="117" customFormat="1" ht="15" customHeight="1">
      <c r="A22" s="124"/>
      <c r="B22" s="122"/>
      <c r="C22" s="114"/>
      <c r="D22" s="113">
        <f>+D21/D$7*100-0.1</f>
        <v>4.250069971878873</v>
      </c>
      <c r="E22" s="113">
        <f>+E21/E$7*100</f>
        <v>4.643860338681612</v>
      </c>
      <c r="F22" s="113">
        <f>+F21/F$7*100</f>
        <v>4.910268963677692</v>
      </c>
      <c r="G22" s="113">
        <f>+G21/G$7*100</f>
        <v>4.357005919688908</v>
      </c>
      <c r="H22" s="115">
        <f>+H21/H$7*100</f>
        <v>3.665072098695811</v>
      </c>
      <c r="I22" s="116"/>
    </row>
    <row r="23" spans="1:9" s="88" customFormat="1" ht="15" customHeight="1">
      <c r="A23" s="124"/>
      <c r="B23" s="123" t="s">
        <v>42</v>
      </c>
      <c r="C23" s="100"/>
      <c r="D23" s="99">
        <v>20095</v>
      </c>
      <c r="E23" s="99">
        <v>19166</v>
      </c>
      <c r="F23" s="99">
        <v>18568</v>
      </c>
      <c r="G23" s="99">
        <v>20685</v>
      </c>
      <c r="H23" s="101">
        <v>21200</v>
      </c>
      <c r="I23" s="99"/>
    </row>
    <row r="24" spans="1:9" s="117" customFormat="1" ht="15" customHeight="1">
      <c r="A24" s="118"/>
      <c r="B24" s="123"/>
      <c r="C24" s="114"/>
      <c r="D24" s="113">
        <f>+D23/D$7*100</f>
        <v>0.012292456296662856</v>
      </c>
      <c r="E24" s="113">
        <f>+E23/E$7*100</f>
        <v>0.011985756648603836</v>
      </c>
      <c r="F24" s="113">
        <f>+F23/F$7*100</f>
        <v>0.011498191431338192</v>
      </c>
      <c r="G24" s="113">
        <f>+G23/G$7*100</f>
        <v>0.011915171787831694</v>
      </c>
      <c r="H24" s="115">
        <f>+H23/H$7*100</f>
        <v>0.00847153486961075</v>
      </c>
      <c r="I24" s="116"/>
    </row>
    <row r="25" spans="1:9" s="88" customFormat="1" ht="15" customHeight="1">
      <c r="A25" s="99"/>
      <c r="B25" s="122" t="s">
        <v>43</v>
      </c>
      <c r="C25" s="100"/>
      <c r="D25" s="99">
        <v>243702</v>
      </c>
      <c r="E25" s="99">
        <v>326572</v>
      </c>
      <c r="F25" s="99">
        <v>348562</v>
      </c>
      <c r="G25" s="99">
        <v>181870</v>
      </c>
      <c r="H25" s="77">
        <v>0</v>
      </c>
      <c r="I25" s="99"/>
    </row>
    <row r="26" spans="1:9" s="117" customFormat="1" ht="15" customHeight="1">
      <c r="A26" s="113"/>
      <c r="B26" s="122"/>
      <c r="C26" s="114"/>
      <c r="D26" s="113">
        <f>+D25/D$7*100</f>
        <v>0.14907669491959846</v>
      </c>
      <c r="E26" s="113">
        <f>+E25/E$7*100</f>
        <v>0.20422688720900822</v>
      </c>
      <c r="F26" s="113">
        <f>+F25/F$7*100</f>
        <v>0.21584621939304732</v>
      </c>
      <c r="G26" s="113">
        <f>+G25/G$7*100</f>
        <v>0.10476249905984772</v>
      </c>
      <c r="H26" s="77">
        <f>+H25/H$7*100</f>
        <v>0</v>
      </c>
      <c r="I26" s="116"/>
    </row>
    <row r="27" spans="1:9" s="88" customFormat="1" ht="15" customHeight="1">
      <c r="A27" s="99"/>
      <c r="B27" s="122" t="s">
        <v>97</v>
      </c>
      <c r="C27" s="100"/>
      <c r="D27" s="99">
        <v>0</v>
      </c>
      <c r="E27" s="99">
        <v>0</v>
      </c>
      <c r="F27" s="99">
        <v>0</v>
      </c>
      <c r="G27" s="99">
        <v>53933</v>
      </c>
      <c r="H27" s="101">
        <v>97305</v>
      </c>
      <c r="I27" s="102"/>
    </row>
    <row r="28" spans="1:9" s="117" customFormat="1" ht="15" customHeight="1">
      <c r="A28" s="113"/>
      <c r="B28" s="122"/>
      <c r="C28" s="114"/>
      <c r="D28" s="113">
        <f>+D27/D$7*100</f>
        <v>0</v>
      </c>
      <c r="E28" s="113">
        <f>+E27/E$7*100</f>
        <v>0</v>
      </c>
      <c r="F28" s="113">
        <f>+F27/F$7*100</f>
        <v>0</v>
      </c>
      <c r="G28" s="113">
        <f>+G27/G$7*100</f>
        <v>0.03106700314397519</v>
      </c>
      <c r="H28" s="115">
        <f>+H27/H$7*100</f>
        <v>0.03888314624940915</v>
      </c>
      <c r="I28" s="116"/>
    </row>
    <row r="29" spans="1:9" s="88" customFormat="1" ht="15" customHeight="1">
      <c r="A29" s="99"/>
      <c r="B29" s="123" t="s">
        <v>52</v>
      </c>
      <c r="C29" s="100"/>
      <c r="D29" s="99">
        <v>11387</v>
      </c>
      <c r="E29" s="99">
        <v>11219</v>
      </c>
      <c r="F29" s="99">
        <v>10972</v>
      </c>
      <c r="G29" s="99">
        <v>10928</v>
      </c>
      <c r="H29" s="101">
        <v>10841</v>
      </c>
      <c r="I29" s="99"/>
    </row>
    <row r="30" spans="1:9" s="117" customFormat="1" ht="15" customHeight="1">
      <c r="A30" s="113"/>
      <c r="B30" s="123"/>
      <c r="C30" s="114"/>
      <c r="D30" s="113">
        <f>+D29/D$7*100</f>
        <v>0.006965623281915896</v>
      </c>
      <c r="E30" s="113">
        <f>+E29/E$7*100</f>
        <v>0.007015976408258711</v>
      </c>
      <c r="F30" s="113">
        <f>+F29/F$7*100</f>
        <v>0.00679438584579075</v>
      </c>
      <c r="G30" s="113">
        <f>+G29/G$7*100</f>
        <v>0.006294851210897982</v>
      </c>
      <c r="H30" s="115">
        <f>+H29/H$7*100</f>
        <v>0.004332071203841988</v>
      </c>
      <c r="I30" s="116"/>
    </row>
    <row r="31" spans="1:9" s="88" customFormat="1" ht="15" customHeight="1">
      <c r="A31" s="124"/>
      <c r="B31" s="122" t="s">
        <v>44</v>
      </c>
      <c r="C31" s="100"/>
      <c r="D31" s="99">
        <v>238652</v>
      </c>
      <c r="E31" s="99">
        <v>258279</v>
      </c>
      <c r="F31" s="99">
        <v>310026</v>
      </c>
      <c r="G31" s="99">
        <v>914108</v>
      </c>
      <c r="H31" s="101">
        <v>448355</v>
      </c>
      <c r="I31" s="99"/>
    </row>
    <row r="32" spans="1:9" s="117" customFormat="1" ht="15" customHeight="1">
      <c r="A32" s="124"/>
      <c r="B32" s="122"/>
      <c r="C32" s="114"/>
      <c r="D32" s="113">
        <f>+D31/D$7*100</f>
        <v>0.14598752327002656</v>
      </c>
      <c r="E32" s="113">
        <f>+E31/E$7*100</f>
        <v>0.1615187958595821</v>
      </c>
      <c r="F32" s="113">
        <f>+F31/F$7*100</f>
        <v>0.19198288973998567</v>
      </c>
      <c r="G32" s="113">
        <f>+G31/G$7*100</f>
        <v>0.5265532440237493</v>
      </c>
      <c r="H32" s="115">
        <f>+H31/H$7*100</f>
        <v>0.17916297247473245</v>
      </c>
      <c r="I32" s="116"/>
    </row>
    <row r="33" spans="1:9" s="88" customFormat="1" ht="15" customHeight="1">
      <c r="A33" s="124"/>
      <c r="B33" s="122" t="s">
        <v>45</v>
      </c>
      <c r="C33" s="100"/>
      <c r="D33" s="99">
        <v>7937282</v>
      </c>
      <c r="E33" s="99">
        <v>7579687</v>
      </c>
      <c r="F33" s="99">
        <v>7292377</v>
      </c>
      <c r="G33" s="99">
        <v>7646650</v>
      </c>
      <c r="H33" s="101">
        <v>7778381</v>
      </c>
      <c r="I33" s="99"/>
    </row>
    <row r="34" spans="1:9" s="117" customFormat="1" ht="15" customHeight="1">
      <c r="A34" s="118"/>
      <c r="B34" s="122"/>
      <c r="C34" s="114"/>
      <c r="D34" s="113">
        <f>+D33/D$7*100</f>
        <v>4.8553715899123535</v>
      </c>
      <c r="E34" s="113">
        <f>+E33/E$7*100</f>
        <v>4.740075334163939</v>
      </c>
      <c r="F34" s="113">
        <f>+F33/F$7*100</f>
        <v>4.515787738878054</v>
      </c>
      <c r="G34" s="113">
        <f>+G33/G$7*100</f>
        <v>4.404696560378207</v>
      </c>
      <c r="H34" s="115">
        <f>+H33/H$7*100</f>
        <v>3.1082465033310256</v>
      </c>
      <c r="I34" s="116"/>
    </row>
    <row r="35" spans="1:9" s="88" customFormat="1" ht="15" customHeight="1">
      <c r="A35" s="99"/>
      <c r="B35" s="123" t="s">
        <v>55</v>
      </c>
      <c r="C35" s="100"/>
      <c r="D35" s="99">
        <v>74907</v>
      </c>
      <c r="E35" s="99">
        <v>68280</v>
      </c>
      <c r="F35" s="99">
        <v>59847</v>
      </c>
      <c r="G35" s="99">
        <v>54998</v>
      </c>
      <c r="H35" s="101">
        <v>60889</v>
      </c>
      <c r="I35" s="99"/>
    </row>
    <row r="36" spans="1:9" s="117" customFormat="1" ht="15" customHeight="1">
      <c r="A36" s="113"/>
      <c r="B36" s="123"/>
      <c r="C36" s="114"/>
      <c r="D36" s="113">
        <f>+D35/D$7*100</f>
        <v>0.045821897179105474</v>
      </c>
      <c r="E36" s="113">
        <f>+E35/E$7*100</f>
        <v>0.04269996159692528</v>
      </c>
      <c r="F36" s="113">
        <f>+F35/F$7*100</f>
        <v>0.03706011754584752</v>
      </c>
      <c r="G36" s="113">
        <f>+G35/G$7*100+0.1</f>
        <v>0.13168047464284108</v>
      </c>
      <c r="H36" s="115">
        <f>+H35/H$7*100</f>
        <v>0.02433128710734571</v>
      </c>
      <c r="I36" s="116"/>
    </row>
    <row r="37" spans="1:9" s="88" customFormat="1" ht="15" customHeight="1">
      <c r="A37" s="99"/>
      <c r="B37" s="122" t="s">
        <v>46</v>
      </c>
      <c r="C37" s="100"/>
      <c r="D37" s="99">
        <v>1521821</v>
      </c>
      <c r="E37" s="99">
        <v>1416701</v>
      </c>
      <c r="F37" s="99">
        <v>1373381</v>
      </c>
      <c r="G37" s="99">
        <v>1090935</v>
      </c>
      <c r="H37" s="101">
        <v>864163</v>
      </c>
      <c r="I37" s="99"/>
    </row>
    <row r="38" spans="1:9" s="117" customFormat="1" ht="15" customHeight="1">
      <c r="A38" s="113"/>
      <c r="B38" s="122"/>
      <c r="C38" s="114"/>
      <c r="D38" s="113">
        <f>+D37/D$7*100</f>
        <v>0.9309240176085476</v>
      </c>
      <c r="E38" s="113">
        <f>+E37/E$7*100</f>
        <v>0.8859560382883077</v>
      </c>
      <c r="F38" s="113">
        <f>+F37/F$7*100</f>
        <v>0.8504630356614971</v>
      </c>
      <c r="G38" s="113">
        <f>+G37/G$7*100</f>
        <v>0.6284108259298123</v>
      </c>
      <c r="H38" s="115">
        <f>+H37/H$7*100</f>
        <v>0.3453201409211054</v>
      </c>
      <c r="I38" s="116"/>
    </row>
    <row r="39" spans="1:9" s="88" customFormat="1" ht="15" customHeight="1">
      <c r="A39" s="99"/>
      <c r="B39" s="122" t="s">
        <v>47</v>
      </c>
      <c r="C39" s="100"/>
      <c r="D39" s="99">
        <v>3759383</v>
      </c>
      <c r="E39" s="99">
        <v>3769468</v>
      </c>
      <c r="F39" s="99">
        <v>3736451</v>
      </c>
      <c r="G39" s="99">
        <v>3496450</v>
      </c>
      <c r="H39" s="101">
        <v>3061954</v>
      </c>
      <c r="I39" s="99"/>
    </row>
    <row r="40" spans="1:9" s="117" customFormat="1" ht="15" customHeight="1">
      <c r="A40" s="113"/>
      <c r="B40" s="122"/>
      <c r="C40" s="114"/>
      <c r="D40" s="113">
        <f>+D39/D$7*100</f>
        <v>2.2996790858381337</v>
      </c>
      <c r="E40" s="113">
        <f>+E39/E$7*100</f>
        <v>2.357295530767996</v>
      </c>
      <c r="F40" s="113">
        <f>+F39/F$7*100</f>
        <v>2.313788715629848</v>
      </c>
      <c r="G40" s="113">
        <f>+G39/G$7*100</f>
        <v>2.01405861240339</v>
      </c>
      <c r="H40" s="115">
        <f>+H39/H$7*100</f>
        <v>1.2235589660445336</v>
      </c>
      <c r="I40" s="116"/>
    </row>
    <row r="41" spans="1:9" s="88" customFormat="1" ht="15" customHeight="1">
      <c r="A41" s="124"/>
      <c r="B41" s="122" t="s">
        <v>48</v>
      </c>
      <c r="C41" s="100"/>
      <c r="D41" s="99">
        <v>26126430</v>
      </c>
      <c r="E41" s="99">
        <v>24800911</v>
      </c>
      <c r="F41" s="99">
        <v>24866807</v>
      </c>
      <c r="G41" s="99">
        <v>25916840</v>
      </c>
      <c r="H41" s="101">
        <v>74966385</v>
      </c>
      <c r="I41" s="99"/>
    </row>
    <row r="42" spans="1:9" s="117" customFormat="1" ht="15" customHeight="1">
      <c r="A42" s="124"/>
      <c r="B42" s="122"/>
      <c r="C42" s="114"/>
      <c r="D42" s="113">
        <f>+D41/D$7*100</f>
        <v>15.981985516935621</v>
      </c>
      <c r="E42" s="113">
        <f>+E41/E$7*100</f>
        <v>15.509636017410102</v>
      </c>
      <c r="F42" s="113">
        <f>+F41/F$7*100</f>
        <v>15.398713225556904</v>
      </c>
      <c r="G42" s="113">
        <f>+G41/G$7*100</f>
        <v>14.928866366823687</v>
      </c>
      <c r="H42" s="115">
        <f>+H41/H$7*100</f>
        <v>29.95662002717756</v>
      </c>
      <c r="I42" s="116"/>
    </row>
    <row r="43" spans="1:9" s="88" customFormat="1" ht="15" customHeight="1">
      <c r="A43" s="124"/>
      <c r="B43" s="122" t="s">
        <v>49</v>
      </c>
      <c r="C43" s="100"/>
      <c r="D43" s="99">
        <v>8631394</v>
      </c>
      <c r="E43" s="99">
        <v>9491876</v>
      </c>
      <c r="F43" s="99">
        <v>9601502</v>
      </c>
      <c r="G43" s="99">
        <v>10094763</v>
      </c>
      <c r="H43" s="101">
        <v>11309746</v>
      </c>
      <c r="I43" s="99"/>
    </row>
    <row r="44" spans="1:9" s="117" customFormat="1" ht="15" customHeight="1">
      <c r="A44" s="118"/>
      <c r="B44" s="122"/>
      <c r="C44" s="114"/>
      <c r="D44" s="113">
        <f>+D43/D$7*100</f>
        <v>5.27997181011585</v>
      </c>
      <c r="E44" s="113">
        <f>+E43/E$7*100</f>
        <v>5.935892511464217</v>
      </c>
      <c r="F44" s="113">
        <f>+F43/F$7*100</f>
        <v>5.945708101269739</v>
      </c>
      <c r="G44" s="113">
        <f>+G43/G$7*100</f>
        <v>5.814882054747268</v>
      </c>
      <c r="H44" s="115">
        <f>+H43/H$7*100</f>
        <v>4.519382434218901</v>
      </c>
      <c r="I44" s="116"/>
    </row>
    <row r="45" spans="1:9" s="88" customFormat="1" ht="15" customHeight="1">
      <c r="A45" s="99"/>
      <c r="B45" s="122" t="s">
        <v>50</v>
      </c>
      <c r="C45" s="100"/>
      <c r="D45" s="99">
        <v>666145</v>
      </c>
      <c r="E45" s="99">
        <v>273855</v>
      </c>
      <c r="F45" s="99">
        <v>570555</v>
      </c>
      <c r="G45" s="99">
        <v>232647</v>
      </c>
      <c r="H45" s="101">
        <v>230812</v>
      </c>
      <c r="I45" s="99"/>
    </row>
    <row r="46" spans="1:9" s="117" customFormat="1" ht="15" customHeight="1">
      <c r="A46" s="113"/>
      <c r="B46" s="122"/>
      <c r="C46" s="114"/>
      <c r="D46" s="113">
        <f>+D45/D$7*100</f>
        <v>0.4074923264364507</v>
      </c>
      <c r="E46" s="113">
        <f>+E45/E$7*100</f>
        <v>0.17125949008678928</v>
      </c>
      <c r="F46" s="113">
        <f>+F45/F$7*100</f>
        <v>0.3533148757059006</v>
      </c>
      <c r="G46" s="113">
        <f>+G45/G$7*100</f>
        <v>0.13401155286070487</v>
      </c>
      <c r="H46" s="115">
        <f>+H45/H$7*100</f>
        <v>0.09223263709078286</v>
      </c>
      <c r="I46" s="116"/>
    </row>
    <row r="47" spans="1:9" s="88" customFormat="1" ht="15" customHeight="1">
      <c r="A47" s="99"/>
      <c r="B47" s="122" t="s">
        <v>0</v>
      </c>
      <c r="C47" s="100"/>
      <c r="D47" s="99">
        <v>172852</v>
      </c>
      <c r="E47" s="99">
        <v>181662</v>
      </c>
      <c r="F47" s="99">
        <v>158823</v>
      </c>
      <c r="G47" s="99">
        <v>191398</v>
      </c>
      <c r="H47" s="101">
        <v>217488</v>
      </c>
      <c r="I47" s="99"/>
    </row>
    <row r="48" spans="1:9" s="117" customFormat="1" ht="15" customHeight="1">
      <c r="A48" s="113"/>
      <c r="B48" s="122"/>
      <c r="C48" s="114"/>
      <c r="D48" s="113">
        <f>+D47/D$7*100</f>
        <v>0.10573653425184214</v>
      </c>
      <c r="E48" s="113">
        <f>+E47/E$7*100</f>
        <v>0.11360516144728532</v>
      </c>
      <c r="F48" s="113">
        <f>+F47/F$7*100</f>
        <v>0.09835077863525557</v>
      </c>
      <c r="G48" s="113">
        <f>+G47/G$7*100</f>
        <v>0.11025090886378586</v>
      </c>
      <c r="H48" s="115">
        <f>+H47/H$7*100</f>
        <v>0.08690835734537279</v>
      </c>
      <c r="I48" s="116"/>
    </row>
    <row r="49" spans="1:9" s="88" customFormat="1" ht="15" customHeight="1">
      <c r="A49" s="99"/>
      <c r="B49" s="122" t="s">
        <v>2</v>
      </c>
      <c r="C49" s="100"/>
      <c r="D49" s="99">
        <v>6632834</v>
      </c>
      <c r="E49" s="99">
        <v>3513669</v>
      </c>
      <c r="F49" s="99">
        <v>1942154</v>
      </c>
      <c r="G49" s="99">
        <v>6632340</v>
      </c>
      <c r="H49" s="101">
        <v>11232660</v>
      </c>
      <c r="I49" s="99"/>
    </row>
    <row r="50" spans="1:9" s="117" customFormat="1" ht="15" customHeight="1">
      <c r="A50" s="113"/>
      <c r="B50" s="122"/>
      <c r="C50" s="114"/>
      <c r="D50" s="113">
        <f>+D49/D$7*100</f>
        <v>4.057418366161706</v>
      </c>
      <c r="E50" s="113">
        <f>+E49/E$7*100</f>
        <v>2.1973276415393506</v>
      </c>
      <c r="F50" s="113">
        <f>+F49/F$7*100</f>
        <v>1.2026744119527788</v>
      </c>
      <c r="G50" s="113">
        <f>+G49/G$7*100</f>
        <v>3.8204240007400365</v>
      </c>
      <c r="H50" s="115">
        <f>+H49/H$7*100</f>
        <v>4.488578814551033</v>
      </c>
      <c r="I50" s="116"/>
    </row>
    <row r="51" spans="1:9" s="88" customFormat="1" ht="15" customHeight="1">
      <c r="A51" s="99"/>
      <c r="B51" s="122" t="s">
        <v>3</v>
      </c>
      <c r="C51" s="100"/>
      <c r="D51" s="99">
        <v>8176611</v>
      </c>
      <c r="E51" s="99">
        <v>9397502</v>
      </c>
      <c r="F51" s="99">
        <v>6965723</v>
      </c>
      <c r="G51" s="99">
        <v>6695221</v>
      </c>
      <c r="H51" s="101">
        <v>6583213</v>
      </c>
      <c r="I51" s="99"/>
    </row>
    <row r="52" spans="1:9" s="117" customFormat="1" ht="15" customHeight="1">
      <c r="A52" s="113"/>
      <c r="B52" s="122"/>
      <c r="C52" s="114"/>
      <c r="D52" s="113">
        <f>+D51/D$7*100</f>
        <v>5.00177324569857</v>
      </c>
      <c r="E52" s="113">
        <f>+E51/E$7*100</f>
        <v>5.876874260501297</v>
      </c>
      <c r="F52" s="113">
        <f>+F51/F$7*100</f>
        <v>4.313507998259122</v>
      </c>
      <c r="G52" s="113">
        <f>+G51/G$7*100</f>
        <v>3.8566453165336383</v>
      </c>
      <c r="H52" s="115">
        <f>+H51/H$7*100</f>
        <v>2.6306565322440942</v>
      </c>
      <c r="I52" s="116"/>
    </row>
    <row r="53" spans="1:9" s="88" customFormat="1" ht="15" customHeight="1">
      <c r="A53" s="99"/>
      <c r="B53" s="122" t="s">
        <v>4</v>
      </c>
      <c r="C53" s="100"/>
      <c r="D53" s="99">
        <v>11607516</v>
      </c>
      <c r="E53" s="99">
        <v>10730359</v>
      </c>
      <c r="F53" s="99">
        <v>13383332</v>
      </c>
      <c r="G53" s="99">
        <v>14550768</v>
      </c>
      <c r="H53" s="101">
        <v>35536235</v>
      </c>
      <c r="I53" s="99"/>
    </row>
    <row r="54" spans="1:9" s="117" customFormat="1" ht="15" customHeight="1">
      <c r="A54" s="113"/>
      <c r="B54" s="122"/>
      <c r="C54" s="114"/>
      <c r="D54" s="113">
        <f>+D53/D$7*100</f>
        <v>7.10051670280243</v>
      </c>
      <c r="E54" s="113">
        <f>+E53/E$7*100</f>
        <v>6.710397147352396</v>
      </c>
      <c r="F54" s="113">
        <f>+F53/F$7*100</f>
        <v>8.28759765861451</v>
      </c>
      <c r="G54" s="113">
        <f>+G53/G$7*100</f>
        <v>8.381672727333052</v>
      </c>
      <c r="H54" s="115">
        <f>+H53/H$7*100</f>
        <v>14.20030443099915</v>
      </c>
      <c r="I54" s="116"/>
    </row>
    <row r="55" spans="1:9" s="88" customFormat="1" ht="15" customHeight="1">
      <c r="A55" s="99"/>
      <c r="B55" s="122" t="s">
        <v>36</v>
      </c>
      <c r="C55" s="100"/>
      <c r="D55" s="99">
        <v>12998200</v>
      </c>
      <c r="E55" s="99">
        <v>12760000</v>
      </c>
      <c r="F55" s="99">
        <v>14715100</v>
      </c>
      <c r="G55" s="99">
        <v>19493900</v>
      </c>
      <c r="H55" s="101">
        <v>19885200</v>
      </c>
      <c r="I55" s="99"/>
    </row>
    <row r="56" spans="1:9" s="117" customFormat="1" ht="15" customHeight="1">
      <c r="A56" s="113"/>
      <c r="B56" s="122"/>
      <c r="C56" s="114"/>
      <c r="D56" s="113">
        <f>+D55/D$7*100</f>
        <v>7.951221967418916</v>
      </c>
      <c r="E56" s="113">
        <f>+E55/E$7*100</f>
        <v>7.979664762401385</v>
      </c>
      <c r="F56" s="113">
        <f>+F55/F$7*100</f>
        <v>9.112291939427221</v>
      </c>
      <c r="G56" s="113">
        <f>+G55/G$7*100</f>
        <v>11.229062959381787</v>
      </c>
      <c r="H56" s="115">
        <f>+H55/H$7*100+0.1</f>
        <v>8.046139867414325</v>
      </c>
      <c r="I56" s="116"/>
    </row>
    <row r="57" spans="1:8" s="88" customFormat="1" ht="5.25" customHeight="1" thickBot="1">
      <c r="A57" s="104"/>
      <c r="B57" s="105"/>
      <c r="C57" s="106"/>
      <c r="D57" s="104"/>
      <c r="E57" s="104"/>
      <c r="F57" s="104"/>
      <c r="G57" s="104"/>
      <c r="H57" s="107"/>
    </row>
    <row r="58" spans="1:6" s="88" customFormat="1" ht="18" customHeight="1">
      <c r="A58" s="99"/>
      <c r="B58" s="99" t="s">
        <v>84</v>
      </c>
      <c r="E58" s="98"/>
      <c r="F58" s="98"/>
    </row>
    <row r="59" spans="1:8" s="88" customFormat="1" ht="18" customHeight="1">
      <c r="A59" s="99"/>
      <c r="B59" s="99"/>
      <c r="F59" s="98"/>
      <c r="H59" s="98"/>
    </row>
    <row r="60" spans="1:8" s="88" customFormat="1" ht="18" customHeight="1">
      <c r="A60" s="99"/>
      <c r="B60" s="103"/>
      <c r="F60" s="98"/>
      <c r="H60" s="98"/>
    </row>
    <row r="61" spans="1:8" s="88" customFormat="1" ht="18" customHeight="1">
      <c r="A61" s="99"/>
      <c r="B61" s="103"/>
      <c r="F61" s="98"/>
      <c r="H61" s="98"/>
    </row>
    <row r="62" spans="1:8" s="88" customFormat="1" ht="13.5">
      <c r="A62" s="99"/>
      <c r="B62" s="103"/>
      <c r="F62" s="98"/>
      <c r="H62" s="98"/>
    </row>
    <row r="63" spans="1:8" s="88" customFormat="1" ht="13.5">
      <c r="A63" s="99"/>
      <c r="B63" s="103"/>
      <c r="F63" s="98"/>
      <c r="H63" s="98"/>
    </row>
    <row r="64" spans="1:8" s="88" customFormat="1" ht="13.5">
      <c r="A64" s="99"/>
      <c r="B64" s="103"/>
      <c r="F64" s="98"/>
      <c r="H64" s="98"/>
    </row>
    <row r="65" spans="1:8" s="88" customFormat="1" ht="13.5">
      <c r="A65" s="99"/>
      <c r="B65" s="103"/>
      <c r="F65" s="98"/>
      <c r="H65" s="98"/>
    </row>
    <row r="66" spans="1:8" s="88" customFormat="1" ht="13.5">
      <c r="A66" s="99"/>
      <c r="B66" s="103"/>
      <c r="F66" s="98"/>
      <c r="H66" s="98"/>
    </row>
    <row r="67" spans="2:8" s="88" customFormat="1" ht="13.5">
      <c r="B67" s="103"/>
      <c r="F67" s="98"/>
      <c r="H67" s="98"/>
    </row>
    <row r="68" spans="2:8" s="88" customFormat="1" ht="13.5">
      <c r="B68" s="103"/>
      <c r="F68" s="98"/>
      <c r="H68" s="98"/>
    </row>
    <row r="69" spans="2:8" s="88" customFormat="1" ht="13.5">
      <c r="B69" s="103"/>
      <c r="F69" s="98"/>
      <c r="H69" s="98"/>
    </row>
    <row r="70" spans="2:8" s="88" customFormat="1" ht="13.5">
      <c r="B70" s="103"/>
      <c r="F70" s="98"/>
      <c r="H70" s="98"/>
    </row>
    <row r="71" spans="2:8" s="88" customFormat="1" ht="13.5">
      <c r="B71" s="103"/>
      <c r="F71" s="98"/>
      <c r="H71" s="98"/>
    </row>
    <row r="72" spans="2:8" s="88" customFormat="1" ht="13.5">
      <c r="B72" s="103"/>
      <c r="F72" s="98"/>
      <c r="H72" s="98"/>
    </row>
    <row r="73" spans="2:8" s="88" customFormat="1" ht="13.5">
      <c r="B73" s="103"/>
      <c r="F73" s="98"/>
      <c r="H73" s="98"/>
    </row>
    <row r="74" spans="2:8" s="88" customFormat="1" ht="13.5">
      <c r="B74" s="103"/>
      <c r="F74" s="98"/>
      <c r="H74" s="98"/>
    </row>
    <row r="75" spans="2:8" s="88" customFormat="1" ht="13.5">
      <c r="B75" s="103"/>
      <c r="F75" s="98"/>
      <c r="H75" s="98"/>
    </row>
    <row r="76" spans="2:8" s="88" customFormat="1" ht="13.5">
      <c r="B76" s="103"/>
      <c r="F76" s="98"/>
      <c r="H76" s="98"/>
    </row>
    <row r="77" spans="2:8" s="88" customFormat="1" ht="13.5">
      <c r="B77" s="103"/>
      <c r="F77" s="98"/>
      <c r="H77" s="98"/>
    </row>
    <row r="78" spans="2:8" s="88" customFormat="1" ht="13.5">
      <c r="B78" s="103"/>
      <c r="F78" s="98"/>
      <c r="H78" s="98"/>
    </row>
    <row r="79" spans="2:8" s="88" customFormat="1" ht="13.5">
      <c r="B79" s="103"/>
      <c r="F79" s="98"/>
      <c r="H79" s="98"/>
    </row>
    <row r="80" spans="2:8" s="88" customFormat="1" ht="13.5">
      <c r="B80" s="103"/>
      <c r="F80" s="98"/>
      <c r="H80" s="98"/>
    </row>
    <row r="81" spans="2:8" s="88" customFormat="1" ht="13.5">
      <c r="B81" s="108"/>
      <c r="F81" s="98"/>
      <c r="H81" s="98"/>
    </row>
    <row r="82" spans="2:8" s="88" customFormat="1" ht="13.5">
      <c r="B82" s="108"/>
      <c r="F82" s="98"/>
      <c r="H82" s="98"/>
    </row>
    <row r="83" spans="2:8" s="88" customFormat="1" ht="13.5">
      <c r="B83" s="108"/>
      <c r="F83" s="98"/>
      <c r="H83" s="98"/>
    </row>
    <row r="84" spans="2:8" s="88" customFormat="1" ht="13.5">
      <c r="B84" s="108"/>
      <c r="F84" s="98"/>
      <c r="H84" s="98"/>
    </row>
    <row r="85" spans="2:8" s="88" customFormat="1" ht="13.5">
      <c r="B85" s="108"/>
      <c r="F85" s="98"/>
      <c r="H85" s="98"/>
    </row>
    <row r="86" spans="2:8" s="88" customFormat="1" ht="13.5">
      <c r="B86" s="108"/>
      <c r="F86" s="98"/>
      <c r="H86" s="98"/>
    </row>
    <row r="87" spans="2:8" s="88" customFormat="1" ht="13.5">
      <c r="B87" s="108"/>
      <c r="F87" s="98"/>
      <c r="H87" s="98"/>
    </row>
    <row r="88" spans="2:8" s="88" customFormat="1" ht="13.5">
      <c r="B88" s="108"/>
      <c r="F88" s="98"/>
      <c r="H88" s="98"/>
    </row>
    <row r="89" spans="2:8" s="88" customFormat="1" ht="13.5">
      <c r="B89" s="108"/>
      <c r="F89" s="98"/>
      <c r="H89" s="98"/>
    </row>
    <row r="90" spans="2:8" s="88" customFormat="1" ht="13.5">
      <c r="B90" s="108"/>
      <c r="F90" s="98"/>
      <c r="H90" s="98"/>
    </row>
    <row r="91" spans="2:8" s="88" customFormat="1" ht="13.5">
      <c r="B91" s="108"/>
      <c r="F91" s="98"/>
      <c r="H91" s="98"/>
    </row>
    <row r="92" spans="2:8" s="88" customFormat="1" ht="13.5">
      <c r="B92" s="108"/>
      <c r="F92" s="98"/>
      <c r="H92" s="98"/>
    </row>
    <row r="93" spans="2:8" s="88" customFormat="1" ht="13.5">
      <c r="B93" s="108"/>
      <c r="F93" s="98"/>
      <c r="H93" s="98"/>
    </row>
    <row r="94" spans="2:8" s="88" customFormat="1" ht="13.5">
      <c r="B94" s="108"/>
      <c r="F94" s="98"/>
      <c r="H94" s="98"/>
    </row>
    <row r="95" spans="2:8" s="88" customFormat="1" ht="13.5">
      <c r="B95" s="108"/>
      <c r="F95" s="98"/>
      <c r="H95" s="98"/>
    </row>
    <row r="96" spans="2:8" s="88" customFormat="1" ht="13.5">
      <c r="B96" s="108"/>
      <c r="F96" s="98"/>
      <c r="H96" s="98"/>
    </row>
    <row r="97" spans="2:8" s="88" customFormat="1" ht="13.5">
      <c r="B97" s="108"/>
      <c r="F97" s="98"/>
      <c r="H97" s="98"/>
    </row>
    <row r="98" spans="2:8" s="88" customFormat="1" ht="13.5">
      <c r="B98" s="108"/>
      <c r="F98" s="98"/>
      <c r="H98" s="98"/>
    </row>
    <row r="99" spans="2:8" s="88" customFormat="1" ht="13.5">
      <c r="B99" s="108"/>
      <c r="F99" s="98"/>
      <c r="H99" s="98"/>
    </row>
    <row r="100" spans="2:8" s="88" customFormat="1" ht="13.5">
      <c r="B100" s="108"/>
      <c r="F100" s="98"/>
      <c r="H100" s="98"/>
    </row>
    <row r="101" spans="2:8" s="88" customFormat="1" ht="13.5">
      <c r="B101" s="108"/>
      <c r="F101" s="98"/>
      <c r="H101" s="98"/>
    </row>
    <row r="102" spans="2:8" s="88" customFormat="1" ht="13.5">
      <c r="B102" s="108"/>
      <c r="F102" s="98"/>
      <c r="H102" s="98"/>
    </row>
    <row r="103" spans="2:8" s="88" customFormat="1" ht="13.5">
      <c r="B103" s="108"/>
      <c r="F103" s="98"/>
      <c r="H103" s="98"/>
    </row>
    <row r="104" spans="2:8" s="88" customFormat="1" ht="13.5">
      <c r="B104" s="108"/>
      <c r="F104" s="98"/>
      <c r="H104" s="98"/>
    </row>
    <row r="105" spans="2:8" s="88" customFormat="1" ht="13.5">
      <c r="B105" s="108"/>
      <c r="F105" s="98"/>
      <c r="H105" s="98"/>
    </row>
    <row r="106" spans="2:8" s="88" customFormat="1" ht="13.5">
      <c r="B106" s="108"/>
      <c r="F106" s="98"/>
      <c r="H106" s="98"/>
    </row>
    <row r="107" spans="2:8" s="88" customFormat="1" ht="13.5">
      <c r="B107" s="108"/>
      <c r="F107" s="98"/>
      <c r="H107" s="98"/>
    </row>
    <row r="108" spans="2:8" s="88" customFormat="1" ht="13.5">
      <c r="B108" s="108"/>
      <c r="F108" s="98"/>
      <c r="H108" s="98"/>
    </row>
    <row r="109" spans="2:8" s="88" customFormat="1" ht="13.5">
      <c r="B109" s="108"/>
      <c r="F109" s="98"/>
      <c r="H109" s="98"/>
    </row>
    <row r="110" spans="2:8" s="88" customFormat="1" ht="13.5">
      <c r="B110" s="108"/>
      <c r="F110" s="98"/>
      <c r="H110" s="98"/>
    </row>
    <row r="111" spans="2:8" s="88" customFormat="1" ht="13.5">
      <c r="B111" s="108"/>
      <c r="F111" s="98"/>
      <c r="H111" s="98"/>
    </row>
    <row r="112" spans="2:8" s="88" customFormat="1" ht="13.5">
      <c r="B112" s="108"/>
      <c r="F112" s="98"/>
      <c r="H112" s="98"/>
    </row>
    <row r="113" spans="2:8" s="88" customFormat="1" ht="13.5">
      <c r="B113" s="108"/>
      <c r="F113" s="98"/>
      <c r="H113" s="98"/>
    </row>
    <row r="114" spans="2:8" s="88" customFormat="1" ht="13.5">
      <c r="B114" s="108"/>
      <c r="F114" s="98"/>
      <c r="H114" s="98"/>
    </row>
    <row r="115" spans="2:8" s="88" customFormat="1" ht="13.5">
      <c r="B115" s="108"/>
      <c r="F115" s="98"/>
      <c r="H115" s="98"/>
    </row>
    <row r="116" spans="2:8" s="88" customFormat="1" ht="13.5">
      <c r="B116" s="108"/>
      <c r="F116" s="98"/>
      <c r="H116" s="98"/>
    </row>
    <row r="117" spans="2:8" s="88" customFormat="1" ht="13.5">
      <c r="B117" s="108"/>
      <c r="F117" s="98"/>
      <c r="H117" s="98"/>
    </row>
    <row r="118" spans="2:8" s="88" customFormat="1" ht="13.5">
      <c r="B118" s="108"/>
      <c r="F118" s="98"/>
      <c r="H118" s="98"/>
    </row>
    <row r="119" spans="2:8" s="110" customFormat="1" ht="12.75">
      <c r="B119" s="109"/>
      <c r="F119" s="111"/>
      <c r="H119" s="111"/>
    </row>
    <row r="120" spans="2:8" s="110" customFormat="1" ht="12.75">
      <c r="B120" s="109"/>
      <c r="F120" s="111"/>
      <c r="H120" s="111"/>
    </row>
    <row r="121" spans="2:8" s="110" customFormat="1" ht="12.75">
      <c r="B121" s="109"/>
      <c r="F121" s="111"/>
      <c r="H121" s="111"/>
    </row>
    <row r="122" spans="2:8" s="110" customFormat="1" ht="12.75">
      <c r="B122" s="109"/>
      <c r="F122" s="111"/>
      <c r="H122" s="111"/>
    </row>
    <row r="123" spans="2:8" s="110" customFormat="1" ht="12.75">
      <c r="B123" s="109"/>
      <c r="F123" s="111"/>
      <c r="H123" s="111"/>
    </row>
    <row r="124" spans="2:8" s="110" customFormat="1" ht="12.75">
      <c r="B124" s="109"/>
      <c r="F124" s="111"/>
      <c r="H124" s="111"/>
    </row>
    <row r="125" spans="2:8" s="88" customFormat="1" ht="13.5">
      <c r="B125" s="108"/>
      <c r="F125" s="98"/>
      <c r="H125" s="98"/>
    </row>
    <row r="126" spans="2:8" s="88" customFormat="1" ht="13.5">
      <c r="B126" s="108"/>
      <c r="F126" s="98"/>
      <c r="H126" s="98"/>
    </row>
    <row r="127" spans="2:8" s="88" customFormat="1" ht="13.5">
      <c r="B127" s="108"/>
      <c r="F127" s="98"/>
      <c r="H127" s="98"/>
    </row>
    <row r="128" spans="2:8" s="88" customFormat="1" ht="13.5">
      <c r="B128" s="108"/>
      <c r="F128" s="98"/>
      <c r="H128" s="98"/>
    </row>
    <row r="129" spans="2:8" s="88" customFormat="1" ht="13.5">
      <c r="B129" s="108"/>
      <c r="F129" s="98"/>
      <c r="H129" s="98"/>
    </row>
    <row r="130" spans="2:8" s="88" customFormat="1" ht="13.5">
      <c r="B130" s="108"/>
      <c r="F130" s="98"/>
      <c r="H130" s="98"/>
    </row>
    <row r="131" spans="2:8" s="88" customFormat="1" ht="13.5">
      <c r="B131" s="108"/>
      <c r="F131" s="98"/>
      <c r="H131" s="98"/>
    </row>
    <row r="132" spans="2:8" s="88" customFormat="1" ht="13.5">
      <c r="B132" s="108"/>
      <c r="F132" s="98"/>
      <c r="H132" s="98"/>
    </row>
    <row r="133" spans="2:8" s="88" customFormat="1" ht="13.5">
      <c r="B133" s="108"/>
      <c r="F133" s="98"/>
      <c r="H133" s="98"/>
    </row>
    <row r="134" spans="2:8" s="88" customFormat="1" ht="13.5">
      <c r="B134" s="108"/>
      <c r="F134" s="98"/>
      <c r="H134" s="98"/>
    </row>
    <row r="135" spans="2:8" s="88" customFormat="1" ht="13.5">
      <c r="B135" s="108"/>
      <c r="F135" s="98"/>
      <c r="H135" s="98"/>
    </row>
    <row r="136" spans="2:8" s="88" customFormat="1" ht="13.5">
      <c r="B136" s="108"/>
      <c r="F136" s="98"/>
      <c r="H136" s="98"/>
    </row>
    <row r="137" spans="2:8" s="88" customFormat="1" ht="13.5">
      <c r="B137" s="108"/>
      <c r="F137" s="98"/>
      <c r="H137" s="98"/>
    </row>
    <row r="138" spans="2:8" s="88" customFormat="1" ht="13.5">
      <c r="B138" s="108"/>
      <c r="F138" s="98"/>
      <c r="H138" s="98"/>
    </row>
    <row r="139" spans="2:8" s="88" customFormat="1" ht="13.5">
      <c r="B139" s="108"/>
      <c r="F139" s="98"/>
      <c r="H139" s="98"/>
    </row>
    <row r="140" spans="2:8" s="88" customFormat="1" ht="13.5">
      <c r="B140" s="108"/>
      <c r="F140" s="98"/>
      <c r="H140" s="98"/>
    </row>
    <row r="141" spans="2:8" s="88" customFormat="1" ht="13.5">
      <c r="B141" s="108"/>
      <c r="F141" s="98"/>
      <c r="H141" s="98"/>
    </row>
    <row r="142" spans="2:8" s="88" customFormat="1" ht="13.5">
      <c r="B142" s="108"/>
      <c r="F142" s="98"/>
      <c r="H142" s="98"/>
    </row>
    <row r="143" spans="2:8" s="88" customFormat="1" ht="13.5">
      <c r="B143" s="108"/>
      <c r="F143" s="98"/>
      <c r="H143" s="98"/>
    </row>
    <row r="144" spans="2:8" s="88" customFormat="1" ht="13.5">
      <c r="B144" s="108"/>
      <c r="F144" s="98"/>
      <c r="H144" s="98"/>
    </row>
    <row r="145" spans="2:8" s="88" customFormat="1" ht="13.5">
      <c r="B145" s="108"/>
      <c r="F145" s="98"/>
      <c r="H145" s="98"/>
    </row>
    <row r="146" spans="2:8" s="88" customFormat="1" ht="13.5">
      <c r="B146" s="108"/>
      <c r="F146" s="98"/>
      <c r="H146" s="98"/>
    </row>
    <row r="147" spans="2:8" s="88" customFormat="1" ht="13.5">
      <c r="B147" s="108"/>
      <c r="F147" s="98"/>
      <c r="H147" s="98"/>
    </row>
    <row r="148" spans="2:8" s="88" customFormat="1" ht="13.5">
      <c r="B148" s="108"/>
      <c r="F148" s="98"/>
      <c r="H148" s="98"/>
    </row>
    <row r="149" spans="2:8" s="88" customFormat="1" ht="13.5">
      <c r="B149" s="108"/>
      <c r="F149" s="98"/>
      <c r="H149" s="98"/>
    </row>
    <row r="150" spans="2:8" s="88" customFormat="1" ht="13.5">
      <c r="B150" s="108"/>
      <c r="F150" s="98"/>
      <c r="H150" s="98"/>
    </row>
    <row r="151" spans="2:8" s="88" customFormat="1" ht="13.5">
      <c r="B151" s="108"/>
      <c r="F151" s="98"/>
      <c r="H151" s="98"/>
    </row>
    <row r="152" spans="2:8" s="88" customFormat="1" ht="13.5">
      <c r="B152" s="108"/>
      <c r="F152" s="98"/>
      <c r="H152" s="98"/>
    </row>
    <row r="153" spans="2:8" s="88" customFormat="1" ht="13.5">
      <c r="B153" s="108"/>
      <c r="F153" s="98"/>
      <c r="H153" s="98"/>
    </row>
    <row r="154" s="88" customFormat="1" ht="13.5">
      <c r="B154" s="108"/>
    </row>
  </sheetData>
  <sheetProtection/>
  <mergeCells count="34">
    <mergeCell ref="G4:H4"/>
    <mergeCell ref="B51:B52"/>
    <mergeCell ref="B53:B54"/>
    <mergeCell ref="B25:B26"/>
    <mergeCell ref="B29:B30"/>
    <mergeCell ref="A5:B5"/>
    <mergeCell ref="A31:A33"/>
    <mergeCell ref="B31:B32"/>
    <mergeCell ref="B33:B34"/>
    <mergeCell ref="B13:B14"/>
    <mergeCell ref="A41:A43"/>
    <mergeCell ref="B41:B42"/>
    <mergeCell ref="B43:B44"/>
    <mergeCell ref="B45:B46"/>
    <mergeCell ref="B47:B48"/>
    <mergeCell ref="B49:B50"/>
    <mergeCell ref="B9:B10"/>
    <mergeCell ref="B11:B12"/>
    <mergeCell ref="B55:B56"/>
    <mergeCell ref="B35:B36"/>
    <mergeCell ref="B37:B38"/>
    <mergeCell ref="B39:B40"/>
    <mergeCell ref="B27:B28"/>
    <mergeCell ref="B19:B20"/>
    <mergeCell ref="A1:F1"/>
    <mergeCell ref="A2:F3"/>
    <mergeCell ref="E4:F4"/>
    <mergeCell ref="B15:B16"/>
    <mergeCell ref="B17:B18"/>
    <mergeCell ref="A21:A23"/>
    <mergeCell ref="B21:B22"/>
    <mergeCell ref="B23:B24"/>
    <mergeCell ref="B7:B8"/>
    <mergeCell ref="A9:A1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0"/>
  <sheetViews>
    <sheetView showGridLines="0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0.5" style="1" customWidth="1"/>
    <col min="2" max="2" width="25.625" style="12" customWidth="1"/>
    <col min="3" max="3" width="0.5" style="1" customWidth="1"/>
    <col min="4" max="5" width="14.00390625" style="4" customWidth="1"/>
    <col min="6" max="7" width="15.00390625" style="4" bestFit="1" customWidth="1"/>
    <col min="8" max="8" width="15.00390625" style="1" bestFit="1" customWidth="1"/>
    <col min="9" max="9" width="5.625" style="1" customWidth="1"/>
    <col min="10" max="16384" width="9.00390625" style="1" customWidth="1"/>
  </cols>
  <sheetData>
    <row r="1" spans="1:14" ht="19.5" customHeight="1">
      <c r="A1" s="128" t="s">
        <v>40</v>
      </c>
      <c r="B1" s="128"/>
      <c r="C1" s="128"/>
      <c r="D1" s="128"/>
      <c r="E1" s="128"/>
      <c r="F1" s="128"/>
      <c r="G1" s="26"/>
      <c r="H1" s="26"/>
      <c r="I1" s="26"/>
      <c r="J1" s="26"/>
      <c r="K1" s="26"/>
      <c r="L1" s="26"/>
      <c r="M1" s="26"/>
      <c r="N1" s="26"/>
    </row>
    <row r="2" spans="1:9" ht="35.25" customHeight="1" thickBot="1">
      <c r="A2" s="22"/>
      <c r="B2" s="22"/>
      <c r="C2" s="22"/>
      <c r="D2" s="45"/>
      <c r="E2" s="45"/>
      <c r="F2" s="45" t="s">
        <v>64</v>
      </c>
      <c r="G2" s="127" t="s">
        <v>95</v>
      </c>
      <c r="H2" s="127"/>
      <c r="I2" s="2"/>
    </row>
    <row r="3" spans="1:9" s="4" customFormat="1" ht="18" customHeight="1">
      <c r="A3" s="129" t="s">
        <v>77</v>
      </c>
      <c r="B3" s="129"/>
      <c r="C3" s="41"/>
      <c r="D3" s="46" t="s">
        <v>91</v>
      </c>
      <c r="E3" s="46" t="s">
        <v>92</v>
      </c>
      <c r="F3" s="46" t="s">
        <v>93</v>
      </c>
      <c r="G3" s="46" t="s">
        <v>96</v>
      </c>
      <c r="H3" s="59" t="s">
        <v>98</v>
      </c>
      <c r="I3" s="48"/>
    </row>
    <row r="4" spans="1:9" s="4" customFormat="1" ht="6" customHeight="1">
      <c r="A4" s="15"/>
      <c r="B4" s="17"/>
      <c r="C4" s="18"/>
      <c r="H4" s="2"/>
      <c r="I4" s="19"/>
    </row>
    <row r="5" spans="1:10" s="4" customFormat="1" ht="15" customHeight="1">
      <c r="A5" s="19"/>
      <c r="B5" s="130" t="s">
        <v>34</v>
      </c>
      <c r="C5" s="7"/>
      <c r="D5" s="43">
        <f>SUM(D7,D9,D11,D13,D15,D17,D19,D21,D23,D25,D27,D29,D31)</f>
        <v>154076742</v>
      </c>
      <c r="E5" s="43">
        <f>SUM(E7,E9,E11,E13,E15,E17,E19,E21,E23,E25,E27,E29,E31)</f>
        <v>152940605</v>
      </c>
      <c r="F5" s="43">
        <f>SUM(F7,F9,F11,F13,F15,F17,F19,F21,F23,F25,F27,F29,F31)</f>
        <v>154791045</v>
      </c>
      <c r="G5" s="43">
        <f>SUM(G7,G9,G11,G13,G15,G17,G19,G21,G23,G25,G27,G29,G31)</f>
        <v>167018983</v>
      </c>
      <c r="H5" s="44">
        <f>SUM(H7,H9,H11,H13,H15,H17,H19,H21,H23,H25,H27,H29,H31)</f>
        <v>242381143</v>
      </c>
      <c r="I5" s="19"/>
      <c r="J5" s="30"/>
    </row>
    <row r="6" spans="1:10" s="4" customFormat="1" ht="15" customHeight="1">
      <c r="A6" s="19"/>
      <c r="B6" s="130"/>
      <c r="C6" s="7"/>
      <c r="D6" s="31">
        <f>SUM(D8,D10,D12,D14,D16,D18,D20,D22,D24,D26,D28,D30,D32)+0.1</f>
        <v>99.99999999999999</v>
      </c>
      <c r="E6" s="31">
        <f>SUM(E8,E10,E12,E14,E16,E18,E20,E22,E24,E26,E28,E30,E32)+0.2</f>
        <v>100.00000000000001</v>
      </c>
      <c r="F6" s="31">
        <f>SUM(F8,F10,F12,F14,F16,F18,F20,F22,F24,F26,F28,F30,F32)+0.1</f>
        <v>99.99999999999997</v>
      </c>
      <c r="G6" s="31">
        <f>SUM(G8,G10,G12,G14,G16,G18,G20,G22,G24,G26,G28,G30,G32)</f>
        <v>100</v>
      </c>
      <c r="H6" s="33">
        <f>SUM(H8,H10,H12,H14,H16,H18,H20,H22,H24,H26,H28,H30,H32)-0.1</f>
        <v>99.99999999999997</v>
      </c>
      <c r="J6" s="31"/>
    </row>
    <row r="7" spans="1:10" s="4" customFormat="1" ht="15" customHeight="1">
      <c r="A7" s="131"/>
      <c r="B7" s="130" t="s">
        <v>94</v>
      </c>
      <c r="C7" s="7"/>
      <c r="D7" s="43">
        <v>784268</v>
      </c>
      <c r="E7" s="43">
        <v>777273</v>
      </c>
      <c r="F7" s="43">
        <v>784796</v>
      </c>
      <c r="G7" s="43">
        <v>785707</v>
      </c>
      <c r="H7" s="44">
        <v>761329</v>
      </c>
      <c r="J7" s="30"/>
    </row>
    <row r="8" spans="1:10" s="4" customFormat="1" ht="15" customHeight="1">
      <c r="A8" s="131"/>
      <c r="B8" s="130"/>
      <c r="C8" s="7"/>
      <c r="D8" s="31">
        <f>+D7/D$5*100</f>
        <v>0.5090112821830046</v>
      </c>
      <c r="E8" s="31">
        <f>+E7/E$5*100</f>
        <v>0.5082188605177808</v>
      </c>
      <c r="F8" s="31">
        <f>+F7/F$5*100</f>
        <v>0.5070034897690625</v>
      </c>
      <c r="G8" s="31">
        <f>+G7/G$5*100</f>
        <v>0.47042975947231097</v>
      </c>
      <c r="H8" s="33">
        <f>+H7/H$5*100</f>
        <v>0.3141040555287752</v>
      </c>
      <c r="J8" s="31"/>
    </row>
    <row r="9" spans="1:10" s="4" customFormat="1" ht="15" customHeight="1">
      <c r="A9" s="131"/>
      <c r="B9" s="130" t="s">
        <v>26</v>
      </c>
      <c r="C9" s="7"/>
      <c r="D9" s="43">
        <v>11634677</v>
      </c>
      <c r="E9" s="43">
        <v>11336977</v>
      </c>
      <c r="F9" s="43">
        <v>10015262</v>
      </c>
      <c r="G9" s="43">
        <v>17241303</v>
      </c>
      <c r="H9" s="44">
        <v>23347637</v>
      </c>
      <c r="J9" s="30"/>
    </row>
    <row r="10" spans="1:10" s="4" customFormat="1" ht="15" customHeight="1">
      <c r="A10" s="10"/>
      <c r="B10" s="130"/>
      <c r="C10" s="7"/>
      <c r="D10" s="31">
        <f>+D9/D$5*100-0.1</f>
        <v>7.451222104631469</v>
      </c>
      <c r="E10" s="31">
        <f>+E9/E$5*100</f>
        <v>7.412666505405808</v>
      </c>
      <c r="F10" s="31">
        <f>+F9/F$5*100</f>
        <v>6.4701817860329065</v>
      </c>
      <c r="G10" s="31">
        <f>+G9/G$5*100</f>
        <v>10.322960115258276</v>
      </c>
      <c r="H10" s="33">
        <f>+H9/H$5*100</f>
        <v>9.632612797770328</v>
      </c>
      <c r="J10" s="31"/>
    </row>
    <row r="11" spans="1:10" s="4" customFormat="1" ht="15" customHeight="1">
      <c r="A11" s="19"/>
      <c r="B11" s="130" t="s">
        <v>57</v>
      </c>
      <c r="C11" s="7"/>
      <c r="D11" s="43">
        <v>52665228</v>
      </c>
      <c r="E11" s="43">
        <v>54461003</v>
      </c>
      <c r="F11" s="43">
        <v>53263477</v>
      </c>
      <c r="G11" s="43">
        <v>55651475</v>
      </c>
      <c r="H11" s="44">
        <v>100149379</v>
      </c>
      <c r="J11" s="30"/>
    </row>
    <row r="12" spans="1:10" s="4" customFormat="1" ht="15" customHeight="1">
      <c r="A12" s="19"/>
      <c r="B12" s="130"/>
      <c r="C12" s="7"/>
      <c r="D12" s="31">
        <f>+D11/D$5*100</f>
        <v>34.181166681211366</v>
      </c>
      <c r="E12" s="31">
        <f>+E11/E$5*100</f>
        <v>35.60925040148756</v>
      </c>
      <c r="F12" s="31">
        <f>+F11/F$5*100</f>
        <v>34.40992145249746</v>
      </c>
      <c r="G12" s="31">
        <f>+G11/G$5*100</f>
        <v>33.32044896956414</v>
      </c>
      <c r="H12" s="33">
        <f>+H11/H$5*100</f>
        <v>41.31896473481025</v>
      </c>
      <c r="J12" s="31"/>
    </row>
    <row r="13" spans="1:10" s="4" customFormat="1" ht="15" customHeight="1">
      <c r="A13" s="19"/>
      <c r="B13" s="130" t="s">
        <v>27</v>
      </c>
      <c r="C13" s="7"/>
      <c r="D13" s="43">
        <v>9665515</v>
      </c>
      <c r="E13" s="43">
        <v>9630329</v>
      </c>
      <c r="F13" s="43">
        <v>9860465</v>
      </c>
      <c r="G13" s="43">
        <v>9431421</v>
      </c>
      <c r="H13" s="44">
        <v>10746413</v>
      </c>
      <c r="J13" s="30"/>
    </row>
    <row r="14" spans="1:10" s="4" customFormat="1" ht="15" customHeight="1">
      <c r="A14" s="19"/>
      <c r="B14" s="130"/>
      <c r="C14" s="7"/>
      <c r="D14" s="31">
        <f>+D13/D$5*100</f>
        <v>6.273182359995644</v>
      </c>
      <c r="E14" s="31">
        <f>+E13/E$5*100</f>
        <v>6.2967771050729135</v>
      </c>
      <c r="F14" s="31">
        <f>+F13/F$5*100</f>
        <v>6.37017793891113</v>
      </c>
      <c r="G14" s="31">
        <f>+G13/G$5*100</f>
        <v>5.646915596414571</v>
      </c>
      <c r="H14" s="33">
        <f>+H13/H$5*100</f>
        <v>4.433683605494013</v>
      </c>
      <c r="J14" s="31"/>
    </row>
    <row r="15" spans="1:10" s="4" customFormat="1" ht="15" customHeight="1">
      <c r="A15" s="19"/>
      <c r="B15" s="132" t="s">
        <v>28</v>
      </c>
      <c r="C15" s="7"/>
      <c r="D15" s="43">
        <v>89195</v>
      </c>
      <c r="E15" s="43">
        <v>85107</v>
      </c>
      <c r="F15" s="43">
        <v>85779</v>
      </c>
      <c r="G15" s="43">
        <v>88498</v>
      </c>
      <c r="H15" s="44">
        <v>151876</v>
      </c>
      <c r="J15" s="30"/>
    </row>
    <row r="16" spans="1:10" s="4" customFormat="1" ht="15" customHeight="1">
      <c r="A16" s="19"/>
      <c r="B16" s="132"/>
      <c r="C16" s="7"/>
      <c r="D16" s="31">
        <f>+D15/D$5*100</f>
        <v>0.057889983161767536</v>
      </c>
      <c r="E16" s="31">
        <f>+E15/E$5*100-0.1</f>
        <v>-0.04435290745711383</v>
      </c>
      <c r="F16" s="31">
        <f>+F15/F$5*100-0.1</f>
        <v>-0.04458400355136824</v>
      </c>
      <c r="G16" s="31">
        <f>+G15/G$5*100</f>
        <v>0.05298679132778578</v>
      </c>
      <c r="H16" s="33">
        <f>+H15/H$5*100</f>
        <v>0.06265999001415716</v>
      </c>
      <c r="J16" s="31"/>
    </row>
    <row r="17" spans="1:10" s="4" customFormat="1" ht="15" customHeight="1">
      <c r="A17" s="131"/>
      <c r="B17" s="130" t="s">
        <v>58</v>
      </c>
      <c r="C17" s="7"/>
      <c r="D17" s="43">
        <v>1125534</v>
      </c>
      <c r="E17" s="43">
        <v>1150418</v>
      </c>
      <c r="F17" s="43">
        <v>1237006</v>
      </c>
      <c r="G17" s="43">
        <v>1225516</v>
      </c>
      <c r="H17" s="44">
        <v>1277643</v>
      </c>
      <c r="J17" s="30"/>
    </row>
    <row r="18" spans="1:10" s="4" customFormat="1" ht="15" customHeight="1">
      <c r="A18" s="131"/>
      <c r="B18" s="130"/>
      <c r="C18" s="7"/>
      <c r="D18" s="31">
        <f>+D17/D$5*100</f>
        <v>0.73050220649136</v>
      </c>
      <c r="E18" s="31">
        <f>+E17/E$5*100-0.1</f>
        <v>0.6521991952366083</v>
      </c>
      <c r="F18" s="85">
        <f>+F17/F$5*100</f>
        <v>0.7991457128543837</v>
      </c>
      <c r="G18" s="85">
        <f>+G17/G$5*100</f>
        <v>0.7337585093545923</v>
      </c>
      <c r="H18" s="83">
        <f>+H17/H$5*100</f>
        <v>0.5271214518532079</v>
      </c>
      <c r="J18" s="31"/>
    </row>
    <row r="19" spans="1:10" s="4" customFormat="1" ht="15" customHeight="1">
      <c r="A19" s="131"/>
      <c r="B19" s="132" t="s">
        <v>59</v>
      </c>
      <c r="C19" s="7"/>
      <c r="D19" s="43">
        <v>10546522</v>
      </c>
      <c r="E19" s="43">
        <v>9005105</v>
      </c>
      <c r="F19" s="43">
        <v>10757399</v>
      </c>
      <c r="G19" s="43">
        <v>11751035</v>
      </c>
      <c r="H19" s="44">
        <v>37801698</v>
      </c>
      <c r="J19" s="30"/>
    </row>
    <row r="20" spans="1:10" s="4" customFormat="1" ht="15" customHeight="1">
      <c r="A20" s="10"/>
      <c r="B20" s="132"/>
      <c r="C20" s="7"/>
      <c r="D20" s="31">
        <f>+D19/D$5*100</f>
        <v>6.8449798867112595</v>
      </c>
      <c r="E20" s="31">
        <f>+E19/E$5*100</f>
        <v>5.887975269876826</v>
      </c>
      <c r="F20" s="31">
        <f>+F19/F$5*100</f>
        <v>6.9496261880007335</v>
      </c>
      <c r="G20" s="31">
        <f>+G19/G$5*100</f>
        <v>7.035748146065528</v>
      </c>
      <c r="H20" s="33">
        <f>+H19/H$5*100</f>
        <v>15.595973157037221</v>
      </c>
      <c r="J20" s="31"/>
    </row>
    <row r="21" spans="1:10" s="4" customFormat="1" ht="15" customHeight="1">
      <c r="A21" s="19"/>
      <c r="B21" s="132" t="s">
        <v>60</v>
      </c>
      <c r="C21" s="7"/>
      <c r="D21" s="43">
        <v>14354094</v>
      </c>
      <c r="E21" s="43">
        <v>16499952</v>
      </c>
      <c r="F21" s="43">
        <v>17007545</v>
      </c>
      <c r="G21" s="43">
        <v>14797632</v>
      </c>
      <c r="H21" s="44">
        <v>15856425</v>
      </c>
      <c r="J21" s="30"/>
    </row>
    <row r="22" spans="1:10" s="4" customFormat="1" ht="15" customHeight="1">
      <c r="A22" s="19"/>
      <c r="B22" s="132"/>
      <c r="C22" s="7"/>
      <c r="D22" s="31">
        <f>+D21/D$5*100</f>
        <v>9.316197768512005</v>
      </c>
      <c r="E22" s="31">
        <f>+E21/E$5*100</f>
        <v>10.788470465380989</v>
      </c>
      <c r="F22" s="31">
        <f>+F21/F$5*100</f>
        <v>10.987421785284802</v>
      </c>
      <c r="G22" s="31">
        <f>+G21/G$5*100</f>
        <v>8.859850380001417</v>
      </c>
      <c r="H22" s="33">
        <f>+H21/H$5*100+0.1</f>
        <v>6.641938371831178</v>
      </c>
      <c r="J22" s="31"/>
    </row>
    <row r="23" spans="1:10" s="4" customFormat="1" ht="15" customHeight="1">
      <c r="A23" s="19"/>
      <c r="B23" s="130" t="s">
        <v>61</v>
      </c>
      <c r="C23" s="7"/>
      <c r="D23" s="43">
        <v>6934917</v>
      </c>
      <c r="E23" s="43">
        <v>6366044</v>
      </c>
      <c r="F23" s="43">
        <v>6671332</v>
      </c>
      <c r="G23" s="43">
        <v>6906258</v>
      </c>
      <c r="H23" s="44">
        <v>6852787</v>
      </c>
      <c r="J23" s="30"/>
    </row>
    <row r="24" spans="1:10" s="4" customFormat="1" ht="15" customHeight="1">
      <c r="A24" s="19"/>
      <c r="B24" s="130"/>
      <c r="C24" s="7"/>
      <c r="D24" s="31">
        <f>+D23/D$5*100</f>
        <v>4.500949922733958</v>
      </c>
      <c r="E24" s="31">
        <f>+E23/E$5*100</f>
        <v>4.162428937691204</v>
      </c>
      <c r="F24" s="31">
        <f>+F23/F$5*100</f>
        <v>4.3098953172646395</v>
      </c>
      <c r="G24" s="31">
        <f>+G23/G$5*100</f>
        <v>4.135013802592727</v>
      </c>
      <c r="H24" s="33">
        <f>+H23/H$5*100</f>
        <v>2.827277285345585</v>
      </c>
      <c r="J24" s="31"/>
    </row>
    <row r="25" spans="1:10" s="4" customFormat="1" ht="15" customHeight="1">
      <c r="A25" s="19"/>
      <c r="B25" s="132" t="s">
        <v>5</v>
      </c>
      <c r="C25" s="7"/>
      <c r="D25" s="43">
        <v>16764115</v>
      </c>
      <c r="E25" s="43">
        <v>15539945</v>
      </c>
      <c r="F25" s="43">
        <v>15577062</v>
      </c>
      <c r="G25" s="43">
        <v>16122961</v>
      </c>
      <c r="H25" s="44">
        <v>13213142</v>
      </c>
      <c r="J25" s="30"/>
    </row>
    <row r="26" spans="1:10" s="4" customFormat="1" ht="15" customHeight="1">
      <c r="A26" s="19"/>
      <c r="B26" s="132"/>
      <c r="C26" s="7"/>
      <c r="D26" s="31">
        <f>+D25/D$5*100</f>
        <v>10.880367005683441</v>
      </c>
      <c r="E26" s="31">
        <f>+E25/E$5*100</f>
        <v>10.160771235343288</v>
      </c>
      <c r="F26" s="31">
        <f>+F25/F$5*100</f>
        <v>10.063283699648128</v>
      </c>
      <c r="G26" s="31">
        <f>+G25/G$5*100</f>
        <v>9.653370359703365</v>
      </c>
      <c r="H26" s="33">
        <f>+H25/H$5*100</f>
        <v>5.451390251097215</v>
      </c>
      <c r="J26" s="31"/>
    </row>
    <row r="27" spans="1:10" s="4" customFormat="1" ht="15" customHeight="1">
      <c r="A27" s="131"/>
      <c r="B27" s="130" t="s">
        <v>62</v>
      </c>
      <c r="C27" s="7"/>
      <c r="D27" s="43">
        <v>0</v>
      </c>
      <c r="E27" s="56">
        <v>0</v>
      </c>
      <c r="F27" s="56">
        <v>162895</v>
      </c>
      <c r="G27" s="56">
        <v>321541</v>
      </c>
      <c r="H27" s="77">
        <v>3118374</v>
      </c>
      <c r="J27" s="30"/>
    </row>
    <row r="28" spans="1:10" s="4" customFormat="1" ht="15" customHeight="1">
      <c r="A28" s="131"/>
      <c r="B28" s="130"/>
      <c r="C28" s="7"/>
      <c r="D28" s="31">
        <f>+D27/D$5*100</f>
        <v>0</v>
      </c>
      <c r="E28" s="31">
        <f>+E27/E$5*100</f>
        <v>0</v>
      </c>
      <c r="F28" s="31">
        <f>+F27/F$5*100</f>
        <v>0.1052354159118184</v>
      </c>
      <c r="G28" s="31">
        <f>+G27/G$5*100</f>
        <v>0.19251763735143806</v>
      </c>
      <c r="H28" s="33">
        <f>+H27/H$5*100</f>
        <v>1.2865580058758943</v>
      </c>
      <c r="J28" s="31"/>
    </row>
    <row r="29" spans="1:10" s="4" customFormat="1" ht="15" customHeight="1">
      <c r="A29" s="131"/>
      <c r="B29" s="130" t="s">
        <v>6</v>
      </c>
      <c r="C29" s="7"/>
      <c r="D29" s="43">
        <v>14880551</v>
      </c>
      <c r="E29" s="43">
        <v>13283362</v>
      </c>
      <c r="F29" s="43">
        <v>14342613</v>
      </c>
      <c r="G29" s="43">
        <v>17390770</v>
      </c>
      <c r="H29" s="44">
        <v>13634766</v>
      </c>
      <c r="J29" s="30"/>
    </row>
    <row r="30" spans="1:10" s="4" customFormat="1" ht="15" customHeight="1">
      <c r="A30" s="10"/>
      <c r="B30" s="130"/>
      <c r="C30" s="7"/>
      <c r="D30" s="31">
        <f>+D29/D$5*100</f>
        <v>9.657882693287997</v>
      </c>
      <c r="E30" s="31">
        <f>+E29/E$5*100</f>
        <v>8.685307606832076</v>
      </c>
      <c r="F30" s="31">
        <f>+F29/F$5*100</f>
        <v>9.26578989114002</v>
      </c>
      <c r="G30" s="31">
        <f>+G29/G$5*100</f>
        <v>10.412451140359297</v>
      </c>
      <c r="H30" s="33">
        <f>+H29/H$5*100</f>
        <v>5.625341076966536</v>
      </c>
      <c r="J30" s="31"/>
    </row>
    <row r="31" spans="1:10" s="4" customFormat="1" ht="15" customHeight="1">
      <c r="A31" s="19"/>
      <c r="B31" s="132" t="s">
        <v>63</v>
      </c>
      <c r="C31" s="7"/>
      <c r="D31" s="43">
        <v>14632126</v>
      </c>
      <c r="E31" s="43">
        <v>14805090</v>
      </c>
      <c r="F31" s="43">
        <v>15025414</v>
      </c>
      <c r="G31" s="43">
        <v>15304866</v>
      </c>
      <c r="H31" s="44">
        <v>15469674</v>
      </c>
      <c r="J31" s="30"/>
    </row>
    <row r="32" spans="1:10" s="4" customFormat="1" ht="15" customHeight="1">
      <c r="A32" s="19"/>
      <c r="B32" s="132"/>
      <c r="C32" s="7"/>
      <c r="D32" s="31">
        <f>+D31/D$5*100</f>
        <v>9.496648105396725</v>
      </c>
      <c r="E32" s="31">
        <f>+E31/E$5*100</f>
        <v>9.680287324612062</v>
      </c>
      <c r="F32" s="31">
        <f>+F31/F$5*100</f>
        <v>9.706901326236283</v>
      </c>
      <c r="G32" s="31">
        <f>+G31/G$5*100</f>
        <v>9.16354879253456</v>
      </c>
      <c r="H32" s="33">
        <f>+H31/H$5*100</f>
        <v>6.382375216375641</v>
      </c>
      <c r="J32" s="31"/>
    </row>
    <row r="33" spans="1:8" s="4" customFormat="1" ht="5.25" customHeight="1" thickBot="1">
      <c r="A33" s="5"/>
      <c r="B33" s="13"/>
      <c r="C33" s="11"/>
      <c r="D33" s="50"/>
      <c r="E33" s="5"/>
      <c r="F33" s="27"/>
      <c r="G33" s="5"/>
      <c r="H33" s="27"/>
    </row>
    <row r="34" spans="1:4" s="4" customFormat="1" ht="18" customHeight="1">
      <c r="A34" s="19"/>
      <c r="B34" s="19" t="s">
        <v>84</v>
      </c>
      <c r="D34" s="51"/>
    </row>
    <row r="35" spans="1:5" s="4" customFormat="1" ht="18" customHeight="1">
      <c r="A35" s="19"/>
      <c r="B35" s="19"/>
      <c r="E35" s="51"/>
    </row>
    <row r="36" ht="13.5">
      <c r="H36" s="78"/>
    </row>
    <row r="37" ht="13.5">
      <c r="H37" s="78"/>
    </row>
    <row r="38" ht="13.5">
      <c r="H38" s="78"/>
    </row>
    <row r="39" ht="13.5">
      <c r="H39" s="78"/>
    </row>
    <row r="40" ht="13.5">
      <c r="H40" s="78"/>
    </row>
    <row r="41" ht="13.5">
      <c r="H41" s="78"/>
    </row>
    <row r="42" ht="13.5">
      <c r="H42" s="78"/>
    </row>
    <row r="43" ht="13.5">
      <c r="H43" s="78"/>
    </row>
    <row r="44" ht="13.5">
      <c r="H44" s="78"/>
    </row>
    <row r="45" ht="13.5">
      <c r="H45" s="78"/>
    </row>
    <row r="46" ht="13.5">
      <c r="H46" s="78"/>
    </row>
    <row r="47" ht="13.5">
      <c r="H47" s="78"/>
    </row>
    <row r="48" ht="13.5">
      <c r="H48" s="78"/>
    </row>
    <row r="49" ht="13.5">
      <c r="H49" s="78"/>
    </row>
    <row r="50" ht="13.5">
      <c r="H50" s="78"/>
    </row>
    <row r="51" ht="13.5">
      <c r="H51" s="78"/>
    </row>
    <row r="52" ht="13.5">
      <c r="H52" s="78"/>
    </row>
    <row r="53" ht="13.5">
      <c r="H53" s="78"/>
    </row>
    <row r="54" ht="13.5">
      <c r="H54" s="78"/>
    </row>
    <row r="55" ht="13.5">
      <c r="H55" s="78"/>
    </row>
    <row r="56" ht="13.5">
      <c r="H56" s="78"/>
    </row>
    <row r="57" ht="13.5">
      <c r="H57" s="78"/>
    </row>
    <row r="58" ht="13.5">
      <c r="H58" s="78"/>
    </row>
    <row r="59" ht="13.5">
      <c r="H59" s="78"/>
    </row>
    <row r="60" s="4" customFormat="1" ht="13.5">
      <c r="B60" s="8"/>
    </row>
    <row r="61" s="4" customFormat="1" ht="13.5">
      <c r="B61" s="8"/>
    </row>
    <row r="62" s="4" customFormat="1" ht="13.5">
      <c r="B62" s="8"/>
    </row>
    <row r="63" s="4" customFormat="1" ht="13.5">
      <c r="B63" s="8"/>
    </row>
    <row r="64" s="4" customFormat="1" ht="13.5">
      <c r="B64" s="8"/>
    </row>
    <row r="65" s="4" customFormat="1" ht="13.5">
      <c r="B65" s="8"/>
    </row>
    <row r="66" s="4" customFormat="1" ht="13.5">
      <c r="B66" s="8"/>
    </row>
    <row r="67" s="4" customFormat="1" ht="13.5">
      <c r="B67" s="8"/>
    </row>
    <row r="68" s="4" customFormat="1" ht="13.5">
      <c r="B68" s="8"/>
    </row>
    <row r="69" s="4" customFormat="1" ht="13.5">
      <c r="B69" s="8"/>
    </row>
    <row r="70" s="4" customFormat="1" ht="13.5">
      <c r="B70" s="8"/>
    </row>
    <row r="71" s="4" customFormat="1" ht="13.5">
      <c r="B71" s="8"/>
    </row>
    <row r="72" s="4" customFormat="1" ht="13.5">
      <c r="B72" s="8"/>
    </row>
    <row r="73" s="4" customFormat="1" ht="13.5">
      <c r="B73" s="8"/>
    </row>
    <row r="74" s="4" customFormat="1" ht="13.5">
      <c r="B74" s="8"/>
    </row>
    <row r="75" s="4" customFormat="1" ht="13.5">
      <c r="B75" s="8"/>
    </row>
    <row r="76" s="4" customFormat="1" ht="13.5">
      <c r="B76" s="8"/>
    </row>
    <row r="77" s="4" customFormat="1" ht="13.5">
      <c r="B77" s="8"/>
    </row>
    <row r="78" s="4" customFormat="1" ht="13.5">
      <c r="B78" s="8"/>
    </row>
    <row r="79" s="4" customFormat="1" ht="13.5">
      <c r="B79" s="8"/>
    </row>
    <row r="80" s="4" customFormat="1" ht="13.5">
      <c r="B80" s="8"/>
    </row>
    <row r="81" s="4" customFormat="1" ht="13.5">
      <c r="B81" s="8"/>
    </row>
    <row r="82" s="4" customFormat="1" ht="13.5">
      <c r="B82" s="8"/>
    </row>
    <row r="83" s="4" customFormat="1" ht="13.5">
      <c r="B83" s="8"/>
    </row>
    <row r="84" s="4" customFormat="1" ht="13.5">
      <c r="B84" s="8"/>
    </row>
    <row r="85" s="4" customFormat="1" ht="13.5">
      <c r="B85" s="8"/>
    </row>
    <row r="86" s="4" customFormat="1" ht="13.5">
      <c r="B86" s="8"/>
    </row>
    <row r="87" s="4" customFormat="1" ht="13.5">
      <c r="B87" s="8"/>
    </row>
    <row r="88" s="4" customFormat="1" ht="13.5">
      <c r="B88" s="8"/>
    </row>
    <row r="89" s="4" customFormat="1" ht="13.5">
      <c r="B89" s="8"/>
    </row>
    <row r="90" s="4" customFormat="1" ht="13.5">
      <c r="B90" s="8"/>
    </row>
    <row r="91" s="4" customFormat="1" ht="13.5">
      <c r="B91" s="8"/>
    </row>
    <row r="92" s="4" customFormat="1" ht="13.5">
      <c r="B92" s="8"/>
    </row>
    <row r="93" s="4" customFormat="1" ht="13.5">
      <c r="B93" s="8"/>
    </row>
    <row r="94" s="4" customFormat="1" ht="13.5">
      <c r="B94" s="8"/>
    </row>
    <row r="95" spans="2:5" s="23" customFormat="1" ht="13.5">
      <c r="B95" s="24"/>
      <c r="E95" s="4"/>
    </row>
    <row r="96" spans="2:5" s="23" customFormat="1" ht="13.5">
      <c r="B96" s="24"/>
      <c r="E96" s="4"/>
    </row>
    <row r="97" spans="2:5" s="23" customFormat="1" ht="13.5">
      <c r="B97" s="24"/>
      <c r="E97" s="4"/>
    </row>
    <row r="98" spans="2:5" s="23" customFormat="1" ht="13.5">
      <c r="B98" s="24"/>
      <c r="E98" s="4"/>
    </row>
    <row r="99" spans="2:5" s="23" customFormat="1" ht="13.5">
      <c r="B99" s="24"/>
      <c r="E99" s="4"/>
    </row>
    <row r="100" spans="2:5" s="23" customFormat="1" ht="13.5">
      <c r="B100" s="24"/>
      <c r="E100" s="4"/>
    </row>
    <row r="101" s="4" customFormat="1" ht="13.5">
      <c r="B101" s="8"/>
    </row>
    <row r="102" s="4" customFormat="1" ht="13.5">
      <c r="B102" s="8"/>
    </row>
    <row r="103" s="4" customFormat="1" ht="13.5">
      <c r="B103" s="8"/>
    </row>
    <row r="104" s="4" customFormat="1" ht="13.5">
      <c r="B104" s="8"/>
    </row>
    <row r="105" s="4" customFormat="1" ht="13.5">
      <c r="B105" s="8"/>
    </row>
    <row r="106" s="4" customFormat="1" ht="13.5">
      <c r="B106" s="8"/>
    </row>
    <row r="107" s="4" customFormat="1" ht="13.5">
      <c r="B107" s="8"/>
    </row>
    <row r="108" s="4" customFormat="1" ht="13.5">
      <c r="B108" s="8"/>
    </row>
    <row r="109" s="4" customFormat="1" ht="13.5">
      <c r="B109" s="8"/>
    </row>
    <row r="110" s="4" customFormat="1" ht="13.5">
      <c r="B110" s="8"/>
    </row>
    <row r="111" s="4" customFormat="1" ht="13.5">
      <c r="B111" s="8"/>
    </row>
    <row r="112" s="4" customFormat="1" ht="13.5">
      <c r="B112" s="8"/>
    </row>
    <row r="113" spans="2:5" s="4" customFormat="1" ht="13.5">
      <c r="B113" s="8"/>
      <c r="E113" s="23"/>
    </row>
    <row r="114" spans="2:5" s="4" customFormat="1" ht="13.5">
      <c r="B114" s="8"/>
      <c r="E114" s="23"/>
    </row>
    <row r="115" spans="2:5" s="4" customFormat="1" ht="13.5">
      <c r="B115" s="8"/>
      <c r="E115" s="23"/>
    </row>
    <row r="116" spans="2:5" s="4" customFormat="1" ht="13.5">
      <c r="B116" s="8"/>
      <c r="E116" s="23"/>
    </row>
    <row r="117" spans="2:5" s="4" customFormat="1" ht="13.5">
      <c r="B117" s="8"/>
      <c r="E117" s="23"/>
    </row>
    <row r="118" spans="2:5" s="4" customFormat="1" ht="13.5">
      <c r="B118" s="8"/>
      <c r="E118" s="23"/>
    </row>
    <row r="119" s="4" customFormat="1" ht="13.5">
      <c r="B119" s="8"/>
    </row>
    <row r="120" s="4" customFormat="1" ht="13.5">
      <c r="B120" s="8"/>
    </row>
    <row r="121" s="4" customFormat="1" ht="13.5">
      <c r="B121" s="8"/>
    </row>
    <row r="122" s="4" customFormat="1" ht="13.5">
      <c r="B122" s="8"/>
    </row>
    <row r="123" s="4" customFormat="1" ht="13.5">
      <c r="B123" s="8"/>
    </row>
    <row r="124" s="4" customFormat="1" ht="13.5">
      <c r="B124" s="8"/>
    </row>
    <row r="125" s="4" customFormat="1" ht="13.5">
      <c r="B125" s="8"/>
    </row>
    <row r="126" s="4" customFormat="1" ht="13.5">
      <c r="B126" s="8"/>
    </row>
    <row r="127" s="4" customFormat="1" ht="13.5">
      <c r="B127" s="8"/>
    </row>
    <row r="128" s="4" customFormat="1" ht="13.5">
      <c r="B128" s="8"/>
    </row>
    <row r="129" s="4" customFormat="1" ht="13.5">
      <c r="B129" s="8"/>
    </row>
    <row r="130" s="4" customFormat="1" ht="13.5">
      <c r="B130" s="8"/>
    </row>
  </sheetData>
  <sheetProtection/>
  <mergeCells count="20">
    <mergeCell ref="B31:B32"/>
    <mergeCell ref="B21:B22"/>
    <mergeCell ref="B23:B24"/>
    <mergeCell ref="B25:B26"/>
    <mergeCell ref="A27:A29"/>
    <mergeCell ref="B27:B28"/>
    <mergeCell ref="B29:B30"/>
    <mergeCell ref="B11:B12"/>
    <mergeCell ref="B13:B14"/>
    <mergeCell ref="B15:B16"/>
    <mergeCell ref="A17:A19"/>
    <mergeCell ref="B17:B18"/>
    <mergeCell ref="B19:B20"/>
    <mergeCell ref="G2:H2"/>
    <mergeCell ref="A1:F1"/>
    <mergeCell ref="A3:B3"/>
    <mergeCell ref="B5:B6"/>
    <mergeCell ref="A7:A9"/>
    <mergeCell ref="B7:B8"/>
    <mergeCell ref="B9:B1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0"/>
  <sheetViews>
    <sheetView showGridLines="0" zoomScalePageLayoutView="0" workbookViewId="0" topLeftCell="A1">
      <selection activeCell="A1" sqref="A1:F1"/>
    </sheetView>
  </sheetViews>
  <sheetFormatPr defaultColWidth="9.00390625" defaultRowHeight="13.5"/>
  <cols>
    <col min="1" max="1" width="0.5" style="1" customWidth="1"/>
    <col min="2" max="2" width="25.625" style="12" customWidth="1"/>
    <col min="3" max="3" width="0.5" style="1" customWidth="1"/>
    <col min="4" max="4" width="14.00390625" style="4" customWidth="1"/>
    <col min="5" max="5" width="13.875" style="4" customWidth="1"/>
    <col min="6" max="7" width="14.00390625" style="4" customWidth="1"/>
    <col min="8" max="8" width="14.00390625" style="1" customWidth="1"/>
    <col min="9" max="9" width="5.625" style="1" customWidth="1"/>
    <col min="10" max="10" width="12.75390625" style="1" bestFit="1" customWidth="1"/>
    <col min="11" max="16384" width="9.00390625" style="1" customWidth="1"/>
  </cols>
  <sheetData>
    <row r="1" spans="1:6" s="4" customFormat="1" ht="19.5" customHeight="1">
      <c r="A1" s="133" t="s">
        <v>79</v>
      </c>
      <c r="B1" s="133"/>
      <c r="C1" s="133"/>
      <c r="D1" s="133"/>
      <c r="E1" s="133"/>
      <c r="F1" s="133"/>
    </row>
    <row r="2" spans="1:8" s="4" customFormat="1" ht="18" customHeight="1" thickBot="1">
      <c r="A2" s="5"/>
      <c r="B2" s="5"/>
      <c r="C2" s="5"/>
      <c r="D2" s="47"/>
      <c r="E2" s="50"/>
      <c r="F2" s="50"/>
      <c r="G2" s="50"/>
      <c r="H2" s="50" t="s">
        <v>78</v>
      </c>
    </row>
    <row r="3" spans="1:8" s="4" customFormat="1" ht="22.5" customHeight="1">
      <c r="A3" s="6"/>
      <c r="B3" s="129" t="s">
        <v>83</v>
      </c>
      <c r="C3" s="129"/>
      <c r="D3" s="52" t="s">
        <v>91</v>
      </c>
      <c r="E3" s="46" t="s">
        <v>92</v>
      </c>
      <c r="F3" s="46" t="s">
        <v>93</v>
      </c>
      <c r="G3" s="46" t="s">
        <v>96</v>
      </c>
      <c r="H3" s="59" t="s">
        <v>98</v>
      </c>
    </row>
    <row r="4" spans="1:8" s="4" customFormat="1" ht="4.5" customHeight="1">
      <c r="A4" s="19"/>
      <c r="B4" s="19"/>
      <c r="C4" s="18"/>
      <c r="H4" s="2"/>
    </row>
    <row r="5" spans="1:11" s="4" customFormat="1" ht="21" customHeight="1">
      <c r="A5" s="19"/>
      <c r="B5" s="20" t="s">
        <v>1</v>
      </c>
      <c r="C5" s="7"/>
      <c r="D5" s="43">
        <f>SUM(D6:D13)</f>
        <v>66056904</v>
      </c>
      <c r="E5" s="43">
        <f>SUM(E6:E13)</f>
        <v>65987821</v>
      </c>
      <c r="F5" s="43">
        <f>SUM(F6:F13)</f>
        <v>66500606</v>
      </c>
      <c r="G5" s="43">
        <f>SUM(G6:G13)</f>
        <v>67152137</v>
      </c>
      <c r="H5" s="44">
        <f>SUM(H6:H13)</f>
        <v>66510358</v>
      </c>
      <c r="J5" s="32"/>
      <c r="K5" s="30"/>
    </row>
    <row r="6" spans="1:11" s="4" customFormat="1" ht="21" customHeight="1">
      <c r="A6" s="19"/>
      <c r="B6" s="20" t="s">
        <v>14</v>
      </c>
      <c r="C6" s="7"/>
      <c r="D6" s="43">
        <v>29719706</v>
      </c>
      <c r="E6" s="43">
        <v>29333500</v>
      </c>
      <c r="F6" s="43">
        <v>30173075</v>
      </c>
      <c r="G6" s="43">
        <v>30264301</v>
      </c>
      <c r="H6" s="44">
        <v>29416636</v>
      </c>
      <c r="J6" s="30"/>
      <c r="K6" s="30"/>
    </row>
    <row r="7" spans="1:11" s="4" customFormat="1" ht="21" customHeight="1">
      <c r="A7" s="19"/>
      <c r="B7" s="20" t="s">
        <v>15</v>
      </c>
      <c r="C7" s="7"/>
      <c r="D7" s="43">
        <v>25827510</v>
      </c>
      <c r="E7" s="43">
        <v>26125566</v>
      </c>
      <c r="F7" s="43">
        <v>25871790</v>
      </c>
      <c r="G7" s="43">
        <v>26249452</v>
      </c>
      <c r="H7" s="44">
        <v>26503572</v>
      </c>
      <c r="J7" s="30"/>
      <c r="K7" s="30"/>
    </row>
    <row r="8" spans="1:11" s="4" customFormat="1" ht="21" customHeight="1">
      <c r="A8" s="19"/>
      <c r="B8" s="20" t="s">
        <v>16</v>
      </c>
      <c r="C8" s="7"/>
      <c r="D8" s="43">
        <v>757364</v>
      </c>
      <c r="E8" s="43">
        <v>803273</v>
      </c>
      <c r="F8" s="43">
        <v>837195</v>
      </c>
      <c r="G8" s="43">
        <v>879032</v>
      </c>
      <c r="H8" s="44">
        <v>937534</v>
      </c>
      <c r="J8" s="30"/>
      <c r="K8" s="30"/>
    </row>
    <row r="9" spans="1:11" s="4" customFormat="1" ht="21" customHeight="1">
      <c r="A9" s="19"/>
      <c r="B9" s="20" t="s">
        <v>17</v>
      </c>
      <c r="C9" s="7"/>
      <c r="D9" s="43">
        <v>2751980</v>
      </c>
      <c r="E9" s="43">
        <v>2602886</v>
      </c>
      <c r="F9" s="43">
        <v>2537725</v>
      </c>
      <c r="G9" s="43">
        <v>2581732</v>
      </c>
      <c r="H9" s="44">
        <v>2422281</v>
      </c>
      <c r="J9" s="30"/>
      <c r="K9" s="30"/>
    </row>
    <row r="10" spans="1:11" s="4" customFormat="1" ht="21" customHeight="1">
      <c r="A10" s="19"/>
      <c r="B10" s="20" t="s">
        <v>18</v>
      </c>
      <c r="C10" s="7"/>
      <c r="D10" s="82" t="s">
        <v>88</v>
      </c>
      <c r="E10" s="82" t="s">
        <v>88</v>
      </c>
      <c r="F10" s="82" t="s">
        <v>88</v>
      </c>
      <c r="G10" s="82" t="s">
        <v>88</v>
      </c>
      <c r="H10" s="86" t="s">
        <v>88</v>
      </c>
      <c r="J10" s="53"/>
      <c r="K10" s="53"/>
    </row>
    <row r="11" spans="1:11" s="4" customFormat="1" ht="21" customHeight="1">
      <c r="A11" s="19"/>
      <c r="B11" s="20" t="s">
        <v>19</v>
      </c>
      <c r="C11" s="7"/>
      <c r="D11" s="43">
        <v>37094</v>
      </c>
      <c r="E11" s="43">
        <v>38168</v>
      </c>
      <c r="F11" s="43">
        <v>37141</v>
      </c>
      <c r="G11" s="43">
        <v>39191</v>
      </c>
      <c r="H11" s="44">
        <v>18577</v>
      </c>
      <c r="J11" s="30"/>
      <c r="K11" s="30"/>
    </row>
    <row r="12" spans="1:11" s="4" customFormat="1" ht="21" customHeight="1">
      <c r="A12" s="19"/>
      <c r="B12" s="20" t="s">
        <v>20</v>
      </c>
      <c r="C12" s="7"/>
      <c r="D12" s="43">
        <v>1537912</v>
      </c>
      <c r="E12" s="43">
        <v>1581310</v>
      </c>
      <c r="F12" s="43">
        <v>1579322</v>
      </c>
      <c r="G12" s="43">
        <v>1590883</v>
      </c>
      <c r="H12" s="44">
        <v>1586366</v>
      </c>
      <c r="J12" s="30"/>
      <c r="K12" s="30"/>
    </row>
    <row r="13" spans="1:11" s="4" customFormat="1" ht="21" customHeight="1">
      <c r="A13" s="19"/>
      <c r="B13" s="20" t="s">
        <v>21</v>
      </c>
      <c r="C13" s="7"/>
      <c r="D13" s="43">
        <v>5425338</v>
      </c>
      <c r="E13" s="43">
        <v>5503118</v>
      </c>
      <c r="F13" s="43">
        <v>5464358</v>
      </c>
      <c r="G13" s="43">
        <v>5547546</v>
      </c>
      <c r="H13" s="44">
        <v>5625392</v>
      </c>
      <c r="J13" s="30"/>
      <c r="K13" s="30"/>
    </row>
    <row r="14" spans="1:8" s="4" customFormat="1" ht="4.5" customHeight="1" thickBot="1">
      <c r="A14" s="5"/>
      <c r="B14" s="5"/>
      <c r="C14" s="11"/>
      <c r="D14" s="5"/>
      <c r="E14" s="5"/>
      <c r="F14" s="5"/>
      <c r="G14" s="5"/>
      <c r="H14" s="5"/>
    </row>
    <row r="15" spans="2:3" s="4" customFormat="1" ht="18" customHeight="1">
      <c r="B15" s="19" t="s">
        <v>84</v>
      </c>
      <c r="C15" s="10"/>
    </row>
    <row r="16" spans="2:5" s="4" customFormat="1" ht="13.5">
      <c r="B16" s="10"/>
      <c r="E16" s="19"/>
    </row>
    <row r="17" s="4" customFormat="1" ht="13.5">
      <c r="B17" s="10"/>
    </row>
    <row r="18" s="4" customFormat="1" ht="13.5">
      <c r="B18" s="10"/>
    </row>
    <row r="19" s="4" customFormat="1" ht="13.5">
      <c r="B19" s="10"/>
    </row>
    <row r="20" s="4" customFormat="1" ht="13.5">
      <c r="B20" s="10"/>
    </row>
    <row r="21" s="4" customFormat="1" ht="13.5">
      <c r="B21" s="10"/>
    </row>
    <row r="22" s="4" customFormat="1" ht="13.5">
      <c r="B22" s="8"/>
    </row>
    <row r="23" s="4" customFormat="1" ht="13.5">
      <c r="B23" s="8"/>
    </row>
    <row r="24" s="4" customFormat="1" ht="13.5">
      <c r="B24" s="8"/>
    </row>
    <row r="25" s="4" customFormat="1" ht="13.5">
      <c r="B25" s="8"/>
    </row>
    <row r="26" s="4" customFormat="1" ht="13.5">
      <c r="B26" s="8"/>
    </row>
    <row r="27" s="4" customFormat="1" ht="13.5">
      <c r="B27" s="8"/>
    </row>
    <row r="28" s="4" customFormat="1" ht="13.5">
      <c r="B28" s="8"/>
    </row>
    <row r="29" s="4" customFormat="1" ht="13.5">
      <c r="B29" s="8"/>
    </row>
    <row r="30" s="4" customFormat="1" ht="13.5">
      <c r="B30" s="8"/>
    </row>
    <row r="31" s="4" customFormat="1" ht="13.5">
      <c r="B31" s="8"/>
    </row>
    <row r="32" s="4" customFormat="1" ht="13.5">
      <c r="B32" s="8"/>
    </row>
    <row r="33" s="4" customFormat="1" ht="13.5">
      <c r="B33" s="8"/>
    </row>
    <row r="34" s="4" customFormat="1" ht="13.5">
      <c r="B34" s="8"/>
    </row>
    <row r="35" s="4" customFormat="1" ht="13.5">
      <c r="B35" s="8"/>
    </row>
    <row r="36" s="4" customFormat="1" ht="13.5">
      <c r="B36" s="8"/>
    </row>
    <row r="37" s="4" customFormat="1" ht="13.5">
      <c r="B37" s="8"/>
    </row>
    <row r="38" s="4" customFormat="1" ht="13.5">
      <c r="B38" s="8"/>
    </row>
    <row r="39" s="4" customFormat="1" ht="13.5">
      <c r="B39" s="8"/>
    </row>
    <row r="40" s="4" customFormat="1" ht="13.5">
      <c r="B40" s="8"/>
    </row>
    <row r="41" s="4" customFormat="1" ht="13.5">
      <c r="B41" s="8"/>
    </row>
    <row r="42" s="4" customFormat="1" ht="13.5">
      <c r="B42" s="8"/>
    </row>
    <row r="43" s="4" customFormat="1" ht="13.5">
      <c r="B43" s="8"/>
    </row>
    <row r="44" s="4" customFormat="1" ht="13.5">
      <c r="B44" s="8"/>
    </row>
    <row r="45" spans="2:5" s="23" customFormat="1" ht="13.5">
      <c r="B45" s="24"/>
      <c r="E45" s="4"/>
    </row>
    <row r="46" spans="2:5" s="23" customFormat="1" ht="13.5">
      <c r="B46" s="24"/>
      <c r="E46" s="4"/>
    </row>
    <row r="47" spans="2:5" s="23" customFormat="1" ht="13.5">
      <c r="B47" s="24"/>
      <c r="E47" s="4"/>
    </row>
    <row r="48" spans="2:5" s="23" customFormat="1" ht="13.5">
      <c r="B48" s="24"/>
      <c r="E48" s="4"/>
    </row>
    <row r="49" spans="2:5" s="23" customFormat="1" ht="13.5">
      <c r="B49" s="24"/>
      <c r="E49" s="4"/>
    </row>
    <row r="50" spans="2:5" s="23" customFormat="1" ht="13.5">
      <c r="B50" s="24"/>
      <c r="E50" s="4"/>
    </row>
    <row r="51" s="4" customFormat="1" ht="13.5">
      <c r="B51" s="8"/>
    </row>
    <row r="52" s="4" customFormat="1" ht="13.5">
      <c r="B52" s="8"/>
    </row>
    <row r="53" s="4" customFormat="1" ht="13.5">
      <c r="B53" s="8"/>
    </row>
    <row r="54" s="4" customFormat="1" ht="13.5">
      <c r="B54" s="8"/>
    </row>
    <row r="55" s="4" customFormat="1" ht="13.5">
      <c r="B55" s="8"/>
    </row>
    <row r="56" s="4" customFormat="1" ht="13.5">
      <c r="B56" s="8"/>
    </row>
    <row r="57" s="4" customFormat="1" ht="13.5">
      <c r="B57" s="8"/>
    </row>
    <row r="58" s="4" customFormat="1" ht="13.5">
      <c r="B58" s="8"/>
    </row>
    <row r="59" s="4" customFormat="1" ht="13.5">
      <c r="B59" s="8"/>
    </row>
    <row r="60" s="4" customFormat="1" ht="13.5">
      <c r="B60" s="8"/>
    </row>
    <row r="61" s="4" customFormat="1" ht="13.5">
      <c r="B61" s="8"/>
    </row>
    <row r="62" s="4" customFormat="1" ht="13.5">
      <c r="B62" s="8"/>
    </row>
    <row r="63" spans="2:5" s="4" customFormat="1" ht="13.5">
      <c r="B63" s="8"/>
      <c r="E63" s="23"/>
    </row>
    <row r="64" spans="2:5" s="4" customFormat="1" ht="13.5">
      <c r="B64" s="8"/>
      <c r="E64" s="23"/>
    </row>
    <row r="65" spans="2:5" s="4" customFormat="1" ht="13.5">
      <c r="B65" s="8"/>
      <c r="E65" s="23"/>
    </row>
    <row r="66" spans="2:5" s="4" customFormat="1" ht="13.5">
      <c r="B66" s="8"/>
      <c r="E66" s="23"/>
    </row>
    <row r="67" spans="2:5" s="4" customFormat="1" ht="13.5">
      <c r="B67" s="8"/>
      <c r="E67" s="23"/>
    </row>
    <row r="68" spans="2:5" s="4" customFormat="1" ht="13.5">
      <c r="B68" s="8"/>
      <c r="E68" s="23"/>
    </row>
    <row r="69" s="4" customFormat="1" ht="13.5">
      <c r="B69" s="8"/>
    </row>
    <row r="70" s="4" customFormat="1" ht="13.5">
      <c r="B70" s="8"/>
    </row>
    <row r="71" s="4" customFormat="1" ht="13.5">
      <c r="B71" s="8"/>
    </row>
    <row r="72" s="4" customFormat="1" ht="13.5">
      <c r="B72" s="8"/>
    </row>
    <row r="73" s="4" customFormat="1" ht="13.5">
      <c r="B73" s="8"/>
    </row>
    <row r="74" s="4" customFormat="1" ht="13.5">
      <c r="B74" s="8"/>
    </row>
    <row r="75" s="4" customFormat="1" ht="13.5">
      <c r="B75" s="8"/>
    </row>
    <row r="76" s="4" customFormat="1" ht="13.5">
      <c r="B76" s="8"/>
    </row>
    <row r="77" s="4" customFormat="1" ht="13.5">
      <c r="B77" s="8"/>
    </row>
    <row r="78" s="4" customFormat="1" ht="13.5">
      <c r="B78" s="8"/>
    </row>
    <row r="79" s="4" customFormat="1" ht="13.5">
      <c r="B79" s="8"/>
    </row>
    <row r="80" s="4" customFormat="1" ht="13.5">
      <c r="B80" s="8"/>
    </row>
  </sheetData>
  <sheetProtection/>
  <mergeCells count="2">
    <mergeCell ref="B3:C3"/>
    <mergeCell ref="A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9"/>
  <sheetViews>
    <sheetView showGridLines="0"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0.5" style="1" customWidth="1"/>
    <col min="2" max="2" width="25.625" style="12" customWidth="1"/>
    <col min="3" max="3" width="0.5" style="1" customWidth="1"/>
    <col min="4" max="7" width="14.00390625" style="4" customWidth="1"/>
    <col min="8" max="9" width="14.00390625" style="1" customWidth="1"/>
    <col min="10" max="10" width="5.625" style="1" customWidth="1"/>
    <col min="11" max="16384" width="9.00390625" style="1" customWidth="1"/>
  </cols>
  <sheetData>
    <row r="1" spans="1:10" ht="19.5" customHeight="1">
      <c r="A1" s="133" t="s">
        <v>80</v>
      </c>
      <c r="B1" s="133"/>
      <c r="C1" s="133"/>
      <c r="D1" s="133"/>
      <c r="E1" s="133"/>
      <c r="F1" s="133"/>
      <c r="G1" s="76"/>
      <c r="H1" s="40"/>
      <c r="I1" s="40"/>
      <c r="J1" s="2"/>
    </row>
    <row r="2" spans="1:10" ht="9" customHeight="1">
      <c r="A2" s="22"/>
      <c r="B2" s="22"/>
      <c r="C2" s="22"/>
      <c r="D2" s="3"/>
      <c r="E2" s="3"/>
      <c r="F2" s="22"/>
      <c r="G2" s="3"/>
      <c r="H2" s="22"/>
      <c r="I2" s="22"/>
      <c r="J2" s="2"/>
    </row>
    <row r="3" spans="1:16" ht="19.5" customHeight="1">
      <c r="A3" s="128" t="s">
        <v>66</v>
      </c>
      <c r="B3" s="128"/>
      <c r="C3" s="128"/>
      <c r="D3" s="128"/>
      <c r="E3" s="128"/>
      <c r="F3" s="128"/>
      <c r="G3" s="39"/>
      <c r="H3" s="39"/>
      <c r="I3" s="39"/>
      <c r="J3" s="26"/>
      <c r="K3" s="26"/>
      <c r="L3" s="26"/>
      <c r="M3" s="26"/>
      <c r="N3" s="26"/>
      <c r="O3" s="26"/>
      <c r="P3" s="26"/>
    </row>
    <row r="4" spans="1:9" s="4" customFormat="1" ht="18" customHeight="1" thickBot="1">
      <c r="A4" s="5"/>
      <c r="B4" s="13"/>
      <c r="C4" s="5"/>
      <c r="D4" s="50"/>
      <c r="E4" s="47"/>
      <c r="F4" s="47"/>
      <c r="G4" s="47"/>
      <c r="H4" s="47" t="s">
        <v>78</v>
      </c>
      <c r="I4" s="48"/>
    </row>
    <row r="5" spans="1:8" s="4" customFormat="1" ht="19.5" customHeight="1">
      <c r="A5" s="129" t="s">
        <v>75</v>
      </c>
      <c r="B5" s="129"/>
      <c r="C5" s="14"/>
      <c r="D5" s="52" t="s">
        <v>91</v>
      </c>
      <c r="E5" s="52" t="s">
        <v>92</v>
      </c>
      <c r="F5" s="52" t="s">
        <v>93</v>
      </c>
      <c r="G5" s="52" t="s">
        <v>96</v>
      </c>
      <c r="H5" s="60" t="s">
        <v>98</v>
      </c>
    </row>
    <row r="6" spans="1:8" s="4" customFormat="1" ht="6" customHeight="1">
      <c r="A6" s="15"/>
      <c r="B6" s="17"/>
      <c r="C6" s="18"/>
      <c r="H6" s="2"/>
    </row>
    <row r="7" spans="1:9" s="4" customFormat="1" ht="21.75" customHeight="1">
      <c r="A7" s="19"/>
      <c r="B7" s="20" t="s">
        <v>34</v>
      </c>
      <c r="C7" s="7"/>
      <c r="D7" s="43">
        <f>SUM(D8:D20)</f>
        <v>109554131</v>
      </c>
      <c r="E7" s="43">
        <f>SUM(E8:E20)</f>
        <v>108392207</v>
      </c>
      <c r="F7" s="43">
        <f>SUM(F8:F20)</f>
        <v>106723015</v>
      </c>
      <c r="G7" s="43">
        <f>SUM(G8:G20)</f>
        <v>107985634</v>
      </c>
      <c r="H7" s="44">
        <f>SUM(H8:H20)</f>
        <v>109185033</v>
      </c>
      <c r="I7" s="42"/>
    </row>
    <row r="8" spans="1:8" s="4" customFormat="1" ht="21.75" customHeight="1">
      <c r="A8" s="131"/>
      <c r="B8" s="54" t="s">
        <v>7</v>
      </c>
      <c r="C8" s="7"/>
      <c r="D8" s="43">
        <v>13797234</v>
      </c>
      <c r="E8" s="43">
        <v>11545119</v>
      </c>
      <c r="F8" s="43">
        <v>14074395</v>
      </c>
      <c r="G8" s="43">
        <v>14421525</v>
      </c>
      <c r="H8" s="44">
        <v>15622504</v>
      </c>
    </row>
    <row r="9" spans="1:8" s="4" customFormat="1" ht="21.75" customHeight="1">
      <c r="A9" s="131"/>
      <c r="B9" s="54" t="s">
        <v>67</v>
      </c>
      <c r="C9" s="7"/>
      <c r="D9" s="43">
        <v>54027148</v>
      </c>
      <c r="E9" s="43">
        <v>52510165</v>
      </c>
      <c r="F9" s="43">
        <v>45530844</v>
      </c>
      <c r="G9" s="43">
        <v>44996059</v>
      </c>
      <c r="H9" s="44">
        <v>42906212</v>
      </c>
    </row>
    <row r="10" spans="1:8" s="4" customFormat="1" ht="21.75" customHeight="1">
      <c r="A10" s="19"/>
      <c r="B10" s="54" t="s">
        <v>68</v>
      </c>
      <c r="C10" s="7"/>
      <c r="D10" s="43">
        <v>33808580</v>
      </c>
      <c r="E10" s="43">
        <v>36094855</v>
      </c>
      <c r="F10" s="43">
        <v>38979122</v>
      </c>
      <c r="G10" s="43">
        <v>40274645</v>
      </c>
      <c r="H10" s="44">
        <v>41927938</v>
      </c>
    </row>
    <row r="11" spans="1:8" s="4" customFormat="1" ht="21.75" customHeight="1">
      <c r="A11" s="19"/>
      <c r="B11" s="54" t="s">
        <v>86</v>
      </c>
      <c r="C11" s="7"/>
      <c r="D11" s="43">
        <v>5241364</v>
      </c>
      <c r="E11" s="43">
        <v>5442643</v>
      </c>
      <c r="F11" s="43">
        <v>5439715</v>
      </c>
      <c r="G11" s="43">
        <v>5629977</v>
      </c>
      <c r="H11" s="44">
        <v>6193078</v>
      </c>
    </row>
    <row r="12" spans="1:8" s="4" customFormat="1" ht="21.75" customHeight="1">
      <c r="A12" s="19"/>
      <c r="B12" s="54" t="s">
        <v>73</v>
      </c>
      <c r="C12" s="7"/>
      <c r="D12" s="43">
        <v>101319</v>
      </c>
      <c r="E12" s="43">
        <v>128874</v>
      </c>
      <c r="F12" s="43">
        <v>170657</v>
      </c>
      <c r="G12" s="43">
        <v>150342</v>
      </c>
      <c r="H12" s="44">
        <v>141562</v>
      </c>
    </row>
    <row r="13" spans="1:8" s="4" customFormat="1" ht="24" customHeight="1">
      <c r="A13" s="19"/>
      <c r="B13" s="55" t="s">
        <v>90</v>
      </c>
      <c r="C13" s="7"/>
      <c r="D13" s="43">
        <v>136888</v>
      </c>
      <c r="E13" s="43">
        <v>172664</v>
      </c>
      <c r="F13" s="43">
        <v>199038</v>
      </c>
      <c r="G13" s="43">
        <v>237963</v>
      </c>
      <c r="H13" s="44">
        <v>281984</v>
      </c>
    </row>
    <row r="14" spans="1:8" s="4" customFormat="1" ht="21.75" customHeight="1">
      <c r="A14" s="131"/>
      <c r="B14" s="54" t="s">
        <v>69</v>
      </c>
      <c r="C14" s="7"/>
      <c r="D14" s="43">
        <v>412353</v>
      </c>
      <c r="E14" s="43">
        <v>362806</v>
      </c>
      <c r="F14" s="43">
        <v>412653</v>
      </c>
      <c r="G14" s="43">
        <v>310151</v>
      </c>
      <c r="H14" s="44">
        <v>318144</v>
      </c>
    </row>
    <row r="15" spans="1:8" s="4" customFormat="1" ht="21.75" customHeight="1">
      <c r="A15" s="131"/>
      <c r="B15" s="54" t="s">
        <v>70</v>
      </c>
      <c r="C15" s="7"/>
      <c r="D15" s="43">
        <v>244318</v>
      </c>
      <c r="E15" s="43">
        <v>243528</v>
      </c>
      <c r="F15" s="43">
        <v>229337</v>
      </c>
      <c r="G15" s="43">
        <v>266489</v>
      </c>
      <c r="H15" s="44">
        <v>287865</v>
      </c>
    </row>
    <row r="16" spans="1:8" s="4" customFormat="1" ht="21.75" customHeight="1">
      <c r="A16" s="19"/>
      <c r="B16" s="54" t="s">
        <v>8</v>
      </c>
      <c r="C16" s="7"/>
      <c r="D16" s="43">
        <v>531111</v>
      </c>
      <c r="E16" s="43">
        <v>604361</v>
      </c>
      <c r="F16" s="43">
        <v>519386</v>
      </c>
      <c r="G16" s="43">
        <v>594883</v>
      </c>
      <c r="H16" s="44">
        <v>446764</v>
      </c>
    </row>
    <row r="17" spans="1:8" s="4" customFormat="1" ht="24" customHeight="1">
      <c r="A17" s="19"/>
      <c r="B17" s="55" t="s">
        <v>87</v>
      </c>
      <c r="C17" s="7"/>
      <c r="D17" s="84" t="s">
        <v>88</v>
      </c>
      <c r="E17" s="56" t="s">
        <v>88</v>
      </c>
      <c r="F17" s="82" t="s">
        <v>88</v>
      </c>
      <c r="G17" s="37" t="s">
        <v>88</v>
      </c>
      <c r="H17" s="38" t="s">
        <v>88</v>
      </c>
    </row>
    <row r="18" spans="1:8" s="4" customFormat="1" ht="21.75" customHeight="1">
      <c r="A18" s="19"/>
      <c r="B18" s="54" t="s">
        <v>71</v>
      </c>
      <c r="C18" s="7"/>
      <c r="D18" s="84" t="s">
        <v>88</v>
      </c>
      <c r="E18" s="84" t="s">
        <v>88</v>
      </c>
      <c r="F18" s="56" t="s">
        <v>88</v>
      </c>
      <c r="G18" s="37" t="s">
        <v>88</v>
      </c>
      <c r="H18" s="38" t="s">
        <v>88</v>
      </c>
    </row>
    <row r="19" spans="1:8" s="4" customFormat="1" ht="21" customHeight="1">
      <c r="A19" s="19"/>
      <c r="B19" s="25" t="s">
        <v>72</v>
      </c>
      <c r="C19" s="7"/>
      <c r="D19" s="43">
        <v>559528</v>
      </c>
      <c r="E19" s="43">
        <v>544558</v>
      </c>
      <c r="F19" s="43">
        <v>455350</v>
      </c>
      <c r="G19" s="43">
        <v>350310</v>
      </c>
      <c r="H19" s="44">
        <v>317533</v>
      </c>
    </row>
    <row r="20" spans="1:8" s="4" customFormat="1" ht="21.75" customHeight="1">
      <c r="A20" s="19"/>
      <c r="B20" s="54" t="s">
        <v>74</v>
      </c>
      <c r="C20" s="7"/>
      <c r="D20" s="43">
        <v>694288</v>
      </c>
      <c r="E20" s="43">
        <v>742634</v>
      </c>
      <c r="F20" s="43">
        <v>712518</v>
      </c>
      <c r="G20" s="43">
        <v>753290</v>
      </c>
      <c r="H20" s="44">
        <v>741449</v>
      </c>
    </row>
    <row r="21" spans="1:8" s="4" customFormat="1" ht="5.25" customHeight="1" thickBot="1">
      <c r="A21" s="5"/>
      <c r="B21" s="13"/>
      <c r="C21" s="11"/>
      <c r="D21" s="5"/>
      <c r="E21" s="5"/>
      <c r="F21" s="27"/>
      <c r="G21" s="5"/>
      <c r="H21" s="27"/>
    </row>
    <row r="22" spans="1:6" s="4" customFormat="1" ht="18" customHeight="1">
      <c r="A22" s="19"/>
      <c r="B22" s="19" t="s">
        <v>84</v>
      </c>
      <c r="F22" s="2"/>
    </row>
    <row r="23" spans="2:9" s="4" customFormat="1" ht="13.5">
      <c r="B23" s="8"/>
      <c r="I23" s="2"/>
    </row>
    <row r="24" spans="2:9" s="4" customFormat="1" ht="13.5">
      <c r="B24" s="8"/>
      <c r="I24" s="2"/>
    </row>
    <row r="25" spans="2:9" s="4" customFormat="1" ht="13.5">
      <c r="B25" s="8"/>
      <c r="I25" s="2"/>
    </row>
    <row r="26" spans="2:9" s="4" customFormat="1" ht="13.5">
      <c r="B26" s="8"/>
      <c r="I26" s="2"/>
    </row>
    <row r="27" spans="2:9" s="4" customFormat="1" ht="13.5">
      <c r="B27" s="8"/>
      <c r="I27" s="2"/>
    </row>
    <row r="28" spans="2:9" s="4" customFormat="1" ht="13.5">
      <c r="B28" s="8"/>
      <c r="I28" s="2"/>
    </row>
    <row r="29" spans="2:9" s="4" customFormat="1" ht="13.5">
      <c r="B29" s="8"/>
      <c r="I29" s="2"/>
    </row>
    <row r="30" spans="2:9" s="4" customFormat="1" ht="13.5">
      <c r="B30" s="8"/>
      <c r="I30" s="2"/>
    </row>
    <row r="31" spans="2:9" s="4" customFormat="1" ht="13.5">
      <c r="B31" s="8"/>
      <c r="I31" s="2"/>
    </row>
    <row r="32" spans="2:9" s="4" customFormat="1" ht="13.5">
      <c r="B32" s="8"/>
      <c r="I32" s="2"/>
    </row>
    <row r="33" spans="2:9" s="4" customFormat="1" ht="13.5">
      <c r="B33" s="8"/>
      <c r="I33" s="2"/>
    </row>
    <row r="34" spans="2:9" s="23" customFormat="1" ht="12.75">
      <c r="B34" s="24"/>
      <c r="I34" s="28"/>
    </row>
    <row r="35" spans="2:9" s="23" customFormat="1" ht="12.75">
      <c r="B35" s="24"/>
      <c r="I35" s="28"/>
    </row>
    <row r="36" spans="2:9" s="23" customFormat="1" ht="12.75">
      <c r="B36" s="24"/>
      <c r="I36" s="28"/>
    </row>
    <row r="37" spans="2:9" s="23" customFormat="1" ht="12.75">
      <c r="B37" s="24"/>
      <c r="I37" s="28"/>
    </row>
    <row r="38" spans="2:9" s="23" customFormat="1" ht="12.75">
      <c r="B38" s="24"/>
      <c r="I38" s="28"/>
    </row>
    <row r="39" spans="2:9" s="23" customFormat="1" ht="12.75">
      <c r="B39" s="24"/>
      <c r="I39" s="28"/>
    </row>
    <row r="40" spans="2:9" s="4" customFormat="1" ht="13.5">
      <c r="B40" s="8"/>
      <c r="I40" s="2"/>
    </row>
    <row r="41" spans="2:9" s="4" customFormat="1" ht="13.5">
      <c r="B41" s="8"/>
      <c r="I41" s="2"/>
    </row>
    <row r="42" spans="2:9" s="4" customFormat="1" ht="13.5">
      <c r="B42" s="8"/>
      <c r="I42" s="2"/>
    </row>
    <row r="43" spans="2:9" s="4" customFormat="1" ht="13.5">
      <c r="B43" s="8"/>
      <c r="I43" s="2"/>
    </row>
    <row r="44" spans="2:9" s="4" customFormat="1" ht="13.5">
      <c r="B44" s="8"/>
      <c r="I44" s="2"/>
    </row>
    <row r="45" spans="2:9" s="4" customFormat="1" ht="13.5">
      <c r="B45" s="8"/>
      <c r="I45" s="2"/>
    </row>
    <row r="46" spans="2:9" s="4" customFormat="1" ht="13.5">
      <c r="B46" s="8"/>
      <c r="I46" s="2"/>
    </row>
    <row r="47" spans="2:9" s="4" customFormat="1" ht="13.5">
      <c r="B47" s="8"/>
      <c r="I47" s="2"/>
    </row>
    <row r="48" spans="2:9" s="4" customFormat="1" ht="13.5">
      <c r="B48" s="8"/>
      <c r="I48" s="2"/>
    </row>
    <row r="49" spans="2:9" s="4" customFormat="1" ht="13.5">
      <c r="B49" s="8"/>
      <c r="I49" s="2"/>
    </row>
    <row r="50" spans="2:9" s="4" customFormat="1" ht="13.5">
      <c r="B50" s="8"/>
      <c r="I50" s="2"/>
    </row>
    <row r="51" spans="2:9" s="4" customFormat="1" ht="13.5">
      <c r="B51" s="8"/>
      <c r="I51" s="2"/>
    </row>
    <row r="52" spans="2:9" s="4" customFormat="1" ht="13.5">
      <c r="B52" s="8"/>
      <c r="I52" s="2"/>
    </row>
    <row r="53" spans="2:9" s="4" customFormat="1" ht="13.5">
      <c r="B53" s="8"/>
      <c r="I53" s="2"/>
    </row>
    <row r="54" spans="2:9" s="4" customFormat="1" ht="13.5">
      <c r="B54" s="8"/>
      <c r="I54" s="2"/>
    </row>
    <row r="55" spans="2:9" s="4" customFormat="1" ht="13.5">
      <c r="B55" s="8"/>
      <c r="I55" s="2"/>
    </row>
    <row r="56" spans="2:9" s="4" customFormat="1" ht="13.5">
      <c r="B56" s="8"/>
      <c r="I56" s="2"/>
    </row>
    <row r="57" spans="2:9" s="4" customFormat="1" ht="13.5">
      <c r="B57" s="8"/>
      <c r="I57" s="2"/>
    </row>
    <row r="58" spans="2:9" s="4" customFormat="1" ht="13.5">
      <c r="B58" s="8"/>
      <c r="I58" s="2"/>
    </row>
    <row r="59" spans="2:9" s="4" customFormat="1" ht="13.5">
      <c r="B59" s="8"/>
      <c r="I59" s="2"/>
    </row>
    <row r="60" spans="2:9" s="4" customFormat="1" ht="13.5">
      <c r="B60" s="8"/>
      <c r="I60" s="2"/>
    </row>
    <row r="61" spans="2:9" s="4" customFormat="1" ht="13.5">
      <c r="B61" s="8"/>
      <c r="I61" s="2"/>
    </row>
    <row r="62" spans="2:9" s="4" customFormat="1" ht="13.5">
      <c r="B62" s="8"/>
      <c r="I62" s="2"/>
    </row>
    <row r="63" spans="2:9" s="4" customFormat="1" ht="13.5">
      <c r="B63" s="8"/>
      <c r="I63" s="2"/>
    </row>
    <row r="64" spans="2:9" s="4" customFormat="1" ht="13.5">
      <c r="B64" s="8"/>
      <c r="I64" s="2"/>
    </row>
    <row r="65" spans="2:9" s="4" customFormat="1" ht="13.5">
      <c r="B65" s="8"/>
      <c r="I65" s="2"/>
    </row>
    <row r="66" spans="2:9" s="4" customFormat="1" ht="13.5">
      <c r="B66" s="8"/>
      <c r="I66" s="2"/>
    </row>
    <row r="67" spans="2:9" s="4" customFormat="1" ht="13.5">
      <c r="B67" s="8"/>
      <c r="I67" s="2"/>
    </row>
    <row r="68" spans="2:9" s="4" customFormat="1" ht="13.5">
      <c r="B68" s="8"/>
      <c r="I68" s="2"/>
    </row>
    <row r="69" s="4" customFormat="1" ht="13.5">
      <c r="B69" s="8"/>
    </row>
  </sheetData>
  <sheetProtection/>
  <mergeCells count="5">
    <mergeCell ref="A1:F1"/>
    <mergeCell ref="A3:F3"/>
    <mergeCell ref="A5:B5"/>
    <mergeCell ref="A8:A9"/>
    <mergeCell ref="A14:A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showGridLines="0"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0.5" style="1" customWidth="1"/>
    <col min="2" max="2" width="25.625" style="12" customWidth="1"/>
    <col min="3" max="3" width="0.5" style="1" customWidth="1"/>
    <col min="4" max="7" width="14.00390625" style="4" customWidth="1"/>
    <col min="8" max="9" width="14.00390625" style="1" customWidth="1"/>
    <col min="10" max="10" width="5.625" style="1" customWidth="1"/>
    <col min="11" max="16384" width="9.00390625" style="1" customWidth="1"/>
  </cols>
  <sheetData>
    <row r="1" spans="1:16" ht="19.5" customHeight="1">
      <c r="A1" s="128" t="s">
        <v>40</v>
      </c>
      <c r="B1" s="128"/>
      <c r="C1" s="128"/>
      <c r="D1" s="128"/>
      <c r="E1" s="128"/>
      <c r="F1" s="128"/>
      <c r="G1" s="39"/>
      <c r="H1" s="39"/>
      <c r="I1" s="39"/>
      <c r="J1" s="26"/>
      <c r="K1" s="26"/>
      <c r="L1" s="26"/>
      <c r="M1" s="26"/>
      <c r="N1" s="26"/>
      <c r="O1" s="26"/>
      <c r="P1" s="26"/>
    </row>
    <row r="2" spans="1:9" s="4" customFormat="1" ht="18" customHeight="1" thickBot="1">
      <c r="A2" s="5"/>
      <c r="B2" s="13"/>
      <c r="C2" s="5"/>
      <c r="D2" s="47"/>
      <c r="E2" s="47"/>
      <c r="F2" s="47"/>
      <c r="G2" s="47"/>
      <c r="H2" s="47" t="s">
        <v>78</v>
      </c>
      <c r="I2" s="48"/>
    </row>
    <row r="3" spans="1:8" s="4" customFormat="1" ht="20.25" customHeight="1">
      <c r="A3" s="129" t="s">
        <v>75</v>
      </c>
      <c r="B3" s="129"/>
      <c r="C3" s="14"/>
      <c r="D3" s="52" t="s">
        <v>91</v>
      </c>
      <c r="E3" s="46" t="s">
        <v>92</v>
      </c>
      <c r="F3" s="46" t="s">
        <v>93</v>
      </c>
      <c r="G3" s="46" t="s">
        <v>96</v>
      </c>
      <c r="H3" s="59" t="s">
        <v>98</v>
      </c>
    </row>
    <row r="4" spans="1:8" s="4" customFormat="1" ht="6" customHeight="1">
      <c r="A4" s="15"/>
      <c r="B4" s="17"/>
      <c r="C4" s="18"/>
      <c r="H4" s="2"/>
    </row>
    <row r="5" spans="1:9" s="4" customFormat="1" ht="21.75" customHeight="1">
      <c r="A5" s="19"/>
      <c r="B5" s="20" t="s">
        <v>34</v>
      </c>
      <c r="C5" s="7"/>
      <c r="D5" s="43">
        <f>SUM(D6:D18)</f>
        <v>105950812</v>
      </c>
      <c r="E5" s="43">
        <f>SUM(E6:E18)</f>
        <v>104758249</v>
      </c>
      <c r="F5" s="43">
        <f>SUM(F6:F18)</f>
        <v>102445482</v>
      </c>
      <c r="G5" s="43">
        <f>SUM(G6:G18)</f>
        <v>103803188</v>
      </c>
      <c r="H5" s="44">
        <f>SUM(H6:H18)</f>
        <v>103927330</v>
      </c>
      <c r="I5" s="42"/>
    </row>
    <row r="6" spans="1:8" s="4" customFormat="1" ht="21.75" customHeight="1">
      <c r="A6" s="131"/>
      <c r="B6" s="54" t="s">
        <v>7</v>
      </c>
      <c r="C6" s="7"/>
      <c r="D6" s="43">
        <v>12430409</v>
      </c>
      <c r="E6" s="43">
        <v>10362074</v>
      </c>
      <c r="F6" s="43">
        <v>12897382</v>
      </c>
      <c r="G6" s="43">
        <v>13251749</v>
      </c>
      <c r="H6" s="44">
        <v>14218000</v>
      </c>
    </row>
    <row r="7" spans="1:8" s="4" customFormat="1" ht="21.75" customHeight="1">
      <c r="A7" s="131"/>
      <c r="B7" s="54" t="s">
        <v>67</v>
      </c>
      <c r="C7" s="7"/>
      <c r="D7" s="43">
        <v>52959006</v>
      </c>
      <c r="E7" s="43">
        <v>51164397</v>
      </c>
      <c r="F7" s="43">
        <v>44139776</v>
      </c>
      <c r="G7" s="43">
        <v>43886041</v>
      </c>
      <c r="H7" s="44">
        <v>41027386</v>
      </c>
    </row>
    <row r="8" spans="1:8" s="4" customFormat="1" ht="21.75" customHeight="1">
      <c r="A8" s="19"/>
      <c r="B8" s="54" t="s">
        <v>68</v>
      </c>
      <c r="C8" s="7"/>
      <c r="D8" s="43">
        <v>33030941</v>
      </c>
      <c r="E8" s="43">
        <v>35498145</v>
      </c>
      <c r="F8" s="43">
        <v>37796485</v>
      </c>
      <c r="G8" s="43">
        <v>38963273</v>
      </c>
      <c r="H8" s="44">
        <v>40554056</v>
      </c>
    </row>
    <row r="9" spans="1:8" s="4" customFormat="1" ht="21.75" customHeight="1">
      <c r="A9" s="19"/>
      <c r="B9" s="54" t="s">
        <v>86</v>
      </c>
      <c r="C9" s="7"/>
      <c r="D9" s="43">
        <v>5078997</v>
      </c>
      <c r="E9" s="43">
        <v>5280148</v>
      </c>
      <c r="F9" s="43">
        <v>5270375</v>
      </c>
      <c r="G9" s="43">
        <v>5458679</v>
      </c>
      <c r="H9" s="44">
        <v>6006454</v>
      </c>
    </row>
    <row r="10" spans="1:8" s="4" customFormat="1" ht="21.75" customHeight="1">
      <c r="A10" s="19"/>
      <c r="B10" s="54" t="s">
        <v>73</v>
      </c>
      <c r="C10" s="7"/>
      <c r="D10" s="43">
        <v>86921</v>
      </c>
      <c r="E10" s="43">
        <v>74097</v>
      </c>
      <c r="F10" s="43">
        <v>122905</v>
      </c>
      <c r="G10" s="43">
        <v>97788</v>
      </c>
      <c r="H10" s="44">
        <v>111928</v>
      </c>
    </row>
    <row r="11" spans="1:8" s="4" customFormat="1" ht="24" customHeight="1">
      <c r="A11" s="19"/>
      <c r="B11" s="55" t="s">
        <v>90</v>
      </c>
      <c r="C11" s="7"/>
      <c r="D11" s="43">
        <v>74498</v>
      </c>
      <c r="E11" s="43">
        <v>71450</v>
      </c>
      <c r="F11" s="43">
        <v>56139</v>
      </c>
      <c r="G11" s="43">
        <v>49934</v>
      </c>
      <c r="H11" s="44">
        <v>64903</v>
      </c>
    </row>
    <row r="12" spans="1:8" s="4" customFormat="1" ht="21.75" customHeight="1">
      <c r="A12" s="131"/>
      <c r="B12" s="54" t="s">
        <v>69</v>
      </c>
      <c r="C12" s="7"/>
      <c r="D12" s="43">
        <v>359014</v>
      </c>
      <c r="E12" s="43">
        <v>286542</v>
      </c>
      <c r="F12" s="43">
        <v>357249</v>
      </c>
      <c r="G12" s="43">
        <v>264896</v>
      </c>
      <c r="H12" s="44">
        <v>297144</v>
      </c>
    </row>
    <row r="13" spans="1:8" s="4" customFormat="1" ht="21.75" customHeight="1">
      <c r="A13" s="131"/>
      <c r="B13" s="54" t="s">
        <v>70</v>
      </c>
      <c r="C13" s="7"/>
      <c r="D13" s="43">
        <v>244318</v>
      </c>
      <c r="E13" s="43">
        <v>243528</v>
      </c>
      <c r="F13" s="43">
        <v>229337</v>
      </c>
      <c r="G13" s="43">
        <v>266489</v>
      </c>
      <c r="H13" s="44">
        <v>287865</v>
      </c>
    </row>
    <row r="14" spans="1:8" s="4" customFormat="1" ht="21.75" customHeight="1">
      <c r="A14" s="19"/>
      <c r="B14" s="54" t="s">
        <v>8</v>
      </c>
      <c r="C14" s="7"/>
      <c r="D14" s="43">
        <v>531011</v>
      </c>
      <c r="E14" s="43">
        <v>604361</v>
      </c>
      <c r="F14" s="43">
        <v>519386</v>
      </c>
      <c r="G14" s="43">
        <v>594883</v>
      </c>
      <c r="H14" s="44">
        <v>446764</v>
      </c>
    </row>
    <row r="15" spans="1:8" s="4" customFormat="1" ht="24" customHeight="1">
      <c r="A15" s="19"/>
      <c r="B15" s="55" t="s">
        <v>87</v>
      </c>
      <c r="C15" s="7"/>
      <c r="D15" s="84" t="s">
        <v>88</v>
      </c>
      <c r="E15" s="56" t="s">
        <v>88</v>
      </c>
      <c r="F15" s="82" t="s">
        <v>88</v>
      </c>
      <c r="G15" s="82" t="s">
        <v>88</v>
      </c>
      <c r="H15" s="86" t="s">
        <v>88</v>
      </c>
    </row>
    <row r="16" spans="1:8" s="4" customFormat="1" ht="21.75" customHeight="1">
      <c r="A16" s="19"/>
      <c r="B16" s="54" t="s">
        <v>71</v>
      </c>
      <c r="C16" s="7"/>
      <c r="D16" s="56" t="s">
        <v>88</v>
      </c>
      <c r="E16" s="84" t="s">
        <v>88</v>
      </c>
      <c r="F16" s="82" t="s">
        <v>88</v>
      </c>
      <c r="G16" s="82" t="s">
        <v>88</v>
      </c>
      <c r="H16" s="86" t="s">
        <v>88</v>
      </c>
    </row>
    <row r="17" spans="1:8" s="4" customFormat="1" ht="21.75" customHeight="1">
      <c r="A17" s="19"/>
      <c r="B17" s="25" t="s">
        <v>72</v>
      </c>
      <c r="C17" s="7"/>
      <c r="D17" s="43">
        <v>559528</v>
      </c>
      <c r="E17" s="43">
        <v>544558</v>
      </c>
      <c r="F17" s="43">
        <v>455350</v>
      </c>
      <c r="G17" s="43">
        <v>350310</v>
      </c>
      <c r="H17" s="44">
        <v>317533</v>
      </c>
    </row>
    <row r="18" spans="1:8" s="4" customFormat="1" ht="21.75" customHeight="1">
      <c r="A18" s="19"/>
      <c r="B18" s="54" t="s">
        <v>74</v>
      </c>
      <c r="C18" s="7"/>
      <c r="D18" s="43">
        <v>596169</v>
      </c>
      <c r="E18" s="43">
        <v>628949</v>
      </c>
      <c r="F18" s="43">
        <v>601098</v>
      </c>
      <c r="G18" s="43">
        <v>619146</v>
      </c>
      <c r="H18" s="44">
        <v>595297</v>
      </c>
    </row>
    <row r="19" spans="1:8" s="4" customFormat="1" ht="5.25" customHeight="1" thickBot="1">
      <c r="A19" s="5"/>
      <c r="B19" s="13"/>
      <c r="C19" s="11"/>
      <c r="D19" s="5"/>
      <c r="E19" s="5"/>
      <c r="F19" s="27"/>
      <c r="G19" s="5"/>
      <c r="H19" s="27"/>
    </row>
    <row r="20" spans="1:6" s="4" customFormat="1" ht="17.25" customHeight="1">
      <c r="A20" s="19"/>
      <c r="B20" s="19" t="s">
        <v>84</v>
      </c>
      <c r="F20" s="2"/>
    </row>
    <row r="21" s="4" customFormat="1" ht="13.5">
      <c r="B21" s="8"/>
    </row>
    <row r="22" s="4" customFormat="1" ht="13.5">
      <c r="B22" s="8"/>
    </row>
    <row r="23" spans="2:9" s="4" customFormat="1" ht="13.5">
      <c r="B23" s="8"/>
      <c r="I23" s="2"/>
    </row>
    <row r="24" spans="2:9" s="4" customFormat="1" ht="13.5">
      <c r="B24" s="8"/>
      <c r="I24" s="2"/>
    </row>
    <row r="25" spans="2:9" s="4" customFormat="1" ht="13.5">
      <c r="B25" s="8"/>
      <c r="I25" s="2"/>
    </row>
    <row r="26" spans="2:9" s="4" customFormat="1" ht="13.5">
      <c r="B26" s="8"/>
      <c r="I26" s="2"/>
    </row>
    <row r="27" spans="2:9" s="4" customFormat="1" ht="13.5">
      <c r="B27" s="8"/>
      <c r="I27" s="2"/>
    </row>
    <row r="28" spans="2:9" s="4" customFormat="1" ht="13.5">
      <c r="B28" s="8"/>
      <c r="I28" s="2"/>
    </row>
    <row r="29" spans="2:9" s="4" customFormat="1" ht="13.5">
      <c r="B29" s="8"/>
      <c r="I29" s="2"/>
    </row>
    <row r="30" spans="2:9" s="4" customFormat="1" ht="13.5">
      <c r="B30" s="8"/>
      <c r="I30" s="2"/>
    </row>
    <row r="31" spans="2:9" s="4" customFormat="1" ht="13.5">
      <c r="B31" s="8"/>
      <c r="I31" s="2"/>
    </row>
    <row r="32" spans="2:9" s="4" customFormat="1" ht="13.5">
      <c r="B32" s="8"/>
      <c r="I32" s="2"/>
    </row>
    <row r="33" spans="2:9" s="4" customFormat="1" ht="13.5">
      <c r="B33" s="8"/>
      <c r="I33" s="2"/>
    </row>
    <row r="34" spans="2:9" s="4" customFormat="1" ht="13.5">
      <c r="B34" s="8"/>
      <c r="I34" s="2"/>
    </row>
    <row r="35" spans="2:9" s="4" customFormat="1" ht="13.5">
      <c r="B35" s="8"/>
      <c r="I35" s="2"/>
    </row>
    <row r="36" spans="2:9" s="4" customFormat="1" ht="13.5">
      <c r="B36" s="8"/>
      <c r="I36" s="2"/>
    </row>
    <row r="37" spans="2:9" s="4" customFormat="1" ht="13.5">
      <c r="B37" s="8"/>
      <c r="I37" s="2"/>
    </row>
    <row r="38" spans="2:9" s="4" customFormat="1" ht="13.5">
      <c r="B38" s="8"/>
      <c r="I38" s="2"/>
    </row>
    <row r="39" spans="2:9" s="4" customFormat="1" ht="13.5">
      <c r="B39" s="8"/>
      <c r="I39" s="2"/>
    </row>
    <row r="40" spans="2:9" s="4" customFormat="1" ht="13.5">
      <c r="B40" s="8"/>
      <c r="I40" s="2"/>
    </row>
    <row r="41" spans="2:9" s="4" customFormat="1" ht="13.5">
      <c r="B41" s="8"/>
      <c r="I41" s="2"/>
    </row>
    <row r="42" spans="2:9" s="4" customFormat="1" ht="13.5">
      <c r="B42" s="8"/>
      <c r="I42" s="2"/>
    </row>
    <row r="43" spans="2:9" s="4" customFormat="1" ht="13.5">
      <c r="B43" s="8"/>
      <c r="I43" s="2"/>
    </row>
    <row r="44" spans="2:9" s="4" customFormat="1" ht="13.5">
      <c r="B44" s="8"/>
      <c r="I44" s="2"/>
    </row>
    <row r="45" spans="2:9" s="4" customFormat="1" ht="13.5">
      <c r="B45" s="8"/>
      <c r="I45" s="2"/>
    </row>
    <row r="46" spans="2:9" s="4" customFormat="1" ht="13.5">
      <c r="B46" s="8"/>
      <c r="I46" s="2"/>
    </row>
    <row r="47" spans="2:9" s="4" customFormat="1" ht="13.5">
      <c r="B47" s="8"/>
      <c r="I47" s="2"/>
    </row>
    <row r="48" spans="2:9" s="4" customFormat="1" ht="13.5">
      <c r="B48" s="8"/>
      <c r="I48" s="2"/>
    </row>
    <row r="49" spans="2:9" s="4" customFormat="1" ht="13.5">
      <c r="B49" s="8"/>
      <c r="I49" s="2"/>
    </row>
    <row r="50" spans="2:9" s="4" customFormat="1" ht="13.5">
      <c r="B50" s="8"/>
      <c r="I50" s="2"/>
    </row>
    <row r="51" spans="2:9" s="4" customFormat="1" ht="13.5">
      <c r="B51" s="8"/>
      <c r="I51" s="2"/>
    </row>
    <row r="52" spans="2:9" s="4" customFormat="1" ht="13.5">
      <c r="B52" s="8"/>
      <c r="I52" s="2"/>
    </row>
    <row r="53" spans="2:9" s="4" customFormat="1" ht="13.5">
      <c r="B53" s="8"/>
      <c r="I53" s="2"/>
    </row>
    <row r="54" spans="2:9" s="4" customFormat="1" ht="13.5">
      <c r="B54" s="8"/>
      <c r="I54" s="2"/>
    </row>
    <row r="55" spans="2:9" s="4" customFormat="1" ht="13.5">
      <c r="B55" s="8"/>
      <c r="I55" s="2"/>
    </row>
    <row r="56" spans="2:9" s="4" customFormat="1" ht="13.5">
      <c r="B56" s="8"/>
      <c r="I56" s="2"/>
    </row>
    <row r="57" spans="2:9" s="4" customFormat="1" ht="13.5">
      <c r="B57" s="8"/>
      <c r="I57" s="2"/>
    </row>
    <row r="58" spans="2:9" s="4" customFormat="1" ht="13.5">
      <c r="B58" s="8"/>
      <c r="I58" s="2"/>
    </row>
    <row r="59" spans="2:9" s="23" customFormat="1" ht="12.75">
      <c r="B59" s="24"/>
      <c r="I59" s="28"/>
    </row>
    <row r="60" spans="2:9" s="23" customFormat="1" ht="12.75">
      <c r="B60" s="24"/>
      <c r="I60" s="28"/>
    </row>
    <row r="61" spans="2:9" s="23" customFormat="1" ht="12.75">
      <c r="B61" s="24"/>
      <c r="I61" s="28"/>
    </row>
    <row r="62" spans="2:9" s="23" customFormat="1" ht="12.75">
      <c r="B62" s="24"/>
      <c r="I62" s="28"/>
    </row>
    <row r="63" spans="2:9" s="23" customFormat="1" ht="12.75">
      <c r="B63" s="24"/>
      <c r="I63" s="28"/>
    </row>
    <row r="64" spans="2:9" s="23" customFormat="1" ht="12.75">
      <c r="B64" s="24"/>
      <c r="I64" s="28"/>
    </row>
    <row r="65" spans="2:9" s="4" customFormat="1" ht="13.5">
      <c r="B65" s="8"/>
      <c r="I65" s="2"/>
    </row>
    <row r="66" spans="2:9" s="4" customFormat="1" ht="13.5">
      <c r="B66" s="8"/>
      <c r="I66" s="2"/>
    </row>
    <row r="67" spans="2:9" s="4" customFormat="1" ht="13.5">
      <c r="B67" s="8"/>
      <c r="I67" s="2"/>
    </row>
    <row r="68" spans="2:9" s="4" customFormat="1" ht="13.5">
      <c r="B68" s="8"/>
      <c r="I68" s="2"/>
    </row>
    <row r="69" spans="2:9" s="4" customFormat="1" ht="13.5">
      <c r="B69" s="8"/>
      <c r="I69" s="2"/>
    </row>
    <row r="70" spans="2:9" s="4" customFormat="1" ht="13.5">
      <c r="B70" s="8"/>
      <c r="I70" s="2"/>
    </row>
    <row r="71" spans="2:9" s="4" customFormat="1" ht="13.5">
      <c r="B71" s="8"/>
      <c r="I71" s="2"/>
    </row>
    <row r="72" spans="2:9" s="4" customFormat="1" ht="13.5">
      <c r="B72" s="8"/>
      <c r="I72" s="2"/>
    </row>
    <row r="73" spans="2:9" s="4" customFormat="1" ht="13.5">
      <c r="B73" s="8"/>
      <c r="I73" s="2"/>
    </row>
    <row r="74" spans="2:9" s="4" customFormat="1" ht="13.5">
      <c r="B74" s="8"/>
      <c r="I74" s="2"/>
    </row>
    <row r="75" spans="2:9" s="4" customFormat="1" ht="13.5">
      <c r="B75" s="8"/>
      <c r="I75" s="2"/>
    </row>
    <row r="76" spans="2:9" s="4" customFormat="1" ht="13.5">
      <c r="B76" s="8"/>
      <c r="I76" s="2"/>
    </row>
    <row r="77" spans="2:9" s="4" customFormat="1" ht="13.5">
      <c r="B77" s="8"/>
      <c r="I77" s="2"/>
    </row>
    <row r="78" spans="2:9" s="4" customFormat="1" ht="13.5">
      <c r="B78" s="8"/>
      <c r="I78" s="2"/>
    </row>
    <row r="79" spans="2:9" s="4" customFormat="1" ht="13.5">
      <c r="B79" s="8"/>
      <c r="I79" s="2"/>
    </row>
    <row r="80" spans="2:9" s="4" customFormat="1" ht="13.5">
      <c r="B80" s="8"/>
      <c r="I80" s="2"/>
    </row>
    <row r="81" spans="2:9" s="4" customFormat="1" ht="13.5">
      <c r="B81" s="8"/>
      <c r="I81" s="2"/>
    </row>
    <row r="82" spans="2:9" s="4" customFormat="1" ht="13.5">
      <c r="B82" s="8"/>
      <c r="I82" s="2"/>
    </row>
    <row r="83" spans="2:9" s="4" customFormat="1" ht="13.5">
      <c r="B83" s="8"/>
      <c r="I83" s="2"/>
    </row>
    <row r="84" spans="2:9" s="4" customFormat="1" ht="13.5">
      <c r="B84" s="8"/>
      <c r="I84" s="2"/>
    </row>
    <row r="85" spans="2:9" s="4" customFormat="1" ht="13.5">
      <c r="B85" s="8"/>
      <c r="I85" s="2"/>
    </row>
    <row r="86" spans="2:9" s="4" customFormat="1" ht="13.5">
      <c r="B86" s="8"/>
      <c r="I86" s="2"/>
    </row>
    <row r="87" spans="2:9" s="4" customFormat="1" ht="13.5">
      <c r="B87" s="8"/>
      <c r="I87" s="2"/>
    </row>
    <row r="88" spans="2:9" s="4" customFormat="1" ht="13.5">
      <c r="B88" s="8"/>
      <c r="I88" s="2"/>
    </row>
    <row r="89" spans="2:9" s="4" customFormat="1" ht="13.5">
      <c r="B89" s="8"/>
      <c r="I89" s="2"/>
    </row>
    <row r="90" spans="2:9" s="4" customFormat="1" ht="13.5">
      <c r="B90" s="8"/>
      <c r="I90" s="2"/>
    </row>
    <row r="91" spans="2:9" s="4" customFormat="1" ht="13.5">
      <c r="B91" s="8"/>
      <c r="I91" s="2"/>
    </row>
    <row r="92" spans="2:9" s="4" customFormat="1" ht="13.5">
      <c r="B92" s="8"/>
      <c r="I92" s="2"/>
    </row>
    <row r="93" spans="2:9" s="4" customFormat="1" ht="13.5">
      <c r="B93" s="8"/>
      <c r="I93" s="2"/>
    </row>
    <row r="94" s="4" customFormat="1" ht="13.5">
      <c r="B94" s="8"/>
    </row>
  </sheetData>
  <sheetProtection/>
  <mergeCells count="4">
    <mergeCell ref="A1:F1"/>
    <mergeCell ref="A3:B3"/>
    <mergeCell ref="A6:A7"/>
    <mergeCell ref="A12:A1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2"/>
  <sheetViews>
    <sheetView showGridLines="0" zoomScalePageLayoutView="0" workbookViewId="0" topLeftCell="A1">
      <selection activeCell="A1" sqref="A1:I1"/>
    </sheetView>
  </sheetViews>
  <sheetFormatPr defaultColWidth="9.00390625" defaultRowHeight="13.5"/>
  <cols>
    <col min="1" max="1" width="0.5" style="1" customWidth="1"/>
    <col min="2" max="2" width="14.625" style="1" customWidth="1"/>
    <col min="3" max="4" width="0.5" style="1" customWidth="1"/>
    <col min="5" max="5" width="12.375" style="12" customWidth="1"/>
    <col min="6" max="6" width="0.5" style="1" customWidth="1"/>
    <col min="7" max="10" width="13.50390625" style="4" customWidth="1"/>
    <col min="11" max="11" width="13.50390625" style="1" customWidth="1"/>
    <col min="12" max="16384" width="9.00390625" style="1" customWidth="1"/>
  </cols>
  <sheetData>
    <row r="1" spans="1:12" ht="19.5" customHeight="1">
      <c r="A1" s="133" t="s">
        <v>81</v>
      </c>
      <c r="B1" s="133"/>
      <c r="C1" s="133"/>
      <c r="D1" s="133"/>
      <c r="E1" s="133"/>
      <c r="F1" s="133"/>
      <c r="G1" s="133"/>
      <c r="H1" s="133"/>
      <c r="I1" s="133"/>
      <c r="K1" s="2"/>
      <c r="L1" s="2"/>
    </row>
    <row r="2" spans="1:12" ht="5.25" customHeight="1">
      <c r="A2" s="22"/>
      <c r="B2" s="22"/>
      <c r="C2" s="22"/>
      <c r="D2" s="22"/>
      <c r="E2" s="22"/>
      <c r="F2" s="22"/>
      <c r="G2" s="3"/>
      <c r="H2" s="3"/>
      <c r="I2" s="22"/>
      <c r="J2" s="3"/>
      <c r="K2" s="22"/>
      <c r="L2" s="2"/>
    </row>
    <row r="3" spans="1:11" s="4" customFormat="1" ht="16.5" customHeight="1" thickBot="1">
      <c r="A3" s="5"/>
      <c r="B3" s="5"/>
      <c r="C3" s="5"/>
      <c r="D3" s="5"/>
      <c r="E3" s="13"/>
      <c r="F3" s="5"/>
      <c r="G3" s="47"/>
      <c r="H3" s="47"/>
      <c r="I3" s="47"/>
      <c r="J3" s="47"/>
      <c r="K3" s="47" t="s">
        <v>78</v>
      </c>
    </row>
    <row r="4" spans="1:11" s="4" customFormat="1" ht="19.5" customHeight="1">
      <c r="A4" s="35"/>
      <c r="B4" s="29" t="s">
        <v>75</v>
      </c>
      <c r="C4" s="36"/>
      <c r="D4" s="35"/>
      <c r="E4" s="29" t="s">
        <v>76</v>
      </c>
      <c r="F4" s="14"/>
      <c r="G4" s="52" t="s">
        <v>91</v>
      </c>
      <c r="H4" s="52" t="s">
        <v>92</v>
      </c>
      <c r="I4" s="52" t="s">
        <v>93</v>
      </c>
      <c r="J4" s="52" t="s">
        <v>96</v>
      </c>
      <c r="K4" s="60" t="s">
        <v>98</v>
      </c>
    </row>
    <row r="5" spans="1:11" s="4" customFormat="1" ht="6" customHeight="1">
      <c r="A5" s="15"/>
      <c r="B5" s="15"/>
      <c r="C5" s="7"/>
      <c r="D5" s="16"/>
      <c r="E5" s="17"/>
      <c r="F5" s="18"/>
      <c r="K5" s="2"/>
    </row>
    <row r="6" spans="1:11" s="4" customFormat="1" ht="18" customHeight="1">
      <c r="A6" s="19"/>
      <c r="B6" s="20"/>
      <c r="C6" s="7"/>
      <c r="D6" s="21"/>
      <c r="E6" s="10" t="s">
        <v>9</v>
      </c>
      <c r="F6" s="7"/>
      <c r="G6" s="56">
        <v>5986045</v>
      </c>
      <c r="H6" s="56">
        <v>5953753</v>
      </c>
      <c r="I6" s="56">
        <v>5979295</v>
      </c>
      <c r="J6" s="56">
        <v>5981854</v>
      </c>
      <c r="K6" s="77">
        <v>6125100</v>
      </c>
    </row>
    <row r="7" spans="1:11" s="4" customFormat="1" ht="18" customHeight="1">
      <c r="A7" s="131"/>
      <c r="B7" s="130" t="s">
        <v>31</v>
      </c>
      <c r="C7" s="9"/>
      <c r="D7" s="10"/>
      <c r="E7" s="10" t="s">
        <v>10</v>
      </c>
      <c r="F7" s="7"/>
      <c r="G7" s="56">
        <v>4881774</v>
      </c>
      <c r="H7" s="56">
        <v>4800037</v>
      </c>
      <c r="I7" s="56">
        <v>4913850</v>
      </c>
      <c r="J7" s="56">
        <v>4883579</v>
      </c>
      <c r="K7" s="77">
        <v>4780248</v>
      </c>
    </row>
    <row r="8" spans="1:11" s="4" customFormat="1" ht="18" customHeight="1">
      <c r="A8" s="131"/>
      <c r="B8" s="130"/>
      <c r="C8" s="9"/>
      <c r="D8" s="10"/>
      <c r="E8" s="10" t="s">
        <v>11</v>
      </c>
      <c r="F8" s="7"/>
      <c r="G8" s="56">
        <v>1672931</v>
      </c>
      <c r="H8" s="56">
        <v>1810108</v>
      </c>
      <c r="I8" s="56">
        <v>1491560</v>
      </c>
      <c r="J8" s="56">
        <v>1350438</v>
      </c>
      <c r="K8" s="77">
        <v>1421808</v>
      </c>
    </row>
    <row r="9" spans="1:11" s="4" customFormat="1" ht="18" customHeight="1">
      <c r="A9" s="19"/>
      <c r="B9" s="20"/>
      <c r="C9" s="7"/>
      <c r="D9" s="19"/>
      <c r="E9" s="10" t="s">
        <v>12</v>
      </c>
      <c r="F9" s="7"/>
      <c r="G9" s="56">
        <v>4649405</v>
      </c>
      <c r="H9" s="56">
        <v>4856367</v>
      </c>
      <c r="I9" s="56">
        <v>4655432</v>
      </c>
      <c r="J9" s="56">
        <v>4657059</v>
      </c>
      <c r="K9" s="77">
        <v>4623992</v>
      </c>
    </row>
    <row r="10" spans="1:11" s="4" customFormat="1" ht="12" customHeight="1">
      <c r="A10" s="19"/>
      <c r="B10" s="20"/>
      <c r="C10" s="7"/>
      <c r="D10" s="19"/>
      <c r="E10" s="10"/>
      <c r="F10" s="7"/>
      <c r="G10" s="56"/>
      <c r="H10" s="56"/>
      <c r="I10" s="56"/>
      <c r="J10" s="56"/>
      <c r="K10" s="77"/>
    </row>
    <row r="11" spans="1:11" s="4" customFormat="1" ht="18" customHeight="1">
      <c r="A11" s="19"/>
      <c r="B11" s="20"/>
      <c r="C11" s="7"/>
      <c r="D11" s="19"/>
      <c r="E11" s="10" t="s">
        <v>9</v>
      </c>
      <c r="F11" s="7"/>
      <c r="G11" s="56">
        <v>8925950</v>
      </c>
      <c r="H11" s="56">
        <v>8790686</v>
      </c>
      <c r="I11" s="56">
        <v>8803987</v>
      </c>
      <c r="J11" s="56">
        <v>8751260</v>
      </c>
      <c r="K11" s="77">
        <v>8934684</v>
      </c>
    </row>
    <row r="12" spans="1:11" s="4" customFormat="1" ht="18" customHeight="1">
      <c r="A12" s="131"/>
      <c r="B12" s="130" t="s">
        <v>32</v>
      </c>
      <c r="C12" s="9"/>
      <c r="D12" s="10"/>
      <c r="E12" s="10" t="s">
        <v>10</v>
      </c>
      <c r="F12" s="7"/>
      <c r="G12" s="56">
        <v>8200816</v>
      </c>
      <c r="H12" s="56">
        <v>8076019</v>
      </c>
      <c r="I12" s="56">
        <v>8075571</v>
      </c>
      <c r="J12" s="56">
        <v>8039926</v>
      </c>
      <c r="K12" s="77">
        <v>8102735</v>
      </c>
    </row>
    <row r="13" spans="1:11" s="4" customFormat="1" ht="18" customHeight="1">
      <c r="A13" s="131"/>
      <c r="B13" s="130"/>
      <c r="C13" s="9"/>
      <c r="D13" s="10"/>
      <c r="E13" s="10" t="s">
        <v>11</v>
      </c>
      <c r="F13" s="7"/>
      <c r="G13" s="56">
        <v>4760507</v>
      </c>
      <c r="H13" s="56">
        <v>4855911</v>
      </c>
      <c r="I13" s="56">
        <v>4088908</v>
      </c>
      <c r="J13" s="56">
        <v>4703318</v>
      </c>
      <c r="K13" s="77">
        <v>4521633</v>
      </c>
    </row>
    <row r="14" spans="1:11" s="4" customFormat="1" ht="18" customHeight="1">
      <c r="A14" s="19"/>
      <c r="B14" s="20"/>
      <c r="C14" s="7"/>
      <c r="D14" s="19"/>
      <c r="E14" s="10" t="s">
        <v>12</v>
      </c>
      <c r="F14" s="7"/>
      <c r="G14" s="56">
        <v>7297050</v>
      </c>
      <c r="H14" s="56">
        <v>7252664</v>
      </c>
      <c r="I14" s="56">
        <v>7143009</v>
      </c>
      <c r="J14" s="56">
        <v>7548050</v>
      </c>
      <c r="K14" s="77">
        <v>7673897</v>
      </c>
    </row>
    <row r="15" spans="1:11" s="4" customFormat="1" ht="12" customHeight="1">
      <c r="A15" s="19"/>
      <c r="B15" s="20"/>
      <c r="C15" s="7"/>
      <c r="D15" s="19"/>
      <c r="E15" s="10"/>
      <c r="F15" s="7"/>
      <c r="G15" s="56"/>
      <c r="H15" s="56"/>
      <c r="I15" s="56"/>
      <c r="J15" s="56"/>
      <c r="K15" s="77"/>
    </row>
    <row r="16" spans="1:11" s="4" customFormat="1" ht="18" customHeight="1">
      <c r="A16" s="19"/>
      <c r="B16" s="20"/>
      <c r="C16" s="7"/>
      <c r="D16" s="19"/>
      <c r="E16" s="10" t="s">
        <v>9</v>
      </c>
      <c r="F16" s="7"/>
      <c r="G16" s="56">
        <v>680970</v>
      </c>
      <c r="H16" s="56">
        <v>683226</v>
      </c>
      <c r="I16" s="56">
        <v>673695</v>
      </c>
      <c r="J16" s="56">
        <v>656716</v>
      </c>
      <c r="K16" s="77">
        <v>634606</v>
      </c>
    </row>
    <row r="17" spans="1:11" s="4" customFormat="1" ht="18" customHeight="1">
      <c r="A17" s="131"/>
      <c r="B17" s="130" t="s">
        <v>13</v>
      </c>
      <c r="C17" s="9"/>
      <c r="D17" s="10"/>
      <c r="E17" s="10" t="s">
        <v>10</v>
      </c>
      <c r="F17" s="7"/>
      <c r="G17" s="56">
        <v>559841</v>
      </c>
      <c r="H17" s="56">
        <v>611657</v>
      </c>
      <c r="I17" s="56">
        <v>595401</v>
      </c>
      <c r="J17" s="56">
        <v>594152</v>
      </c>
      <c r="K17" s="77">
        <v>542991</v>
      </c>
    </row>
    <row r="18" spans="1:11" s="4" customFormat="1" ht="18" customHeight="1">
      <c r="A18" s="131"/>
      <c r="B18" s="130"/>
      <c r="C18" s="9"/>
      <c r="D18" s="10"/>
      <c r="E18" s="10" t="s">
        <v>11</v>
      </c>
      <c r="F18" s="7"/>
      <c r="G18" s="56">
        <v>37462</v>
      </c>
      <c r="H18" s="56">
        <v>0</v>
      </c>
      <c r="I18" s="56" t="s">
        <v>88</v>
      </c>
      <c r="J18" s="56" t="s">
        <v>88</v>
      </c>
      <c r="K18" s="77" t="s">
        <v>88</v>
      </c>
    </row>
    <row r="19" spans="1:11" s="4" customFormat="1" ht="18" customHeight="1">
      <c r="A19" s="19"/>
      <c r="B19" s="20"/>
      <c r="C19" s="7"/>
      <c r="D19" s="19"/>
      <c r="E19" s="10" t="s">
        <v>12</v>
      </c>
      <c r="F19" s="7"/>
      <c r="G19" s="56">
        <v>227743</v>
      </c>
      <c r="H19" s="56">
        <v>54082</v>
      </c>
      <c r="I19" s="56">
        <v>24384</v>
      </c>
      <c r="J19" s="56">
        <v>106298</v>
      </c>
      <c r="K19" s="77">
        <v>80845</v>
      </c>
    </row>
    <row r="20" spans="1:11" s="4" customFormat="1" ht="12" customHeight="1">
      <c r="A20" s="19"/>
      <c r="B20" s="20"/>
      <c r="C20" s="7"/>
      <c r="D20" s="19"/>
      <c r="E20" s="10"/>
      <c r="F20" s="7"/>
      <c r="G20" s="56"/>
      <c r="H20" s="56"/>
      <c r="I20" s="56"/>
      <c r="J20" s="56"/>
      <c r="K20" s="77"/>
    </row>
    <row r="21" spans="1:11" s="4" customFormat="1" ht="18" customHeight="1">
      <c r="A21" s="19"/>
      <c r="B21" s="20"/>
      <c r="C21" s="7"/>
      <c r="D21" s="19"/>
      <c r="E21" s="10" t="s">
        <v>9</v>
      </c>
      <c r="F21" s="7"/>
      <c r="G21" s="56">
        <v>19497006</v>
      </c>
      <c r="H21" s="56">
        <v>19317053</v>
      </c>
      <c r="I21" s="56">
        <v>19366367</v>
      </c>
      <c r="J21" s="56">
        <v>20641945</v>
      </c>
      <c r="K21" s="77">
        <v>22626763</v>
      </c>
    </row>
    <row r="22" spans="1:11" s="4" customFormat="1" ht="18" customHeight="1">
      <c r="A22" s="131"/>
      <c r="B22" s="130" t="s">
        <v>33</v>
      </c>
      <c r="C22" s="9"/>
      <c r="D22" s="10"/>
      <c r="E22" s="10" t="s">
        <v>10</v>
      </c>
      <c r="F22" s="7"/>
      <c r="G22" s="56">
        <v>19208121</v>
      </c>
      <c r="H22" s="56">
        <v>19659589</v>
      </c>
      <c r="I22" s="56">
        <v>20051349</v>
      </c>
      <c r="J22" s="56">
        <v>20720566</v>
      </c>
      <c r="K22" s="77">
        <v>22031939</v>
      </c>
    </row>
    <row r="23" spans="1:11" s="4" customFormat="1" ht="18" customHeight="1">
      <c r="A23" s="131"/>
      <c r="B23" s="130"/>
      <c r="C23" s="9"/>
      <c r="D23" s="10"/>
      <c r="E23" s="10" t="s">
        <v>11</v>
      </c>
      <c r="F23" s="7"/>
      <c r="G23" s="56">
        <v>3523667</v>
      </c>
      <c r="H23" s="56">
        <v>1724150</v>
      </c>
      <c r="I23" s="56">
        <v>1886090</v>
      </c>
      <c r="J23" s="56">
        <v>2547549</v>
      </c>
      <c r="K23" s="77">
        <v>1890645</v>
      </c>
    </row>
    <row r="24" spans="1:11" s="4" customFormat="1" ht="18" customHeight="1">
      <c r="A24" s="19"/>
      <c r="B24" s="19"/>
      <c r="C24" s="7"/>
      <c r="D24" s="19"/>
      <c r="E24" s="10" t="s">
        <v>12</v>
      </c>
      <c r="F24" s="7"/>
      <c r="G24" s="56">
        <v>4372495</v>
      </c>
      <c r="H24" s="56">
        <v>2502510</v>
      </c>
      <c r="I24" s="56">
        <v>2921184</v>
      </c>
      <c r="J24" s="56">
        <v>3509209</v>
      </c>
      <c r="K24" s="77">
        <v>2923666</v>
      </c>
    </row>
    <row r="25" spans="1:11" s="4" customFormat="1" ht="6" customHeight="1" thickBot="1">
      <c r="A25" s="5"/>
      <c r="B25" s="5"/>
      <c r="C25" s="11"/>
      <c r="D25" s="5"/>
      <c r="E25" s="13"/>
      <c r="F25" s="11"/>
      <c r="G25" s="5"/>
      <c r="H25" s="30"/>
      <c r="I25" s="30"/>
      <c r="J25" s="30"/>
      <c r="K25" s="30"/>
    </row>
    <row r="26" spans="1:11" s="4" customFormat="1" ht="18" customHeight="1">
      <c r="A26" s="19" t="s">
        <v>84</v>
      </c>
      <c r="B26" s="19"/>
      <c r="D26" s="19"/>
      <c r="E26" s="10"/>
      <c r="H26" s="34"/>
      <c r="I26" s="34"/>
      <c r="J26" s="34"/>
      <c r="K26" s="34"/>
    </row>
    <row r="27" spans="1:11" s="4" customFormat="1" ht="13.5">
      <c r="A27" s="19"/>
      <c r="B27" s="19"/>
      <c r="D27" s="19"/>
      <c r="E27" s="10"/>
      <c r="I27" s="30"/>
      <c r="J27" s="30"/>
      <c r="K27" s="30"/>
    </row>
    <row r="28" spans="1:11" s="4" customFormat="1" ht="13.5">
      <c r="A28" s="19"/>
      <c r="B28" s="19"/>
      <c r="D28" s="19"/>
      <c r="E28" s="10"/>
      <c r="I28" s="30"/>
      <c r="J28" s="30"/>
      <c r="K28" s="30"/>
    </row>
    <row r="29" spans="1:11" s="4" customFormat="1" ht="13.5">
      <c r="A29" s="19"/>
      <c r="B29" s="19"/>
      <c r="D29" s="19"/>
      <c r="E29" s="10"/>
      <c r="I29" s="30"/>
      <c r="J29" s="30"/>
      <c r="K29" s="30"/>
    </row>
    <row r="30" spans="1:11" s="4" customFormat="1" ht="13.5">
      <c r="A30" s="19"/>
      <c r="B30" s="19"/>
      <c r="D30" s="19"/>
      <c r="E30" s="10"/>
      <c r="I30" s="30"/>
      <c r="J30" s="30"/>
      <c r="K30" s="30"/>
    </row>
    <row r="31" spans="1:11" s="4" customFormat="1" ht="13.5">
      <c r="A31" s="19"/>
      <c r="B31" s="19"/>
      <c r="D31" s="19"/>
      <c r="E31" s="10"/>
      <c r="I31" s="30"/>
      <c r="J31" s="30"/>
      <c r="K31" s="30"/>
    </row>
    <row r="32" spans="1:5" s="4" customFormat="1" ht="13.5">
      <c r="A32" s="19"/>
      <c r="B32" s="19"/>
      <c r="D32" s="19"/>
      <c r="E32" s="10"/>
    </row>
    <row r="33" spans="1:5" s="4" customFormat="1" ht="13.5">
      <c r="A33" s="19"/>
      <c r="B33" s="19"/>
      <c r="D33" s="19"/>
      <c r="E33" s="10"/>
    </row>
    <row r="34" spans="1:5" s="4" customFormat="1" ht="13.5">
      <c r="A34" s="19"/>
      <c r="D34" s="19"/>
      <c r="E34" s="10"/>
    </row>
    <row r="35" spans="4:5" s="4" customFormat="1" ht="13.5">
      <c r="D35" s="19"/>
      <c r="E35" s="10"/>
    </row>
    <row r="36" spans="4:5" s="4" customFormat="1" ht="13.5">
      <c r="D36" s="19"/>
      <c r="E36" s="10"/>
    </row>
    <row r="37" spans="4:5" s="4" customFormat="1" ht="13.5">
      <c r="D37" s="19"/>
      <c r="E37" s="10"/>
    </row>
    <row r="38" spans="4:5" s="4" customFormat="1" ht="13.5">
      <c r="D38" s="19"/>
      <c r="E38" s="10"/>
    </row>
    <row r="39" spans="4:5" s="4" customFormat="1" ht="13.5">
      <c r="D39" s="19"/>
      <c r="E39" s="10"/>
    </row>
    <row r="40" spans="4:5" s="4" customFormat="1" ht="13.5">
      <c r="D40" s="19"/>
      <c r="E40" s="10"/>
    </row>
    <row r="41" spans="4:5" s="4" customFormat="1" ht="13.5">
      <c r="D41" s="19"/>
      <c r="E41" s="10"/>
    </row>
    <row r="42" spans="4:5" s="4" customFormat="1" ht="13.5">
      <c r="D42" s="19"/>
      <c r="E42" s="10"/>
    </row>
    <row r="43" spans="4:5" s="4" customFormat="1" ht="13.5">
      <c r="D43" s="19"/>
      <c r="E43" s="10"/>
    </row>
    <row r="44" spans="4:5" s="4" customFormat="1" ht="13.5">
      <c r="D44" s="19"/>
      <c r="E44" s="10"/>
    </row>
    <row r="45" spans="4:5" s="4" customFormat="1" ht="13.5">
      <c r="D45" s="19"/>
      <c r="E45" s="10"/>
    </row>
    <row r="46" spans="4:5" s="4" customFormat="1" ht="13.5">
      <c r="D46" s="19"/>
      <c r="E46" s="10"/>
    </row>
    <row r="47" spans="4:5" s="4" customFormat="1" ht="13.5">
      <c r="D47" s="19"/>
      <c r="E47" s="10"/>
    </row>
    <row r="48" spans="4:5" s="4" customFormat="1" ht="13.5">
      <c r="D48" s="19"/>
      <c r="E48" s="10"/>
    </row>
    <row r="49" s="4" customFormat="1" ht="13.5">
      <c r="E49" s="8"/>
    </row>
    <row r="50" s="4" customFormat="1" ht="13.5">
      <c r="E50" s="8"/>
    </row>
    <row r="51" s="4" customFormat="1" ht="13.5">
      <c r="E51" s="8"/>
    </row>
    <row r="52" s="4" customFormat="1" ht="13.5">
      <c r="E52" s="8"/>
    </row>
    <row r="53" s="4" customFormat="1" ht="13.5">
      <c r="E53" s="8"/>
    </row>
    <row r="54" s="4" customFormat="1" ht="13.5">
      <c r="E54" s="8"/>
    </row>
    <row r="55" s="4" customFormat="1" ht="13.5">
      <c r="E55" s="8"/>
    </row>
    <row r="56" s="4" customFormat="1" ht="13.5">
      <c r="E56" s="8"/>
    </row>
    <row r="57" s="4" customFormat="1" ht="13.5">
      <c r="E57" s="8"/>
    </row>
    <row r="58" s="4" customFormat="1" ht="13.5">
      <c r="E58" s="8"/>
    </row>
    <row r="59" s="4" customFormat="1" ht="13.5">
      <c r="E59" s="8"/>
    </row>
    <row r="60" s="4" customFormat="1" ht="13.5">
      <c r="E60" s="8"/>
    </row>
    <row r="61" s="4" customFormat="1" ht="13.5">
      <c r="E61" s="8"/>
    </row>
    <row r="62" s="4" customFormat="1" ht="13.5">
      <c r="E62" s="8"/>
    </row>
    <row r="63" s="4" customFormat="1" ht="13.5">
      <c r="E63" s="8"/>
    </row>
    <row r="64" s="4" customFormat="1" ht="13.5">
      <c r="E64" s="8"/>
    </row>
    <row r="65" s="4" customFormat="1" ht="13.5">
      <c r="E65" s="8"/>
    </row>
    <row r="66" s="4" customFormat="1" ht="13.5">
      <c r="E66" s="8"/>
    </row>
    <row r="67" s="4" customFormat="1" ht="13.5">
      <c r="E67" s="8"/>
    </row>
    <row r="68" s="4" customFormat="1" ht="13.5">
      <c r="E68" s="8"/>
    </row>
    <row r="69" s="4" customFormat="1" ht="13.5">
      <c r="E69" s="8"/>
    </row>
    <row r="70" s="4" customFormat="1" ht="13.5">
      <c r="E70" s="8"/>
    </row>
    <row r="71" s="4" customFormat="1" ht="13.5">
      <c r="E71" s="8"/>
    </row>
    <row r="72" s="4" customFormat="1" ht="13.5">
      <c r="E72" s="8"/>
    </row>
    <row r="73" s="4" customFormat="1" ht="13.5">
      <c r="E73" s="8"/>
    </row>
    <row r="74" s="4" customFormat="1" ht="13.5">
      <c r="E74" s="8"/>
    </row>
    <row r="75" s="4" customFormat="1" ht="13.5">
      <c r="E75" s="8"/>
    </row>
    <row r="76" s="4" customFormat="1" ht="13.5">
      <c r="E76" s="8"/>
    </row>
    <row r="77" s="4" customFormat="1" ht="13.5">
      <c r="E77" s="8"/>
    </row>
    <row r="78" s="4" customFormat="1" ht="13.5">
      <c r="E78" s="8"/>
    </row>
    <row r="79" s="4" customFormat="1" ht="13.5">
      <c r="E79" s="8"/>
    </row>
    <row r="80" s="4" customFormat="1" ht="13.5">
      <c r="E80" s="8"/>
    </row>
    <row r="81" s="4" customFormat="1" ht="13.5">
      <c r="E81" s="8"/>
    </row>
    <row r="82" s="4" customFormat="1" ht="13.5">
      <c r="E82" s="8"/>
    </row>
    <row r="83" s="4" customFormat="1" ht="13.5">
      <c r="E83" s="8"/>
    </row>
    <row r="84" s="4" customFormat="1" ht="13.5">
      <c r="E84" s="8"/>
    </row>
    <row r="85" s="4" customFormat="1" ht="13.5">
      <c r="E85" s="8"/>
    </row>
    <row r="86" s="4" customFormat="1" ht="13.5">
      <c r="E86" s="8"/>
    </row>
    <row r="87" s="4" customFormat="1" ht="13.5">
      <c r="E87" s="8"/>
    </row>
    <row r="88" s="4" customFormat="1" ht="13.5">
      <c r="E88" s="8"/>
    </row>
    <row r="89" s="4" customFormat="1" ht="13.5">
      <c r="E89" s="8"/>
    </row>
    <row r="90" s="4" customFormat="1" ht="13.5">
      <c r="E90" s="8"/>
    </row>
    <row r="91" s="4" customFormat="1" ht="13.5">
      <c r="E91" s="8"/>
    </row>
    <row r="92" s="4" customFormat="1" ht="13.5">
      <c r="E92" s="8"/>
    </row>
    <row r="93" s="4" customFormat="1" ht="13.5">
      <c r="E93" s="8"/>
    </row>
    <row r="94" s="4" customFormat="1" ht="13.5">
      <c r="E94" s="8"/>
    </row>
    <row r="95" s="4" customFormat="1" ht="13.5">
      <c r="E95" s="8"/>
    </row>
    <row r="96" s="4" customFormat="1" ht="13.5">
      <c r="E96" s="8"/>
    </row>
    <row r="97" s="4" customFormat="1" ht="13.5">
      <c r="E97" s="8"/>
    </row>
    <row r="98" s="4" customFormat="1" ht="13.5">
      <c r="E98" s="8"/>
    </row>
    <row r="99" s="4" customFormat="1" ht="13.5">
      <c r="E99" s="8"/>
    </row>
    <row r="100" s="4" customFormat="1" ht="13.5">
      <c r="E100" s="8"/>
    </row>
    <row r="101" s="4" customFormat="1" ht="13.5">
      <c r="E101" s="8"/>
    </row>
    <row r="102" s="4" customFormat="1" ht="13.5">
      <c r="E102" s="8"/>
    </row>
    <row r="103" s="4" customFormat="1" ht="13.5">
      <c r="E103" s="8"/>
    </row>
    <row r="104" s="4" customFormat="1" ht="13.5">
      <c r="E104" s="8"/>
    </row>
    <row r="105" s="4" customFormat="1" ht="13.5">
      <c r="E105" s="8"/>
    </row>
    <row r="106" s="4" customFormat="1" ht="13.5">
      <c r="E106" s="8"/>
    </row>
    <row r="107" s="4" customFormat="1" ht="13.5">
      <c r="E107" s="8"/>
    </row>
    <row r="108" s="4" customFormat="1" ht="13.5">
      <c r="E108" s="8"/>
    </row>
    <row r="109" s="4" customFormat="1" ht="13.5">
      <c r="E109" s="8"/>
    </row>
    <row r="110" s="4" customFormat="1" ht="13.5">
      <c r="E110" s="8"/>
    </row>
    <row r="111" s="4" customFormat="1" ht="13.5">
      <c r="E111" s="8"/>
    </row>
    <row r="112" s="4" customFormat="1" ht="13.5">
      <c r="E112" s="8"/>
    </row>
    <row r="113" s="4" customFormat="1" ht="13.5">
      <c r="E113" s="8"/>
    </row>
    <row r="114" s="4" customFormat="1" ht="13.5">
      <c r="E114" s="8"/>
    </row>
    <row r="115" s="4" customFormat="1" ht="13.5">
      <c r="E115" s="8"/>
    </row>
    <row r="116" s="4" customFormat="1" ht="13.5">
      <c r="E116" s="8"/>
    </row>
    <row r="117" s="4" customFormat="1" ht="13.5">
      <c r="E117" s="8"/>
    </row>
    <row r="118" s="4" customFormat="1" ht="13.5">
      <c r="E118" s="8"/>
    </row>
    <row r="119" s="4" customFormat="1" ht="13.5">
      <c r="E119" s="8"/>
    </row>
    <row r="120" s="4" customFormat="1" ht="13.5">
      <c r="E120" s="8"/>
    </row>
    <row r="121" s="4" customFormat="1" ht="13.5">
      <c r="E121" s="8"/>
    </row>
    <row r="122" s="4" customFormat="1" ht="13.5">
      <c r="E122" s="8"/>
    </row>
  </sheetData>
  <sheetProtection/>
  <mergeCells count="9">
    <mergeCell ref="A22:A23"/>
    <mergeCell ref="B22:B23"/>
    <mergeCell ref="A1:I1"/>
    <mergeCell ref="A7:A8"/>
    <mergeCell ref="B7:B8"/>
    <mergeCell ref="A12:A13"/>
    <mergeCell ref="B12:B13"/>
    <mergeCell ref="A17:A18"/>
    <mergeCell ref="B17:B1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zoomScalePageLayoutView="0" workbookViewId="0" topLeftCell="A1">
      <selection activeCell="A1" sqref="A1:G1"/>
    </sheetView>
  </sheetViews>
  <sheetFormatPr defaultColWidth="9.00390625" defaultRowHeight="13.5"/>
  <cols>
    <col min="1" max="1" width="12.75390625" style="1" customWidth="1"/>
    <col min="2" max="2" width="13.375" style="1" customWidth="1"/>
    <col min="3" max="5" width="11.625" style="1" customWidth="1"/>
    <col min="6" max="6" width="18.375" style="1" customWidth="1"/>
    <col min="7" max="7" width="17.25390625" style="1" customWidth="1"/>
    <col min="8" max="16384" width="9.00390625" style="1" customWidth="1"/>
  </cols>
  <sheetData>
    <row r="1" spans="1:8" ht="19.5" customHeight="1">
      <c r="A1" s="134" t="s">
        <v>30</v>
      </c>
      <c r="B1" s="134"/>
      <c r="C1" s="134"/>
      <c r="D1" s="134"/>
      <c r="E1" s="134"/>
      <c r="F1" s="134"/>
      <c r="G1" s="134"/>
      <c r="H1" s="2"/>
    </row>
    <row r="2" spans="1:7" s="4" customFormat="1" ht="5.25" customHeight="1">
      <c r="A2" s="61"/>
      <c r="B2" s="61"/>
      <c r="C2" s="61"/>
      <c r="D2" s="61"/>
      <c r="E2" s="61"/>
      <c r="F2" s="61"/>
      <c r="G2" s="61"/>
    </row>
    <row r="3" spans="1:7" s="4" customFormat="1" ht="16.5" customHeight="1" thickBot="1">
      <c r="A3" s="62"/>
      <c r="B3" s="62"/>
      <c r="C3" s="63"/>
      <c r="D3" s="63"/>
      <c r="E3" s="63"/>
      <c r="F3" s="63"/>
      <c r="G3" s="64" t="s">
        <v>82</v>
      </c>
    </row>
    <row r="4" spans="1:7" s="4" customFormat="1" ht="19.5" customHeight="1">
      <c r="A4" s="65" t="s">
        <v>37</v>
      </c>
      <c r="B4" s="66" t="s">
        <v>35</v>
      </c>
      <c r="C4" s="67" t="s">
        <v>22</v>
      </c>
      <c r="D4" s="68" t="s">
        <v>23</v>
      </c>
      <c r="E4" s="68" t="s">
        <v>24</v>
      </c>
      <c r="F4" s="68" t="s">
        <v>25</v>
      </c>
      <c r="G4" s="69" t="s">
        <v>38</v>
      </c>
    </row>
    <row r="5" spans="1:7" s="4" customFormat="1" ht="6" customHeight="1">
      <c r="A5" s="70"/>
      <c r="B5" s="71"/>
      <c r="C5" s="72"/>
      <c r="D5" s="72"/>
      <c r="E5" s="72"/>
      <c r="F5" s="72"/>
      <c r="G5" s="72"/>
    </row>
    <row r="6" spans="1:9" s="4" customFormat="1" ht="19.5" customHeight="1">
      <c r="A6" s="135" t="s">
        <v>91</v>
      </c>
      <c r="B6" s="73" t="s">
        <v>29</v>
      </c>
      <c r="C6" s="75">
        <v>12</v>
      </c>
      <c r="D6" s="75">
        <v>46</v>
      </c>
      <c r="E6" s="75">
        <v>66692</v>
      </c>
      <c r="F6" s="75">
        <v>11479474300</v>
      </c>
      <c r="G6" s="75">
        <v>300000000</v>
      </c>
      <c r="H6" s="30"/>
      <c r="I6" s="30"/>
    </row>
    <row r="7" spans="1:9" s="4" customFormat="1" ht="19.5" customHeight="1">
      <c r="A7" s="135"/>
      <c r="B7" s="73" t="s">
        <v>89</v>
      </c>
      <c r="C7" s="75" t="s">
        <v>88</v>
      </c>
      <c r="D7" s="75" t="s">
        <v>88</v>
      </c>
      <c r="E7" s="75" t="s">
        <v>88</v>
      </c>
      <c r="F7" s="75" t="s">
        <v>88</v>
      </c>
      <c r="G7" s="75" t="s">
        <v>88</v>
      </c>
      <c r="H7" s="37"/>
      <c r="I7" s="49"/>
    </row>
    <row r="8" spans="1:7" s="4" customFormat="1" ht="12" customHeight="1">
      <c r="A8" s="74"/>
      <c r="B8" s="71"/>
      <c r="C8" s="75"/>
      <c r="D8" s="75"/>
      <c r="E8" s="75"/>
      <c r="F8" s="75"/>
      <c r="G8" s="75"/>
    </row>
    <row r="9" spans="1:9" s="4" customFormat="1" ht="19.5" customHeight="1">
      <c r="A9" s="131">
        <v>29</v>
      </c>
      <c r="B9" s="9" t="s">
        <v>29</v>
      </c>
      <c r="C9" s="56">
        <v>12</v>
      </c>
      <c r="D9" s="56">
        <v>46</v>
      </c>
      <c r="E9" s="56">
        <v>64434</v>
      </c>
      <c r="F9" s="56">
        <v>9596616400</v>
      </c>
      <c r="G9" s="56">
        <v>300000000</v>
      </c>
      <c r="H9" s="30"/>
      <c r="I9" s="30"/>
    </row>
    <row r="10" spans="1:9" s="4" customFormat="1" ht="19.5" customHeight="1">
      <c r="A10" s="131"/>
      <c r="B10" s="9" t="s">
        <v>89</v>
      </c>
      <c r="C10" s="56" t="s">
        <v>88</v>
      </c>
      <c r="D10" s="56" t="s">
        <v>88</v>
      </c>
      <c r="E10" s="56" t="s">
        <v>88</v>
      </c>
      <c r="F10" s="56" t="s">
        <v>88</v>
      </c>
      <c r="G10" s="56" t="s">
        <v>88</v>
      </c>
      <c r="H10" s="37"/>
      <c r="I10" s="49"/>
    </row>
    <row r="11" spans="1:7" s="4" customFormat="1" ht="12" customHeight="1">
      <c r="A11" s="10"/>
      <c r="B11" s="9"/>
      <c r="C11" s="77"/>
      <c r="D11" s="77"/>
      <c r="E11" s="77"/>
      <c r="F11" s="77"/>
      <c r="G11" s="77"/>
    </row>
    <row r="12" spans="1:9" s="4" customFormat="1" ht="19.5" customHeight="1">
      <c r="A12" s="131">
        <v>30</v>
      </c>
      <c r="B12" s="9" t="s">
        <v>29</v>
      </c>
      <c r="C12" s="56">
        <v>13</v>
      </c>
      <c r="D12" s="56">
        <v>55</v>
      </c>
      <c r="E12" s="56">
        <v>54777</v>
      </c>
      <c r="F12" s="56">
        <v>12366446500</v>
      </c>
      <c r="G12" s="56">
        <v>200000000</v>
      </c>
      <c r="H12" s="30"/>
      <c r="I12" s="30"/>
    </row>
    <row r="13" spans="1:9" s="4" customFormat="1" ht="19.5" customHeight="1">
      <c r="A13" s="131"/>
      <c r="B13" s="9" t="s">
        <v>89</v>
      </c>
      <c r="C13" s="56" t="s">
        <v>88</v>
      </c>
      <c r="D13" s="56" t="s">
        <v>88</v>
      </c>
      <c r="E13" s="56" t="s">
        <v>88</v>
      </c>
      <c r="F13" s="56" t="s">
        <v>88</v>
      </c>
      <c r="G13" s="56" t="s">
        <v>88</v>
      </c>
      <c r="H13" s="37"/>
      <c r="I13" s="49"/>
    </row>
    <row r="14" spans="1:7" s="4" customFormat="1" ht="12" customHeight="1">
      <c r="A14" s="79"/>
      <c r="B14" s="80"/>
      <c r="C14" s="77"/>
      <c r="D14" s="77"/>
      <c r="E14" s="77"/>
      <c r="F14" s="77"/>
      <c r="G14" s="77"/>
    </row>
    <row r="15" spans="1:9" s="2" customFormat="1" ht="19.5" customHeight="1">
      <c r="A15" s="136" t="s">
        <v>96</v>
      </c>
      <c r="B15" s="80" t="s">
        <v>29</v>
      </c>
      <c r="C15" s="77">
        <v>12</v>
      </c>
      <c r="D15" s="77">
        <v>52</v>
      </c>
      <c r="E15" s="77">
        <v>51560</v>
      </c>
      <c r="F15" s="77">
        <v>12835681700</v>
      </c>
      <c r="G15" s="77">
        <v>100000000</v>
      </c>
      <c r="H15" s="30"/>
      <c r="I15" s="32"/>
    </row>
    <row r="16" spans="1:9" s="2" customFormat="1" ht="19.5" customHeight="1">
      <c r="A16" s="136"/>
      <c r="B16" s="80" t="s">
        <v>89</v>
      </c>
      <c r="C16" s="77" t="s">
        <v>88</v>
      </c>
      <c r="D16" s="77" t="s">
        <v>88</v>
      </c>
      <c r="E16" s="77" t="s">
        <v>88</v>
      </c>
      <c r="F16" s="77" t="s">
        <v>88</v>
      </c>
      <c r="G16" s="77" t="s">
        <v>88</v>
      </c>
      <c r="H16" s="37"/>
      <c r="I16" s="58"/>
    </row>
    <row r="17" spans="1:7" s="4" customFormat="1" ht="12" customHeight="1">
      <c r="A17" s="79"/>
      <c r="B17" s="80"/>
      <c r="C17" s="77"/>
      <c r="D17" s="77"/>
      <c r="E17" s="77"/>
      <c r="F17" s="77"/>
      <c r="G17" s="77"/>
    </row>
    <row r="18" spans="1:9" s="2" customFormat="1" ht="19.5" customHeight="1">
      <c r="A18" s="131">
        <v>2</v>
      </c>
      <c r="B18" s="80" t="s">
        <v>29</v>
      </c>
      <c r="C18" s="77">
        <v>10</v>
      </c>
      <c r="D18" s="77">
        <v>46</v>
      </c>
      <c r="E18" s="77">
        <v>39941</v>
      </c>
      <c r="F18" s="77">
        <v>13658876700</v>
      </c>
      <c r="G18" s="77">
        <v>100000000</v>
      </c>
      <c r="H18" s="32"/>
      <c r="I18" s="32"/>
    </row>
    <row r="19" spans="1:9" s="2" customFormat="1" ht="19.5" customHeight="1">
      <c r="A19" s="131"/>
      <c r="B19" s="80" t="s">
        <v>89</v>
      </c>
      <c r="C19" s="77" t="s">
        <v>88</v>
      </c>
      <c r="D19" s="77" t="s">
        <v>88</v>
      </c>
      <c r="E19" s="77" t="s">
        <v>88</v>
      </c>
      <c r="F19" s="77" t="s">
        <v>88</v>
      </c>
      <c r="G19" s="77" t="s">
        <v>88</v>
      </c>
      <c r="H19" s="38"/>
      <c r="I19" s="58"/>
    </row>
    <row r="20" spans="1:7" s="4" customFormat="1" ht="6.75" customHeight="1" thickBot="1">
      <c r="A20" s="5"/>
      <c r="B20" s="11"/>
      <c r="C20" s="47"/>
      <c r="D20" s="47"/>
      <c r="E20" s="47"/>
      <c r="F20" s="47"/>
      <c r="G20" s="50"/>
    </row>
    <row r="21" spans="1:7" s="4" customFormat="1" ht="18" customHeight="1">
      <c r="A21" s="4" t="s">
        <v>85</v>
      </c>
      <c r="C21" s="57"/>
      <c r="D21" s="57"/>
      <c r="E21" s="57"/>
      <c r="F21" s="57"/>
      <c r="G21" s="57"/>
    </row>
    <row r="22" spans="3:7" s="4" customFormat="1" ht="13.5">
      <c r="C22" s="57"/>
      <c r="D22" s="57"/>
      <c r="E22" s="57"/>
      <c r="F22" s="57"/>
      <c r="G22" s="57"/>
    </row>
    <row r="23" s="4" customFormat="1" ht="13.5"/>
    <row r="24" s="4" customFormat="1" ht="13.5"/>
    <row r="25" s="4" customFormat="1" ht="13.5"/>
    <row r="26" spans="1:11" ht="13.5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</row>
    <row r="27" spans="1:11" ht="13.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</row>
    <row r="28" spans="1:11" ht="13.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</row>
  </sheetData>
  <sheetProtection/>
  <mergeCells count="6">
    <mergeCell ref="A1:G1"/>
    <mergeCell ref="A6:A7"/>
    <mergeCell ref="A9:A10"/>
    <mergeCell ref="A12:A13"/>
    <mergeCell ref="A18:A19"/>
    <mergeCell ref="A15:A1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市の財政</dc:title>
  <dc:subject/>
  <dc:creator>統計分析課</dc:creator>
  <cp:keywords/>
  <dc:description/>
  <cp:lastModifiedBy>gifu</cp:lastModifiedBy>
  <cp:lastPrinted>2022-03-16T05:39:26Z</cp:lastPrinted>
  <dcterms:created xsi:type="dcterms:W3CDTF">1997-01-08T22:48:59Z</dcterms:created>
  <dcterms:modified xsi:type="dcterms:W3CDTF">2022-04-15T03:45:07Z</dcterms:modified>
  <cp:category/>
  <cp:version/>
  <cp:contentType/>
  <cp:contentStatus/>
</cp:coreProperties>
</file>