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150" windowHeight="7950" activeTab="0"/>
  </bookViews>
  <sheets>
    <sheet name="１(1)" sheetId="1" r:id="rId1"/>
    <sheet name="１(2)" sheetId="2" r:id="rId2"/>
    <sheet name="１(3)" sheetId="3" r:id="rId3"/>
    <sheet name="１(4)" sheetId="4" r:id="rId4"/>
    <sheet name="１(5)" sheetId="5" r:id="rId5"/>
    <sheet name="２(1)" sheetId="6" r:id="rId6"/>
    <sheet name="２(2)" sheetId="7" r:id="rId7"/>
    <sheet name="３（1） " sheetId="8" r:id="rId8"/>
    <sheet name="３（2） " sheetId="9" r:id="rId9"/>
    <sheet name="３（3） " sheetId="10" r:id="rId10"/>
    <sheet name="３（4） " sheetId="11" r:id="rId11"/>
    <sheet name="３（5） " sheetId="12" r:id="rId12"/>
    <sheet name="３（6） " sheetId="13" r:id="rId13"/>
    <sheet name="４(1)" sheetId="14" r:id="rId14"/>
    <sheet name="４(2)" sheetId="15" r:id="rId15"/>
    <sheet name="４(３)" sheetId="16" r:id="rId16"/>
    <sheet name="５(1)" sheetId="17" r:id="rId17"/>
    <sheet name="５(2)" sheetId="18" r:id="rId18"/>
    <sheet name="６" sheetId="19" r:id="rId19"/>
    <sheet name="７ " sheetId="20" r:id="rId20"/>
    <sheet name="８" sheetId="21" r:id="rId21"/>
    <sheet name="９ " sheetId="22" r:id="rId22"/>
    <sheet name="１０" sheetId="23" r:id="rId23"/>
    <sheet name="１１" sheetId="24" r:id="rId24"/>
    <sheet name="１２ " sheetId="25" r:id="rId25"/>
    <sheet name="１３" sheetId="26" r:id="rId26"/>
    <sheet name="１４" sheetId="27" r:id="rId27"/>
    <sheet name="１５ " sheetId="28" r:id="rId28"/>
    <sheet name="１６ " sheetId="29" r:id="rId29"/>
    <sheet name="１７" sheetId="30" r:id="rId30"/>
    <sheet name="Sheet1" sheetId="31" r:id="rId31"/>
  </sheets>
  <definedNames>
    <definedName name="_xlnm.Print_Area" localSheetId="5">'２(1)'!$A$1:$E$52</definedName>
    <definedName name="_xlnm.Print_Area" localSheetId="10">'３（4） '!$A$1:$L$41</definedName>
    <definedName name="_xlnm.Print_Area" localSheetId="11">'３（5） '!$A$1:$L$44</definedName>
    <definedName name="_xlnm.Print_Area" localSheetId="21">'９ '!$A$1:$P$63</definedName>
  </definedNames>
  <calcPr fullCalcOnLoad="1"/>
</workbook>
</file>

<file path=xl/sharedStrings.xml><?xml version="1.0" encoding="utf-8"?>
<sst xmlns="http://schemas.openxmlformats.org/spreadsheetml/2006/main" count="1312" uniqueCount="540">
  <si>
    <t>島</t>
  </si>
  <si>
    <t>藍川</t>
  </si>
  <si>
    <t>岐北</t>
  </si>
  <si>
    <t>厚見</t>
  </si>
  <si>
    <t>青山</t>
  </si>
  <si>
    <t>陽南</t>
  </si>
  <si>
    <t>藍川東</t>
  </si>
  <si>
    <t>岐阜西</t>
  </si>
  <si>
    <t>長森南</t>
  </si>
  <si>
    <t>分館</t>
  </si>
  <si>
    <t>計</t>
  </si>
  <si>
    <t>市民総合体育館</t>
  </si>
  <si>
    <t>総数</t>
  </si>
  <si>
    <t>一般利用</t>
  </si>
  <si>
    <t>南部スポーツセンター</t>
  </si>
  <si>
    <t>岐阜市体育ルーム</t>
  </si>
  <si>
    <t>利用者計</t>
  </si>
  <si>
    <t>本荘市民プール</t>
  </si>
  <si>
    <t>北部市民プール</t>
  </si>
  <si>
    <t>南部市民プール</t>
  </si>
  <si>
    <t>(5)　学校別体育施設利用状況(運動場)</t>
  </si>
  <si>
    <t>岩野田</t>
  </si>
  <si>
    <t>高等学校</t>
  </si>
  <si>
    <t>境川</t>
  </si>
  <si>
    <t>幼稚園名</t>
  </si>
  <si>
    <t>（各年度末現在）</t>
  </si>
  <si>
    <t>（単位：人）</t>
  </si>
  <si>
    <t>１．学校基本調査結果(毎年５月１日）</t>
  </si>
  <si>
    <t>小学校</t>
  </si>
  <si>
    <t>学校名</t>
  </si>
  <si>
    <t>児　　童　　数</t>
  </si>
  <si>
    <t>学級数</t>
  </si>
  <si>
    <t>男</t>
  </si>
  <si>
    <t>女</t>
  </si>
  <si>
    <t>徹明</t>
  </si>
  <si>
    <t>白山</t>
  </si>
  <si>
    <t>梅林</t>
  </si>
  <si>
    <t>華陽</t>
  </si>
  <si>
    <t>本荘</t>
  </si>
  <si>
    <t>日野</t>
  </si>
  <si>
    <t>長良</t>
  </si>
  <si>
    <t>三里</t>
  </si>
  <si>
    <t>鷺山</t>
  </si>
  <si>
    <t>加納</t>
  </si>
  <si>
    <t>加納西</t>
  </si>
  <si>
    <t>則武</t>
  </si>
  <si>
    <t>長森北</t>
  </si>
  <si>
    <t>常磐</t>
  </si>
  <si>
    <t>木田</t>
  </si>
  <si>
    <t>黒野</t>
  </si>
  <si>
    <t>方県</t>
  </si>
  <si>
    <t>茜部</t>
  </si>
  <si>
    <t>鶉</t>
  </si>
  <si>
    <t>七郷</t>
  </si>
  <si>
    <t>西郷</t>
  </si>
  <si>
    <t>市橋</t>
  </si>
  <si>
    <t>岩</t>
  </si>
  <si>
    <t>鏡島</t>
  </si>
  <si>
    <t>長良西</t>
  </si>
  <si>
    <t>早田</t>
  </si>
  <si>
    <t>且挌</t>
  </si>
  <si>
    <t>芥見</t>
  </si>
  <si>
    <t>合渡</t>
  </si>
  <si>
    <t>三輪南</t>
  </si>
  <si>
    <t>三輪北</t>
  </si>
  <si>
    <t>網代</t>
  </si>
  <si>
    <t>城西</t>
  </si>
  <si>
    <t>長良東</t>
  </si>
  <si>
    <t>長森西</t>
  </si>
  <si>
    <t>芥見東</t>
  </si>
  <si>
    <t>岩野田北</t>
  </si>
  <si>
    <t>長森東</t>
  </si>
  <si>
    <t>中学校</t>
  </si>
  <si>
    <t>長森</t>
  </si>
  <si>
    <t>長良</t>
  </si>
  <si>
    <t>精華</t>
  </si>
  <si>
    <t>藍川</t>
  </si>
  <si>
    <t>三輪</t>
  </si>
  <si>
    <t>青山</t>
  </si>
  <si>
    <t>陽南</t>
  </si>
  <si>
    <t>藍川北</t>
  </si>
  <si>
    <t>東長良</t>
  </si>
  <si>
    <t>岐阜東</t>
  </si>
  <si>
    <t>岐阜商業高校</t>
  </si>
  <si>
    <t xml:space="preserve"> </t>
  </si>
  <si>
    <t>学校数</t>
  </si>
  <si>
    <t>外国人</t>
  </si>
  <si>
    <t>養護教諭</t>
  </si>
  <si>
    <t>本務者のうち特殊学級担当職員(再掲)</t>
  </si>
  <si>
    <t>負担法による者</t>
  </si>
  <si>
    <t>その他</t>
  </si>
  <si>
    <t>学校栄養職員</t>
  </si>
  <si>
    <t>区分</t>
  </si>
  <si>
    <t>利用人数</t>
  </si>
  <si>
    <t>開放校名</t>
  </si>
  <si>
    <t>開放日数</t>
  </si>
  <si>
    <t>日</t>
  </si>
  <si>
    <t>人</t>
  </si>
  <si>
    <t>市民球場</t>
  </si>
  <si>
    <t>八ッ草球場</t>
  </si>
  <si>
    <t>日置江球場</t>
  </si>
  <si>
    <t>江崎第一球場</t>
  </si>
  <si>
    <t>江崎第二球場</t>
  </si>
  <si>
    <t>江崎第三球場</t>
  </si>
  <si>
    <t>溝口第一球場</t>
  </si>
  <si>
    <t>次木球場</t>
  </si>
  <si>
    <t>則松球場</t>
  </si>
  <si>
    <t>厚八運動場</t>
  </si>
  <si>
    <t>島西運動場</t>
  </si>
  <si>
    <t>旦ノ島球場</t>
  </si>
  <si>
    <t>溝口第二球場</t>
  </si>
  <si>
    <t>中屋球場</t>
  </si>
  <si>
    <t>日野サッカー場</t>
  </si>
  <si>
    <t>日置江サッカー場</t>
  </si>
  <si>
    <t>鏡島サッカー場</t>
  </si>
  <si>
    <t>４．岐阜市歴史博物館入館者状況</t>
  </si>
  <si>
    <t>合　　計</t>
  </si>
  <si>
    <t>有　　料</t>
  </si>
  <si>
    <t>無　　料</t>
  </si>
  <si>
    <t>個　　人</t>
  </si>
  <si>
    <t>団　　体</t>
  </si>
  <si>
    <t>一般図書</t>
  </si>
  <si>
    <t>児童図書</t>
  </si>
  <si>
    <t>長良図書室</t>
  </si>
  <si>
    <t>東部図書室</t>
  </si>
  <si>
    <t>西部図書室</t>
  </si>
  <si>
    <t>長森図書室</t>
  </si>
  <si>
    <t>参考質問受付件数</t>
  </si>
  <si>
    <t>総　数</t>
  </si>
  <si>
    <t>児童図書研究室資料</t>
  </si>
  <si>
    <t>貸出文庫用資料</t>
  </si>
  <si>
    <t>児童室資料</t>
  </si>
  <si>
    <t>点字他資料</t>
  </si>
  <si>
    <t>個人貸出</t>
  </si>
  <si>
    <t>団体貸出</t>
  </si>
  <si>
    <t>口　頭</t>
  </si>
  <si>
    <t>電　話</t>
  </si>
  <si>
    <t>文　書</t>
  </si>
  <si>
    <t>科学講座</t>
  </si>
  <si>
    <t>科学相談</t>
  </si>
  <si>
    <t>７．ドリームシアター岐阜利用状況</t>
  </si>
  <si>
    <t>計(A)</t>
  </si>
  <si>
    <t>件数</t>
  </si>
  <si>
    <t>人数(B)</t>
  </si>
  <si>
    <t>８．岐阜市少年自然の家利用状況</t>
  </si>
  <si>
    <t>利用団体数</t>
  </si>
  <si>
    <t>実利用者数</t>
  </si>
  <si>
    <t>延利用者数</t>
  </si>
  <si>
    <t>軽音楽</t>
  </si>
  <si>
    <t>講演会</t>
  </si>
  <si>
    <t>国際会議</t>
  </si>
  <si>
    <t>国内会議</t>
  </si>
  <si>
    <t>大会・会合</t>
  </si>
  <si>
    <t>発表会</t>
  </si>
  <si>
    <t>団体数</t>
  </si>
  <si>
    <t>施設名</t>
  </si>
  <si>
    <t>家庭教育学級</t>
  </si>
  <si>
    <t>視聴覚クラブ</t>
  </si>
  <si>
    <t>青少年育成会</t>
  </si>
  <si>
    <t>青年団・青年会</t>
  </si>
  <si>
    <t>体育団体</t>
  </si>
  <si>
    <t>自治団体</t>
  </si>
  <si>
    <t>議会報告</t>
  </si>
  <si>
    <t>福祉団体</t>
  </si>
  <si>
    <t>行政関係</t>
  </si>
  <si>
    <t>文庫貸出冊数</t>
  </si>
  <si>
    <t>図書貸出冊数</t>
  </si>
  <si>
    <t>白  山</t>
  </si>
  <si>
    <t>梅  林</t>
  </si>
  <si>
    <t>華  陽</t>
  </si>
  <si>
    <t>本  荘</t>
  </si>
  <si>
    <t>日  野</t>
  </si>
  <si>
    <t>長  良</t>
  </si>
  <si>
    <t>三  里</t>
  </si>
  <si>
    <t>鷺  山</t>
  </si>
  <si>
    <t>加  納</t>
  </si>
  <si>
    <t>則  武</t>
  </si>
  <si>
    <t>常  磐</t>
  </si>
  <si>
    <t>木  田</t>
  </si>
  <si>
    <t>黒  野</t>
  </si>
  <si>
    <t>方  県</t>
  </si>
  <si>
    <t>茜  部</t>
  </si>
  <si>
    <t>七  郷</t>
  </si>
  <si>
    <t>西  郷</t>
  </si>
  <si>
    <t>市  橋</t>
  </si>
  <si>
    <t>鏡  島</t>
  </si>
  <si>
    <t>厚  見</t>
  </si>
  <si>
    <t>早  田</t>
  </si>
  <si>
    <t>且  挌</t>
  </si>
  <si>
    <t>芥  見</t>
  </si>
  <si>
    <t>合  渡</t>
  </si>
  <si>
    <t>網  代</t>
  </si>
  <si>
    <t>城  西</t>
  </si>
  <si>
    <t>藍  川</t>
  </si>
  <si>
    <t>地図関係資料</t>
  </si>
  <si>
    <t>その他</t>
  </si>
  <si>
    <t>教育研究所</t>
  </si>
  <si>
    <t>視聴覚</t>
  </si>
  <si>
    <t>総合計</t>
  </si>
  <si>
    <t>生　　徒　　数</t>
  </si>
  <si>
    <t>明郷</t>
  </si>
  <si>
    <t>団体数</t>
  </si>
  <si>
    <t>青少年団体</t>
  </si>
  <si>
    <t>子ども会</t>
  </si>
  <si>
    <t>(単位：人）</t>
  </si>
  <si>
    <t>西部福祉会館
青少年ルーム</t>
  </si>
  <si>
    <t>総　数</t>
  </si>
  <si>
    <t>年　度</t>
  </si>
  <si>
    <t>少　年</t>
  </si>
  <si>
    <t>青　年</t>
  </si>
  <si>
    <t>一　般</t>
  </si>
  <si>
    <t>主 催 事 業</t>
  </si>
  <si>
    <t>青山青少年
会館</t>
  </si>
  <si>
    <t>中央青少年
会館</t>
  </si>
  <si>
    <t>人　数</t>
  </si>
  <si>
    <t>合　　計</t>
  </si>
  <si>
    <t>公 民 館</t>
  </si>
  <si>
    <t>婦 人 会</t>
  </si>
  <si>
    <t>自 治 会</t>
  </si>
  <si>
    <t>学　　校</t>
  </si>
  <si>
    <t>そ の 他</t>
  </si>
  <si>
    <t>公民館文庫
利用者数</t>
  </si>
  <si>
    <t>区　分</t>
  </si>
  <si>
    <t>生涯学習・
女性センター
（利用者数）</t>
  </si>
  <si>
    <t>体育ルーム
（利用者数）</t>
  </si>
  <si>
    <t>消費生活
センター
（来客者数）</t>
  </si>
  <si>
    <t>図  書  館
（入館者数）</t>
  </si>
  <si>
    <t>駐　車　場
（利用台数）</t>
  </si>
  <si>
    <t>東部ｺﾐｭﾆﾃｨｾﾝﾀｰ</t>
  </si>
  <si>
    <t>西部ｺﾐｭﾆﾃｨｾﾝﾀｰ</t>
  </si>
  <si>
    <t>北部ｺﾐｭﾆﾃｨｾﾝﾀｰ</t>
  </si>
  <si>
    <t>南部ｺﾐｭﾆﾃｨｾﾝﾀｰ</t>
  </si>
  <si>
    <t>日光ｺﾐｭﾆﾃｨｾﾝﾀｰ</t>
  </si>
  <si>
    <t>長森ｺﾐｭﾆﾃｨｾﾝﾀｰ</t>
  </si>
  <si>
    <t>市橋ｺﾐｭﾆﾃｨｾﾝﾀｰ</t>
  </si>
  <si>
    <t>邦　楽</t>
  </si>
  <si>
    <t>演　劇</t>
  </si>
  <si>
    <t>舞　踊</t>
  </si>
  <si>
    <t>演　芸</t>
  </si>
  <si>
    <t>映　画</t>
  </si>
  <si>
    <t>展　示</t>
  </si>
  <si>
    <t>資料：市民会館</t>
  </si>
  <si>
    <t>団　体</t>
  </si>
  <si>
    <t>個　人</t>
  </si>
  <si>
    <t>電　話</t>
  </si>
  <si>
    <t>来　庁</t>
  </si>
  <si>
    <t>９．長 良 川 国 際 会 議 場 利 用 状 況</t>
  </si>
  <si>
    <t>-</t>
  </si>
  <si>
    <t>大　　　会　　　議　　　室</t>
  </si>
  <si>
    <t>大　人</t>
  </si>
  <si>
    <t>小　人</t>
  </si>
  <si>
    <t>幼　児</t>
  </si>
  <si>
    <t>６．科 学 館 利 用 状 況</t>
  </si>
  <si>
    <t>小 人</t>
  </si>
  <si>
    <t>大 人</t>
  </si>
  <si>
    <t>特 別 展</t>
  </si>
  <si>
    <t>入 館 者 数</t>
  </si>
  <si>
    <t>総　数</t>
  </si>
  <si>
    <t>一 般 図 書</t>
  </si>
  <si>
    <t>(うち郷土資料)</t>
  </si>
  <si>
    <t>工業所有権公報</t>
  </si>
  <si>
    <t>(館内閲覧を除く)</t>
  </si>
  <si>
    <t>区　　分</t>
  </si>
  <si>
    <t>資 料 貸 出 冊 数</t>
  </si>
  <si>
    <t>児　童</t>
  </si>
  <si>
    <t>５．図　　　書　　　館</t>
  </si>
  <si>
    <t>（単位：人・冊）</t>
  </si>
  <si>
    <t>資料数は電算入力のみ。</t>
  </si>
  <si>
    <t>一　日
当たり
の入館
者　数</t>
  </si>
  <si>
    <t>小・中学　生</t>
  </si>
  <si>
    <t>入館者
総  数</t>
  </si>
  <si>
    <t>開 館
日 数</t>
  </si>
  <si>
    <t>(1)　歴 史 博 物 館 入 館 者 数</t>
  </si>
  <si>
    <t>岐阜ファミリー
パーク野球場</t>
  </si>
  <si>
    <t>学校</t>
  </si>
  <si>
    <t>校区対象</t>
  </si>
  <si>
    <t>体　　育　　館</t>
  </si>
  <si>
    <t>運　　動　　場</t>
  </si>
  <si>
    <t>校　　数</t>
  </si>
  <si>
    <t>ｽﾎﾟｰﾂ教室</t>
  </si>
  <si>
    <t>北西部
体育館</t>
  </si>
  <si>
    <t>東　部
体育館</t>
  </si>
  <si>
    <t>西　部
体育館</t>
  </si>
  <si>
    <t>北　部
体育館</t>
  </si>
  <si>
    <t>項　目</t>
  </si>
  <si>
    <t>［　１　　年　]</t>
  </si>
  <si>
    <t>［　２　　年　]</t>
  </si>
  <si>
    <t>［　３　　年　]</t>
  </si>
  <si>
    <t>（単位：身長・座高cm・体重㎏）</t>
  </si>
  <si>
    <t>身　　長</t>
  </si>
  <si>
    <t>体　　重</t>
  </si>
  <si>
    <t>(1) 小 学 校 児 童 体 位</t>
  </si>
  <si>
    <t>２．学 校 保 健 統 計 調 査 結 果</t>
  </si>
  <si>
    <t>［　４　　年　]</t>
  </si>
  <si>
    <t>［　５　　年　]</t>
  </si>
  <si>
    <t>［　６　　年　]</t>
  </si>
  <si>
    <t>(2) 中 学 校 生 徒 体 位</t>
  </si>
  <si>
    <t>(3) 中学校学校数、学級数、生徒数</t>
  </si>
  <si>
    <t>(2) 小学校学校数、学級数、児童数</t>
  </si>
  <si>
    <t>校　長</t>
  </si>
  <si>
    <t>教　頭</t>
  </si>
  <si>
    <t>教　諭</t>
  </si>
  <si>
    <t>講　師</t>
  </si>
  <si>
    <t>合　計</t>
  </si>
  <si>
    <t>教　　　員　　　数</t>
  </si>
  <si>
    <t>職　　　員　　　数</t>
  </si>
  <si>
    <t>(5) 中学校教員数及び職員数</t>
  </si>
  <si>
    <t>(4) 小学校教員数及び職員数</t>
  </si>
  <si>
    <t>養　護
助教諭</t>
  </si>
  <si>
    <t>　中学校</t>
  </si>
  <si>
    <t>学　校　名</t>
  </si>
  <si>
    <t>教　員　数</t>
  </si>
  <si>
    <t>学　級　数</t>
  </si>
  <si>
    <t>　幼稚園</t>
  </si>
  <si>
    <t>　高等学校</t>
  </si>
  <si>
    <t>　養護学校</t>
  </si>
  <si>
    <t>園　　児　　数</t>
  </si>
  <si>
    <t>生　　徒　　数</t>
  </si>
  <si>
    <t>児　童　・　生　徒　数</t>
  </si>
  <si>
    <t>(1) 市 立 学 校 の 概 況</t>
  </si>
  <si>
    <t>（教員数は兼務者含む）</t>
  </si>
  <si>
    <t>教  員  数</t>
  </si>
  <si>
    <t>学  級  数</t>
  </si>
  <si>
    <t>学  校  名</t>
  </si>
  <si>
    <t>17．早田教育集会所利用状況</t>
  </si>
  <si>
    <t>16．青少年会館利用状況</t>
  </si>
  <si>
    <t xml:space="preserve">15．地 区 公 民 館 </t>
  </si>
  <si>
    <t>※ 合計には有料使用の件数・人数も含む。</t>
  </si>
  <si>
    <t>14．ハートフルスクエアーＧ利用状況</t>
  </si>
  <si>
    <t>13．コミュニティセンター利用状況</t>
  </si>
  <si>
    <r>
      <t>北東部</t>
    </r>
    <r>
      <rPr>
        <sz val="11"/>
        <rFont val="ＭＳ 明朝"/>
        <family val="1"/>
      </rPr>
      <t>ｺﾐｭﾆﾃｨｾﾝﾀｰ</t>
    </r>
  </si>
  <si>
    <t>12．ボランティア相談件数・登録人員</t>
  </si>
  <si>
    <t>11．市 民 会 館 利 用 状 況</t>
  </si>
  <si>
    <t>岐阜ファミリーパーク
サッカー兼ラグビー場</t>
  </si>
  <si>
    <r>
      <t xml:space="preserve">主催事業
参加者数
</t>
    </r>
    <r>
      <rPr>
        <sz val="11"/>
        <rFont val="ＭＳ 明朝"/>
        <family val="1"/>
      </rPr>
      <t>（C）</t>
    </r>
  </si>
  <si>
    <t>(2) 岐阜県図書館資料及び奉仕活動状況</t>
  </si>
  <si>
    <t>資料：市立図書館</t>
  </si>
  <si>
    <t>資料：岐阜県図書館</t>
  </si>
  <si>
    <t>資料：岐阜市歴史博物館</t>
  </si>
  <si>
    <t>(6) 野 球 場 等 利 用 状 況 ( 受 付 数 )</t>
  </si>
  <si>
    <t>(3) 学校体育施設開放利用状況</t>
  </si>
  <si>
    <t>(4) 学校別体育施設利用状況(体育館)</t>
  </si>
  <si>
    <t>(2) 市 民 プ ー ル 利 用 状 況</t>
  </si>
  <si>
    <t>(1) 市 民 体 育 館 利 用 状 況</t>
  </si>
  <si>
    <r>
      <t xml:space="preserve">ファミリーパーク
</t>
    </r>
    <r>
      <rPr>
        <sz val="11"/>
        <rFont val="ＭＳ 明朝"/>
        <family val="1"/>
      </rPr>
      <t>体育館</t>
    </r>
  </si>
  <si>
    <t>本務者のうち
特殊学級担当
職員(再掲)</t>
  </si>
  <si>
    <t>休 職 者
(再掲)</t>
  </si>
  <si>
    <t>１　年</t>
  </si>
  <si>
    <t>２　年</t>
  </si>
  <si>
    <t>３　年</t>
  </si>
  <si>
    <t>４　年</t>
  </si>
  <si>
    <t>５　年</t>
  </si>
  <si>
    <t>６　年</t>
  </si>
  <si>
    <t>(小・中学部)</t>
  </si>
  <si>
    <t>(高  等  部)</t>
  </si>
  <si>
    <t>資料：科学館</t>
  </si>
  <si>
    <t>資料：ドリームシアター岐阜</t>
  </si>
  <si>
    <t>格技場</t>
  </si>
  <si>
    <t>岐陽
体育館</t>
  </si>
  <si>
    <t>柳津運動場</t>
  </si>
  <si>
    <t>高桑運動広場</t>
  </si>
  <si>
    <t>坂巻運動広場</t>
  </si>
  <si>
    <t>年度・月</t>
  </si>
  <si>
    <t>柳津</t>
  </si>
  <si>
    <t xml:space="preserve">     6　</t>
  </si>
  <si>
    <t xml:space="preserve">     7　</t>
  </si>
  <si>
    <t xml:space="preserve">     8　</t>
  </si>
  <si>
    <t xml:space="preserve">     9　</t>
  </si>
  <si>
    <t xml:space="preserve">    11　</t>
  </si>
  <si>
    <t xml:space="preserve">    12　</t>
  </si>
  <si>
    <t>年度・月</t>
  </si>
  <si>
    <t>資 料 数 (点)</t>
  </si>
  <si>
    <t>利 用 者 数 (人)</t>
  </si>
  <si>
    <t>貸 出 数 (点)</t>
  </si>
  <si>
    <t>　　 6　</t>
  </si>
  <si>
    <t>　　 7　</t>
  </si>
  <si>
    <t>　　 8　</t>
  </si>
  <si>
    <t>　　 9　</t>
  </si>
  <si>
    <t>　　11　</t>
  </si>
  <si>
    <t>　　12　</t>
  </si>
  <si>
    <t>　　 3　</t>
  </si>
  <si>
    <t>区 分</t>
  </si>
  <si>
    <t>回 数</t>
  </si>
  <si>
    <t>人 員</t>
  </si>
  <si>
    <t>年</t>
  </si>
  <si>
    <t>事 務 職 員</t>
  </si>
  <si>
    <t>施 設 使 用</t>
  </si>
  <si>
    <t>相  談  件  数</t>
  </si>
  <si>
    <t>登  録  人  数  （3月31日現在）</t>
  </si>
  <si>
    <t>資料：長良川国際会議場</t>
  </si>
  <si>
    <t>開 場 日 数</t>
  </si>
  <si>
    <t>入 場 人 員</t>
  </si>
  <si>
    <t>１ 日 平 均</t>
  </si>
  <si>
    <t>区　分</t>
  </si>
  <si>
    <t>国　　際　　会　　議　　室</t>
  </si>
  <si>
    <t>北青少年会館</t>
  </si>
  <si>
    <t>東青少年会館</t>
  </si>
  <si>
    <t>岐  阜</t>
  </si>
  <si>
    <t>　特別支援学校</t>
  </si>
  <si>
    <t>岐阜特別支援</t>
  </si>
  <si>
    <t>江崎Ａ球場</t>
  </si>
  <si>
    <t>江崎Ｂ球場</t>
  </si>
  <si>
    <t>江崎Ｃ球場</t>
  </si>
  <si>
    <t>板屋Ａ球場</t>
  </si>
  <si>
    <t>板屋Ｂ球場</t>
  </si>
  <si>
    <t>次木Ａ球場</t>
  </si>
  <si>
    <t>次木Ｂ球場</t>
  </si>
  <si>
    <t>伊自良川Ａ球場</t>
  </si>
  <si>
    <t>伊自良川Ｃ球場</t>
  </si>
  <si>
    <t>伊自良川サッカー場</t>
  </si>
  <si>
    <t>資料：少年自然の家</t>
  </si>
  <si>
    <t>※ 地区公民館：50館</t>
  </si>
  <si>
    <t>岐阜</t>
  </si>
  <si>
    <t>特別支援</t>
  </si>
  <si>
    <t>開 館
日 数</t>
  </si>
  <si>
    <t>合 計
人 数
A+B+C</t>
  </si>
  <si>
    <t>個 人 ・ 団 体 使 用</t>
  </si>
  <si>
    <t>一般個人利用</t>
  </si>
  <si>
    <t>学校・子ども会等団体利用</t>
  </si>
  <si>
    <t>ｻﾎﾟｰﾀｰ
見学者
等</t>
  </si>
  <si>
    <t>小学校及び中学校児童、生徒体位表は学校保健統計調査(基幹統計・各年4月)の結果である。</t>
  </si>
  <si>
    <t>(計に駐車場の利用台数は含まず）</t>
  </si>
  <si>
    <t>10．文 化 セ ン タ ー 利 用 状 況</t>
  </si>
  <si>
    <t>催　　し　　広　　場</t>
  </si>
  <si>
    <t>小　　　　劇　　　　場</t>
  </si>
  <si>
    <t>資料：文化センター</t>
  </si>
  <si>
    <t>選挙関係</t>
  </si>
  <si>
    <t>人数</t>
  </si>
  <si>
    <t xml:space="preserve">    10　</t>
  </si>
  <si>
    <t xml:space="preserve">     2　</t>
  </si>
  <si>
    <t xml:space="preserve">     3　</t>
  </si>
  <si>
    <t>開室日数</t>
  </si>
  <si>
    <t>入室者総数</t>
  </si>
  <si>
    <t>一日当たりの入室者数</t>
  </si>
  <si>
    <t>大ホール</t>
  </si>
  <si>
    <t>※外国人は内数である。</t>
  </si>
  <si>
    <t>明  郷</t>
  </si>
  <si>
    <t>岐阜清流</t>
  </si>
  <si>
    <t>岐阜中央</t>
  </si>
  <si>
    <t xml:space="preserve"> </t>
  </si>
  <si>
    <t>　</t>
  </si>
  <si>
    <t xml:space="preserve">        </t>
  </si>
  <si>
    <t xml:space="preserve"> </t>
  </si>
  <si>
    <t>　</t>
  </si>
  <si>
    <t xml:space="preserve"> </t>
  </si>
  <si>
    <t>北西部運動公園B</t>
  </si>
  <si>
    <t>加納公園サッカー場</t>
  </si>
  <si>
    <t xml:space="preserve"> </t>
  </si>
  <si>
    <t>諏訪山運動場</t>
  </si>
  <si>
    <t>岐陽運動場</t>
  </si>
  <si>
    <t>フィールドかけぼら</t>
  </si>
  <si>
    <t xml:space="preserve">  </t>
  </si>
  <si>
    <t xml:space="preserve">  </t>
  </si>
  <si>
    <t>柳津図書室</t>
  </si>
  <si>
    <t>蔵  書  冊  数</t>
  </si>
  <si>
    <t>資料：中央青少年会館</t>
  </si>
  <si>
    <t>ｸﾗｼｯｸ</t>
  </si>
  <si>
    <t>メ　　イ　　ン　　ホ　　ー　　ル</t>
  </si>
  <si>
    <t>　</t>
  </si>
  <si>
    <t xml:space="preserve"> </t>
  </si>
  <si>
    <t xml:space="preserve"> 利 用 状 況</t>
  </si>
  <si>
    <t>Ｐ Ｔ Ａ</t>
  </si>
  <si>
    <t>クラブサークル</t>
  </si>
  <si>
    <t xml:space="preserve"> </t>
  </si>
  <si>
    <t>※　「団体」は20人以上</t>
  </si>
  <si>
    <t>(2) 加藤栄三・東一記念美術館（分館）入館者数</t>
  </si>
  <si>
    <t>※　「団体」は20人以上</t>
  </si>
  <si>
    <t>中央館</t>
  </si>
  <si>
    <t>アウトリーチ</t>
  </si>
  <si>
    <t>（合計のうち有料使用）</t>
  </si>
  <si>
    <t>徹明さくら</t>
  </si>
  <si>
    <t>平成28年度</t>
  </si>
  <si>
    <t>もえぎの里多目的体育館</t>
  </si>
  <si>
    <t>平成28年10月より原三溪記念室開室</t>
  </si>
  <si>
    <t>　　10　</t>
  </si>
  <si>
    <t>　　 2　</t>
  </si>
  <si>
    <t xml:space="preserve"> </t>
  </si>
  <si>
    <t>平成29年度</t>
  </si>
  <si>
    <t>-</t>
  </si>
  <si>
    <t xml:space="preserve">    10　</t>
  </si>
  <si>
    <t xml:space="preserve">     2　</t>
  </si>
  <si>
    <t xml:space="preserve">     3　</t>
  </si>
  <si>
    <t>平成28年8月まで柳津歴史民俗資料室（分室）</t>
  </si>
  <si>
    <t>(3)  原三溪記念室（分室）入室者数</t>
  </si>
  <si>
    <t>早田</t>
  </si>
  <si>
    <t>且格</t>
  </si>
  <si>
    <t>芥見</t>
  </si>
  <si>
    <t>合渡</t>
  </si>
  <si>
    <t>全市対象</t>
  </si>
  <si>
    <t>岐陽運動場</t>
  </si>
  <si>
    <t>高校</t>
  </si>
  <si>
    <t>岐阜北</t>
  </si>
  <si>
    <t>城北(藍川)</t>
  </si>
  <si>
    <t>平成30年度</t>
  </si>
  <si>
    <t>平成28年度</t>
  </si>
  <si>
    <t>　</t>
  </si>
  <si>
    <t>令和元年度</t>
  </si>
  <si>
    <t>令和元年</t>
  </si>
  <si>
    <t>羽島北</t>
  </si>
  <si>
    <t>令和元年度</t>
  </si>
  <si>
    <t>平成29年度</t>
  </si>
  <si>
    <t xml:space="preserve"> 2年 1月</t>
  </si>
  <si>
    <t>資料：市民スポーツ課</t>
  </si>
  <si>
    <t>資料：市民スポーツ課</t>
  </si>
  <si>
    <t>資料：男女共生・生涯学習推進課（生涯学習センター　ボランティア相談コーナー）</t>
  </si>
  <si>
    <t>資料：：男女共生・生涯学習推進課</t>
  </si>
  <si>
    <t>資料：人権啓発センター</t>
  </si>
  <si>
    <t>(注）相談件数は、令和元年度からまなバンク（生涯学習に関する講師等、サークルの登録制度）に関する件数を含む</t>
  </si>
  <si>
    <t>資料：市民活動交流センター</t>
  </si>
  <si>
    <t>３．ス　ポ　ー　ツ　施　設</t>
  </si>
  <si>
    <t>平成29年</t>
  </si>
  <si>
    <t>令和2年度</t>
  </si>
  <si>
    <t>平和28年度</t>
  </si>
  <si>
    <t xml:space="preserve">令和2年度 </t>
  </si>
  <si>
    <t>令和2年4月</t>
  </si>
  <si>
    <t xml:space="preserve">     5　</t>
  </si>
  <si>
    <t xml:space="preserve"> 3年 1月</t>
  </si>
  <si>
    <t xml:space="preserve"> 2年 4月</t>
  </si>
  <si>
    <t xml:space="preserve"> 2年 4月</t>
  </si>
  <si>
    <t>(1) 市立図書館資料貸出状況(令和２年度末現在)</t>
  </si>
  <si>
    <t>令和2年度</t>
  </si>
  <si>
    <t>平成30年度</t>
  </si>
  <si>
    <t xml:space="preserve"> 2年 4月</t>
  </si>
  <si>
    <t>　　 5　</t>
  </si>
  <si>
    <t>　　 5　</t>
  </si>
  <si>
    <t xml:space="preserve"> 3年 1月</t>
  </si>
  <si>
    <t>　　10　</t>
  </si>
  <si>
    <t>　　 2　</t>
  </si>
  <si>
    <t>平成28年度</t>
  </si>
  <si>
    <t>（単位：身長cm・体重㎏）</t>
  </si>
  <si>
    <t>特に表示のないものは、令和３年の調査結果である。</t>
  </si>
  <si>
    <t>資料：岐阜市教育委員会（学校安全支援課）</t>
  </si>
  <si>
    <t>草潤</t>
  </si>
  <si>
    <t>資料：岐阜市教育委員会（学校安全支援課）　※ 職員数には兼務者を含む。</t>
  </si>
  <si>
    <t>資料：岐阜市教育委員会(学校安全支援課）</t>
  </si>
  <si>
    <r>
      <t>岐阜中央</t>
    </r>
    <r>
      <rPr>
        <sz val="6"/>
        <rFont val="ＭＳ 明朝"/>
        <family val="1"/>
      </rPr>
      <t>第２体育館</t>
    </r>
  </si>
  <si>
    <t>徹明さくら小第2体育館</t>
  </si>
  <si>
    <t>岐阜中央第2運動場</t>
  </si>
  <si>
    <t xml:space="preserve">- </t>
  </si>
  <si>
    <t>※新型コロナウイルス感染症の影響により　4月6日～5月31日　臨時休館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</si>
</sst>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  <numFmt numFmtId="179" formatCode="#,##0_);\(#,##0\)"/>
    <numFmt numFmtId="180" formatCode="#,##0_ ;[Red]\-#,##0\ "/>
    <numFmt numFmtId="181" formatCode="#,##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,##0;&quot;▲ &quot;#,##0"/>
    <numFmt numFmtId="188" formatCode="0_ "/>
    <numFmt numFmtId="189" formatCode="0_);[Red]\(0\)"/>
    <numFmt numFmtId="190" formatCode="#,##0;\-#,##0;\-"/>
    <numFmt numFmtId="191" formatCode="* #,##0_ ;_ * \-#,##0_ ;_ * &quot;- &quot;_ ;_ @_ "/>
    <numFmt numFmtId="192" formatCode="_ * #,##0_ ;_ * \-#,##0_ ;_ * &quot;- &quot;_ ;_ @_ "/>
    <numFmt numFmtId="193" formatCode="#,##0;[Red]\-#,##0;\-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6"/>
      <name val="ＭＳ ゴシック"/>
      <family val="3"/>
    </font>
    <font>
      <b/>
      <sz val="14"/>
      <name val="ＭＳ 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sz val="20"/>
      <name val="ＭＳ ゴシック"/>
      <family val="3"/>
    </font>
    <font>
      <sz val="16"/>
      <name val="ＭＳ Ｐゴシック"/>
      <family val="3"/>
    </font>
    <font>
      <b/>
      <sz val="16"/>
      <name val="ＭＳ ゴシック"/>
      <family val="3"/>
    </font>
    <font>
      <sz val="15"/>
      <name val="ＭＳ ゴシック"/>
      <family val="3"/>
    </font>
    <font>
      <sz val="15"/>
      <name val="ＭＳ Ｐ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2"/>
      <name val="ＭＳ Ｐ明朝"/>
      <family val="1"/>
    </font>
    <font>
      <b/>
      <sz val="19"/>
      <name val="ＭＳ 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sz val="10"/>
      <name val="ＭＳ 明朝"/>
      <family val="1"/>
    </font>
    <font>
      <sz val="5.5"/>
      <name val="ＭＳ 明朝"/>
      <family val="1"/>
    </font>
    <font>
      <b/>
      <sz val="12"/>
      <name val="ＭＳ Ｐゴシック"/>
      <family val="3"/>
    </font>
    <font>
      <sz val="16"/>
      <color indexed="10"/>
      <name val="ＭＳ 明朝"/>
      <family val="1"/>
    </font>
    <font>
      <sz val="10.5"/>
      <name val="ＭＳ Ｐ明朝"/>
      <family val="1"/>
    </font>
    <font>
      <sz val="10.5"/>
      <name val="ＭＳ Ｐゴシック"/>
      <family val="3"/>
    </font>
    <font>
      <sz val="10.5"/>
      <name val="ＭＳ ゴシック"/>
      <family val="3"/>
    </font>
    <font>
      <sz val="10.5"/>
      <name val="Arial Narrow"/>
      <family val="2"/>
    </font>
    <font>
      <sz val="14"/>
      <name val="ＭＳ Ｐゴシック"/>
      <family val="3"/>
    </font>
    <font>
      <sz val="22"/>
      <name val="ＭＳ 明朝"/>
      <family val="1"/>
    </font>
    <font>
      <b/>
      <sz val="16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.5"/>
      <name val="ＭＳ 明朝"/>
      <family val="1"/>
    </font>
    <font>
      <sz val="9.5"/>
      <name val="ＭＳ ゴシック"/>
      <family val="3"/>
    </font>
    <font>
      <b/>
      <sz val="5.5"/>
      <name val="ＭＳ 明朝"/>
      <family val="1"/>
    </font>
    <font>
      <sz val="7"/>
      <name val="ＭＳ 明朝"/>
      <family val="1"/>
    </font>
    <font>
      <sz val="8.5"/>
      <name val="ＭＳ 明朝"/>
      <family val="1"/>
    </font>
    <font>
      <sz val="10"/>
      <name val="ＭＳ Ｐ明朝"/>
      <family val="1"/>
    </font>
    <font>
      <sz val="6"/>
      <name val="ＭＳ 明朝"/>
      <family val="1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ゴシック"/>
      <family val="3"/>
    </font>
    <font>
      <sz val="12"/>
      <color indexed="8"/>
      <name val="ＭＳ 明朝"/>
      <family val="1"/>
    </font>
    <font>
      <sz val="11"/>
      <color indexed="10"/>
      <name val="ＭＳ 明朝"/>
      <family val="1"/>
    </font>
    <font>
      <b/>
      <sz val="14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4"/>
      <color theme="1"/>
      <name val="ＭＳ Ｐゴシック"/>
      <family val="3"/>
    </font>
    <font>
      <sz val="14"/>
      <color theme="1"/>
      <name val="ＭＳ ゴシック"/>
      <family val="3"/>
    </font>
    <font>
      <sz val="12"/>
      <color theme="1"/>
      <name val="ＭＳ 明朝"/>
      <family val="1"/>
    </font>
    <font>
      <sz val="11"/>
      <color theme="1"/>
      <name val="ＭＳ ゴシック"/>
      <family val="3"/>
    </font>
    <font>
      <sz val="11"/>
      <color rgb="FFFF0000"/>
      <name val="ＭＳ 明朝"/>
      <family val="1"/>
    </font>
    <font>
      <b/>
      <sz val="14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6" borderId="1" applyNumberFormat="0" applyAlignment="0" applyProtection="0"/>
    <xf numFmtId="0" fontId="72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3" fillId="0" borderId="3" applyNumberFormat="0" applyFill="0" applyAlignment="0" applyProtection="0"/>
    <xf numFmtId="0" fontId="74" fillId="29" borderId="0" applyNumberFormat="0" applyBorder="0" applyAlignment="0" applyProtection="0"/>
    <xf numFmtId="0" fontId="75" fillId="30" borderId="4" applyNumberFormat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3" fillId="31" borderId="4" applyNumberFormat="0" applyAlignment="0" applyProtection="0"/>
    <xf numFmtId="0" fontId="36" fillId="0" borderId="0" applyNumberFormat="0" applyFill="0" applyBorder="0" applyAlignment="0" applyProtection="0"/>
    <xf numFmtId="0" fontId="84" fillId="32" borderId="0" applyNumberFormat="0" applyBorder="0" applyAlignment="0" applyProtection="0"/>
  </cellStyleXfs>
  <cellXfs count="55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7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 textRotation="255" shrinkToFit="1"/>
    </xf>
    <xf numFmtId="0" fontId="16" fillId="0" borderId="1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distributed" textRotation="255"/>
    </xf>
    <xf numFmtId="0" fontId="16" fillId="0" borderId="10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38" fontId="8" fillId="0" borderId="0" xfId="0" applyNumberFormat="1" applyFont="1" applyFill="1" applyBorder="1" applyAlignment="1">
      <alignment vertical="center"/>
    </xf>
    <xf numFmtId="38" fontId="7" fillId="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38" fontId="7" fillId="0" borderId="0" xfId="0" applyNumberFormat="1" applyFont="1" applyFill="1" applyAlignment="1">
      <alignment vertical="center"/>
    </xf>
    <xf numFmtId="5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55" fontId="7" fillId="0" borderId="0" xfId="0" applyNumberFormat="1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4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25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1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20" xfId="0" applyFont="1" applyFill="1" applyBorder="1" applyAlignment="1">
      <alignment vertical="center" textRotation="255"/>
    </xf>
    <xf numFmtId="0" fontId="7" fillId="0" borderId="25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38" fontId="7" fillId="0" borderId="0" xfId="0" applyNumberFormat="1" applyFont="1" applyFill="1" applyAlignment="1">
      <alignment/>
    </xf>
    <xf numFmtId="38" fontId="7" fillId="0" borderId="23" xfId="0" applyNumberFormat="1" applyFont="1" applyFill="1" applyBorder="1" applyAlignment="1">
      <alignment vertical="center"/>
    </xf>
    <xf numFmtId="38" fontId="7" fillId="0" borderId="24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distributed" textRotation="255"/>
    </xf>
    <xf numFmtId="0" fontId="7" fillId="0" borderId="11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/>
    </xf>
    <xf numFmtId="177" fontId="7" fillId="0" borderId="23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vertical="center"/>
    </xf>
    <xf numFmtId="177" fontId="7" fillId="0" borderId="30" xfId="0" applyNumberFormat="1" applyFont="1" applyFill="1" applyBorder="1" applyAlignment="1">
      <alignment horizontal="center" vertical="center"/>
    </xf>
    <xf numFmtId="177" fontId="7" fillId="0" borderId="22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24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177" fontId="16" fillId="0" borderId="0" xfId="0" applyNumberFormat="1" applyFon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8" fontId="7" fillId="0" borderId="10" xfId="0" applyNumberFormat="1" applyFont="1" applyFill="1" applyBorder="1" applyAlignment="1">
      <alignment vertical="center"/>
    </xf>
    <xf numFmtId="178" fontId="16" fillId="0" borderId="0" xfId="0" applyNumberFormat="1" applyFont="1" applyFill="1" applyAlignment="1">
      <alignment vertical="center"/>
    </xf>
    <xf numFmtId="176" fontId="26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 quotePrefix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38" fontId="2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2" fillId="0" borderId="11" xfId="0" applyFont="1" applyFill="1" applyBorder="1" applyAlignment="1">
      <alignment horizontal="distributed" vertical="center"/>
    </xf>
    <xf numFmtId="0" fontId="2" fillId="0" borderId="0" xfId="0" applyFont="1" applyFill="1" applyAlignment="1">
      <alignment/>
    </xf>
    <xf numFmtId="38" fontId="2" fillId="0" borderId="0" xfId="0" applyNumberFormat="1" applyFont="1" applyFill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/>
    </xf>
    <xf numFmtId="0" fontId="22" fillId="0" borderId="11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55" fontId="22" fillId="0" borderId="11" xfId="0" applyNumberFormat="1" applyFont="1" applyFill="1" applyBorder="1" applyAlignment="1" quotePrefix="1">
      <alignment horizontal="center" vertical="center"/>
    </xf>
    <xf numFmtId="0" fontId="27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0" xfId="0" applyFont="1" applyFill="1" applyBorder="1" applyAlignment="1">
      <alignment horizontal="right" vertical="center"/>
    </xf>
    <xf numFmtId="181" fontId="7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1" fontId="7" fillId="0" borderId="0" xfId="0" applyNumberFormat="1" applyFont="1" applyFill="1" applyBorder="1" applyAlignment="1" quotePrefix="1">
      <alignment horizontal="right" vertical="center"/>
    </xf>
    <xf numFmtId="0" fontId="0" fillId="0" borderId="0" xfId="0" applyFont="1" applyFill="1" applyAlignment="1">
      <alignment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10" xfId="0" applyFill="1" applyBorder="1" applyAlignment="1">
      <alignment vertical="center"/>
    </xf>
    <xf numFmtId="0" fontId="7" fillId="0" borderId="23" xfId="0" applyFont="1" applyFill="1" applyBorder="1" applyAlignment="1">
      <alignment horizontal="center" vertical="distributed" textRotation="255"/>
    </xf>
    <xf numFmtId="38" fontId="7" fillId="0" borderId="10" xfId="51" applyFont="1" applyFill="1" applyBorder="1" applyAlignment="1">
      <alignment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38" fontId="7" fillId="0" borderId="13" xfId="51" applyFont="1" applyFill="1" applyBorder="1" applyAlignment="1">
      <alignment horizontal="center" vertical="center"/>
    </xf>
    <xf numFmtId="38" fontId="21" fillId="0" borderId="0" xfId="51" applyFont="1" applyFill="1" applyBorder="1" applyAlignment="1">
      <alignment horizontal="right" vertical="center"/>
    </xf>
    <xf numFmtId="38" fontId="7" fillId="0" borderId="0" xfId="51" applyFont="1" applyFill="1" applyAlignment="1">
      <alignment vertical="center"/>
    </xf>
    <xf numFmtId="0" fontId="22" fillId="0" borderId="0" xfId="0" applyFont="1" applyFill="1" applyAlignment="1">
      <alignment vertical="center"/>
    </xf>
    <xf numFmtId="38" fontId="7" fillId="0" borderId="10" xfId="51" applyFont="1" applyFill="1" applyBorder="1" applyAlignment="1">
      <alignment horizontal="right" vertical="center"/>
    </xf>
    <xf numFmtId="38" fontId="4" fillId="0" borderId="0" xfId="51" applyFont="1" applyFill="1" applyAlignment="1">
      <alignment vertical="center"/>
    </xf>
    <xf numFmtId="38" fontId="7" fillId="0" borderId="20" xfId="51" applyFont="1" applyFill="1" applyBorder="1" applyAlignment="1">
      <alignment horizontal="center" vertical="center"/>
    </xf>
    <xf numFmtId="38" fontId="7" fillId="0" borderId="30" xfId="51" applyFont="1" applyFill="1" applyBorder="1" applyAlignment="1">
      <alignment horizontal="center" vertical="center"/>
    </xf>
    <xf numFmtId="38" fontId="7" fillId="0" borderId="25" xfId="51" applyFont="1" applyFill="1" applyBorder="1" applyAlignment="1">
      <alignment vertical="center"/>
    </xf>
    <xf numFmtId="38" fontId="15" fillId="0" borderId="10" xfId="51" applyFont="1" applyFill="1" applyBorder="1" applyAlignment="1">
      <alignment vertical="center"/>
    </xf>
    <xf numFmtId="38" fontId="15" fillId="0" borderId="19" xfId="51" applyFont="1" applyFill="1" applyBorder="1" applyAlignment="1">
      <alignment horizontal="center" vertical="center"/>
    </xf>
    <xf numFmtId="38" fontId="15" fillId="0" borderId="13" xfId="51" applyFont="1" applyFill="1" applyBorder="1" applyAlignment="1">
      <alignment horizontal="center" vertical="center"/>
    </xf>
    <xf numFmtId="38" fontId="15" fillId="0" borderId="30" xfId="51" applyFont="1" applyFill="1" applyBorder="1" applyAlignment="1">
      <alignment horizontal="center" vertical="center"/>
    </xf>
    <xf numFmtId="38" fontId="23" fillId="0" borderId="24" xfId="51" applyFont="1" applyFill="1" applyBorder="1" applyAlignment="1">
      <alignment vertical="center"/>
    </xf>
    <xf numFmtId="38" fontId="23" fillId="0" borderId="10" xfId="51" applyFont="1" applyFill="1" applyBorder="1" applyAlignment="1">
      <alignment vertical="center"/>
    </xf>
    <xf numFmtId="38" fontId="15" fillId="0" borderId="0" xfId="51" applyFont="1" applyFill="1" applyAlignment="1">
      <alignment vertical="center"/>
    </xf>
    <xf numFmtId="38" fontId="16" fillId="0" borderId="0" xfId="51" applyFont="1" applyFill="1" applyAlignment="1">
      <alignment vertical="center"/>
    </xf>
    <xf numFmtId="38" fontId="7" fillId="0" borderId="0" xfId="51" applyFont="1" applyFill="1" applyBorder="1" applyAlignment="1">
      <alignment vertical="center"/>
    </xf>
    <xf numFmtId="38" fontId="7" fillId="0" borderId="24" xfId="51" applyFont="1" applyFill="1" applyBorder="1" applyAlignment="1">
      <alignment vertical="center"/>
    </xf>
    <xf numFmtId="38" fontId="7" fillId="0" borderId="30" xfId="51" applyFont="1" applyFill="1" applyBorder="1" applyAlignment="1">
      <alignment horizontal="center" vertical="center" wrapText="1"/>
    </xf>
    <xf numFmtId="38" fontId="23" fillId="0" borderId="0" xfId="51" applyFont="1" applyFill="1" applyBorder="1" applyAlignment="1">
      <alignment vertical="center"/>
    </xf>
    <xf numFmtId="38" fontId="7" fillId="0" borderId="0" xfId="51" applyFont="1" applyFill="1" applyAlignment="1">
      <alignment horizontal="right" vertical="center"/>
    </xf>
    <xf numFmtId="38" fontId="7" fillId="0" borderId="0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vertical="center" textRotation="255" shrinkToFit="1"/>
    </xf>
    <xf numFmtId="38" fontId="7" fillId="0" borderId="18" xfId="5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38" fontId="2" fillId="0" borderId="0" xfId="51" applyFont="1" applyFill="1" applyAlignment="1">
      <alignment vertical="center"/>
    </xf>
    <xf numFmtId="38" fontId="7" fillId="0" borderId="0" xfId="51" applyFont="1" applyFill="1" applyBorder="1" applyAlignment="1">
      <alignment/>
    </xf>
    <xf numFmtId="38" fontId="7" fillId="0" borderId="17" xfId="51" applyFont="1" applyFill="1" applyBorder="1" applyAlignment="1">
      <alignment horizontal="center" vertical="center" wrapText="1"/>
    </xf>
    <xf numFmtId="38" fontId="11" fillId="0" borderId="0" xfId="51" applyFont="1" applyFill="1" applyAlignment="1">
      <alignment horizontal="left" vertical="center"/>
    </xf>
    <xf numFmtId="38" fontId="11" fillId="0" borderId="0" xfId="51" applyFont="1" applyFill="1" applyAlignment="1">
      <alignment vertical="center"/>
    </xf>
    <xf numFmtId="38" fontId="32" fillId="0" borderId="10" xfId="51" applyFont="1" applyFill="1" applyBorder="1" applyAlignment="1">
      <alignment vertical="center"/>
    </xf>
    <xf numFmtId="38" fontId="23" fillId="0" borderId="30" xfId="51" applyFont="1" applyFill="1" applyBorder="1" applyAlignment="1">
      <alignment horizontal="center" vertical="center" wrapText="1"/>
    </xf>
    <xf numFmtId="38" fontId="23" fillId="0" borderId="31" xfId="51" applyFont="1" applyFill="1" applyBorder="1" applyAlignment="1">
      <alignment horizontal="center" vertical="center" wrapText="1"/>
    </xf>
    <xf numFmtId="38" fontId="2" fillId="0" borderId="0" xfId="51" applyFont="1" applyFill="1" applyBorder="1" applyAlignment="1">
      <alignment vertical="center"/>
    </xf>
    <xf numFmtId="38" fontId="22" fillId="0" borderId="0" xfId="51" applyFont="1" applyFill="1" applyAlignment="1">
      <alignment vertical="center"/>
    </xf>
    <xf numFmtId="190" fontId="29" fillId="0" borderId="0" xfId="51" applyNumberFormat="1" applyFont="1" applyFill="1" applyAlignment="1">
      <alignment vertical="center"/>
    </xf>
    <xf numFmtId="38" fontId="2" fillId="0" borderId="10" xfId="51" applyFont="1" applyFill="1" applyBorder="1" applyAlignment="1">
      <alignment vertical="center"/>
    </xf>
    <xf numFmtId="38" fontId="20" fillId="0" borderId="0" xfId="51" applyFont="1" applyFill="1" applyAlignment="1">
      <alignment vertical="center"/>
    </xf>
    <xf numFmtId="38" fontId="20" fillId="0" borderId="0" xfId="51" applyFont="1" applyFill="1" applyBorder="1" applyAlignment="1">
      <alignment vertical="center"/>
    </xf>
    <xf numFmtId="38" fontId="32" fillId="0" borderId="0" xfId="51" applyFont="1" applyFill="1" applyBorder="1" applyAlignment="1">
      <alignment vertical="center"/>
    </xf>
    <xf numFmtId="38" fontId="7" fillId="0" borderId="32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7" fillId="0" borderId="23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 horizontal="center" vertical="distributed" textRotation="255" wrapText="1"/>
    </xf>
    <xf numFmtId="38" fontId="7" fillId="0" borderId="33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16" fillId="0" borderId="30" xfId="51" applyFont="1" applyFill="1" applyBorder="1" applyAlignment="1">
      <alignment horizontal="center" vertical="center"/>
    </xf>
    <xf numFmtId="38" fontId="16" fillId="0" borderId="33" xfId="51" applyFont="1" applyFill="1" applyBorder="1" applyAlignment="1">
      <alignment horizontal="center" vertical="center"/>
    </xf>
    <xf numFmtId="38" fontId="16" fillId="0" borderId="0" xfId="51" applyFont="1" applyFill="1" applyBorder="1" applyAlignment="1">
      <alignment horizontal="right" vertical="center"/>
    </xf>
    <xf numFmtId="38" fontId="18" fillId="0" borderId="0" xfId="51" applyFont="1" applyFill="1" applyBorder="1" applyAlignment="1">
      <alignment horizontal="right" vertical="center"/>
    </xf>
    <xf numFmtId="38" fontId="18" fillId="0" borderId="0" xfId="51" applyFont="1" applyFill="1" applyAlignment="1">
      <alignment horizontal="right" vertical="center"/>
    </xf>
    <xf numFmtId="38" fontId="16" fillId="0" borderId="0" xfId="51" applyFont="1" applyFill="1" applyAlignment="1">
      <alignment horizontal="right" vertical="center"/>
    </xf>
    <xf numFmtId="190" fontId="16" fillId="0" borderId="0" xfId="51" applyNumberFormat="1" applyFont="1" applyFill="1" applyBorder="1" applyAlignment="1">
      <alignment horizontal="right" vertical="center"/>
    </xf>
    <xf numFmtId="38" fontId="16" fillId="0" borderId="10" xfId="51" applyFont="1" applyFill="1" applyBorder="1" applyAlignment="1">
      <alignment vertical="center"/>
    </xf>
    <xf numFmtId="38" fontId="7" fillId="0" borderId="0" xfId="51" applyFont="1" applyFill="1" applyAlignment="1">
      <alignment/>
    </xf>
    <xf numFmtId="38" fontId="7" fillId="0" borderId="29" xfId="51" applyFont="1" applyFill="1" applyBorder="1" applyAlignment="1">
      <alignment horizontal="center" vertical="distributed" textRotation="255" wrapText="1"/>
    </xf>
    <xf numFmtId="38" fontId="21" fillId="0" borderId="29" xfId="51" applyFont="1" applyFill="1" applyBorder="1" applyAlignment="1">
      <alignment horizontal="center" vertical="distributed" textRotation="255" wrapText="1"/>
    </xf>
    <xf numFmtId="38" fontId="7" fillId="0" borderId="34" xfId="51" applyFont="1" applyFill="1" applyBorder="1" applyAlignment="1">
      <alignment horizontal="center" vertical="distributed" textRotation="255" wrapText="1"/>
    </xf>
    <xf numFmtId="38" fontId="7" fillId="0" borderId="34" xfId="51" applyFont="1" applyFill="1" applyBorder="1" applyAlignment="1">
      <alignment/>
    </xf>
    <xf numFmtId="38" fontId="21" fillId="0" borderId="32" xfId="51" applyFont="1" applyFill="1" applyBorder="1" applyAlignment="1">
      <alignment horizontal="center" vertical="distributed" textRotation="255" wrapText="1"/>
    </xf>
    <xf numFmtId="38" fontId="7" fillId="0" borderId="11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 wrapText="1"/>
    </xf>
    <xf numFmtId="38" fontId="21" fillId="0" borderId="15" xfId="51" applyFont="1" applyFill="1" applyBorder="1" applyAlignment="1">
      <alignment horizontal="center" vertical="distributed" textRotation="255" wrapText="1"/>
    </xf>
    <xf numFmtId="38" fontId="7" fillId="0" borderId="21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/>
    </xf>
    <xf numFmtId="38" fontId="7" fillId="0" borderId="0" xfId="51" applyFont="1" applyFill="1" applyBorder="1" applyAlignment="1">
      <alignment horizontal="right" vertical="center"/>
    </xf>
    <xf numFmtId="38" fontId="23" fillId="0" borderId="30" xfId="51" applyFont="1" applyFill="1" applyBorder="1" applyAlignment="1">
      <alignment horizontal="center" vertical="center"/>
    </xf>
    <xf numFmtId="38" fontId="23" fillId="0" borderId="13" xfId="51" applyFont="1" applyFill="1" applyBorder="1" applyAlignment="1">
      <alignment horizontal="center" vertical="center"/>
    </xf>
    <xf numFmtId="38" fontId="7" fillId="0" borderId="17" xfId="51" applyFont="1" applyFill="1" applyBorder="1" applyAlignment="1">
      <alignment horizontal="center" vertical="center"/>
    </xf>
    <xf numFmtId="38" fontId="21" fillId="0" borderId="25" xfId="51" applyFont="1" applyFill="1" applyBorder="1" applyAlignment="1">
      <alignment horizontal="right" vertical="center"/>
    </xf>
    <xf numFmtId="38" fontId="7" fillId="0" borderId="0" xfId="51" applyFont="1" applyFill="1" applyBorder="1" applyAlignment="1">
      <alignment horizontal="center" vertical="center" textRotation="255"/>
    </xf>
    <xf numFmtId="38" fontId="24" fillId="0" borderId="0" xfId="51" applyFont="1" applyFill="1" applyBorder="1" applyAlignment="1">
      <alignment horizontal="center" vertical="center" textRotation="255" wrapText="1"/>
    </xf>
    <xf numFmtId="38" fontId="7" fillId="0" borderId="0" xfId="51" applyFont="1" applyFill="1" applyBorder="1" applyAlignment="1">
      <alignment horizontal="center" vertical="distributed" textRotation="255"/>
    </xf>
    <xf numFmtId="38" fontId="7" fillId="0" borderId="0" xfId="51" applyFont="1" applyFill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vertical="distributed" textRotation="255" wrapText="1" shrinkToFit="1"/>
    </xf>
    <xf numFmtId="38" fontId="7" fillId="0" borderId="35" xfId="51" applyFont="1" applyFill="1" applyBorder="1" applyAlignment="1">
      <alignment horizontal="center" vertical="center"/>
    </xf>
    <xf numFmtId="38" fontId="34" fillId="0" borderId="0" xfId="51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vertical="center" wrapText="1"/>
    </xf>
    <xf numFmtId="38" fontId="7" fillId="0" borderId="13" xfId="51" applyFont="1" applyFill="1" applyBorder="1" applyAlignment="1">
      <alignment vertical="center" wrapText="1"/>
    </xf>
    <xf numFmtId="38" fontId="21" fillId="0" borderId="18" xfId="51" applyFont="1" applyFill="1" applyBorder="1" applyAlignment="1">
      <alignment vertical="center" wrapText="1"/>
    </xf>
    <xf numFmtId="38" fontId="8" fillId="0" borderId="0" xfId="51" applyFont="1" applyFill="1" applyBorder="1" applyAlignment="1">
      <alignment vertical="center"/>
    </xf>
    <xf numFmtId="38" fontId="2" fillId="0" borderId="0" xfId="51" applyFont="1" applyFill="1" applyAlignment="1">
      <alignment horizontal="right" vertical="center"/>
    </xf>
    <xf numFmtId="0" fontId="34" fillId="0" borderId="14" xfId="0" applyFont="1" applyFill="1" applyBorder="1" applyAlignment="1">
      <alignment horizontal="center" vertical="center"/>
    </xf>
    <xf numFmtId="181" fontId="7" fillId="0" borderId="0" xfId="0" applyNumberFormat="1" applyFont="1" applyFill="1" applyAlignment="1">
      <alignment vertical="center"/>
    </xf>
    <xf numFmtId="38" fontId="7" fillId="0" borderId="0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7" fillId="0" borderId="0" xfId="51" applyFont="1" applyFill="1" applyBorder="1" applyAlignment="1">
      <alignment horizontal="distributed" vertical="center"/>
    </xf>
    <xf numFmtId="38" fontId="7" fillId="0" borderId="11" xfId="51" applyFont="1" applyFill="1" applyBorder="1" applyAlignment="1">
      <alignment vertical="center" wrapText="1"/>
    </xf>
    <xf numFmtId="38" fontId="7" fillId="0" borderId="0" xfId="51" applyFont="1" applyFill="1" applyBorder="1" applyAlignment="1">
      <alignment horizontal="distributed" vertical="center" wrapText="1"/>
    </xf>
    <xf numFmtId="38" fontId="2" fillId="0" borderId="0" xfId="51" applyFont="1" applyFill="1" applyAlignment="1">
      <alignment vertical="center" wrapText="1"/>
    </xf>
    <xf numFmtId="0" fontId="2" fillId="0" borderId="0" xfId="0" applyFont="1" applyFill="1" applyBorder="1" applyAlignment="1">
      <alignment horizontal="distributed" vertical="center"/>
    </xf>
    <xf numFmtId="0" fontId="7" fillId="0" borderId="3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/>
    </xf>
    <xf numFmtId="0" fontId="7" fillId="0" borderId="37" xfId="0" applyFont="1" applyFill="1" applyBorder="1" applyAlignment="1">
      <alignment horizontal="center" vertical="distributed" textRotation="255"/>
    </xf>
    <xf numFmtId="181" fontId="85" fillId="0" borderId="0" xfId="0" applyNumberFormat="1" applyFont="1" applyFill="1" applyBorder="1" applyAlignment="1">
      <alignment vertical="center"/>
    </xf>
    <xf numFmtId="181" fontId="2" fillId="0" borderId="38" xfId="0" applyNumberFormat="1" applyFont="1" applyFill="1" applyBorder="1" applyAlignment="1">
      <alignment vertical="center"/>
    </xf>
    <xf numFmtId="181" fontId="2" fillId="0" borderId="39" xfId="0" applyNumberFormat="1" applyFont="1" applyFill="1" applyBorder="1" applyAlignment="1">
      <alignment vertical="center"/>
    </xf>
    <xf numFmtId="181" fontId="85" fillId="0" borderId="0" xfId="0" applyNumberFormat="1" applyFont="1" applyFill="1" applyBorder="1" applyAlignment="1">
      <alignment horizontal="right" vertical="center"/>
    </xf>
    <xf numFmtId="0" fontId="86" fillId="0" borderId="0" xfId="0" applyFont="1" applyFill="1" applyAlignment="1">
      <alignment vertical="center"/>
    </xf>
    <xf numFmtId="0" fontId="87" fillId="0" borderId="0" xfId="0" applyFont="1" applyFill="1" applyAlignment="1">
      <alignment vertical="center"/>
    </xf>
    <xf numFmtId="38" fontId="87" fillId="0" borderId="0" xfId="51" applyFont="1" applyFill="1" applyAlignment="1">
      <alignment vertical="center"/>
    </xf>
    <xf numFmtId="0" fontId="88" fillId="0" borderId="10" xfId="0" applyFont="1" applyFill="1" applyBorder="1" applyAlignment="1">
      <alignment vertical="center"/>
    </xf>
    <xf numFmtId="38" fontId="88" fillId="0" borderId="10" xfId="51" applyFont="1" applyFill="1" applyBorder="1" applyAlignment="1">
      <alignment vertical="center"/>
    </xf>
    <xf numFmtId="0" fontId="85" fillId="0" borderId="25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10" xfId="0" applyFont="1" applyFill="1" applyBorder="1" applyAlignment="1">
      <alignment vertical="center"/>
    </xf>
    <xf numFmtId="190" fontId="7" fillId="0" borderId="0" xfId="0" applyNumberFormat="1" applyFont="1" applyFill="1" applyBorder="1" applyAlignment="1" quotePrefix="1">
      <alignment horizontal="right" vertical="center"/>
    </xf>
    <xf numFmtId="0" fontId="2" fillId="0" borderId="12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6" fillId="0" borderId="0" xfId="0" applyFont="1" applyFill="1" applyAlignment="1">
      <alignment vertical="distributed" textRotation="255" wrapText="1" shrinkToFit="1"/>
    </xf>
    <xf numFmtId="0" fontId="7" fillId="0" borderId="0" xfId="0" applyNumberFormat="1" applyFont="1" applyFill="1" applyBorder="1" applyAlignment="1">
      <alignment horizontal="right" vertical="center"/>
    </xf>
    <xf numFmtId="190" fontId="22" fillId="0" borderId="0" xfId="51" applyNumberFormat="1" applyFont="1" applyFill="1" applyAlignment="1">
      <alignment vertical="center"/>
    </xf>
    <xf numFmtId="193" fontId="7" fillId="0" borderId="0" xfId="51" applyNumberFormat="1" applyFont="1" applyFill="1" applyAlignment="1">
      <alignment vertical="center"/>
    </xf>
    <xf numFmtId="193" fontId="7" fillId="0" borderId="0" xfId="0" applyNumberFormat="1" applyFont="1" applyFill="1" applyBorder="1" applyAlignment="1">
      <alignment horizontal="right" vertical="center"/>
    </xf>
    <xf numFmtId="193" fontId="2" fillId="0" borderId="0" xfId="0" applyNumberFormat="1" applyFont="1" applyFill="1" applyBorder="1" applyAlignment="1">
      <alignment horizontal="right" vertical="center"/>
    </xf>
    <xf numFmtId="193" fontId="7" fillId="0" borderId="0" xfId="0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vertical="center"/>
    </xf>
    <xf numFmtId="193" fontId="7" fillId="0" borderId="0" xfId="0" applyNumberFormat="1" applyFont="1" applyFill="1" applyAlignment="1">
      <alignment horizontal="right" vertical="center"/>
    </xf>
    <xf numFmtId="193" fontId="2" fillId="0" borderId="0" xfId="0" applyNumberFormat="1" applyFont="1" applyFill="1" applyBorder="1" applyAlignment="1">
      <alignment vertical="center"/>
    </xf>
    <xf numFmtId="193" fontId="7" fillId="0" borderId="23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0" fontId="21" fillId="0" borderId="0" xfId="0" applyFont="1" applyFill="1" applyBorder="1" applyAlignment="1">
      <alignment horizontal="distributed" vertical="center"/>
    </xf>
    <xf numFmtId="38" fontId="7" fillId="0" borderId="0" xfId="51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13" xfId="0" applyFont="1" applyFill="1" applyBorder="1" applyAlignment="1">
      <alignment horizontal="center" vertical="center" wrapText="1"/>
    </xf>
    <xf numFmtId="38" fontId="37" fillId="0" borderId="23" xfId="51" applyFont="1" applyFill="1" applyBorder="1" applyAlignment="1">
      <alignment vertical="center"/>
    </xf>
    <xf numFmtId="38" fontId="37" fillId="0" borderId="0" xfId="51" applyFont="1" applyFill="1" applyBorder="1" applyAlignment="1">
      <alignment vertical="center"/>
    </xf>
    <xf numFmtId="38" fontId="38" fillId="0" borderId="0" xfId="51" applyFont="1" applyFill="1" applyBorder="1" applyAlignment="1">
      <alignment vertical="center"/>
    </xf>
    <xf numFmtId="38" fontId="7" fillId="0" borderId="23" xfId="51" applyFont="1" applyFill="1" applyBorder="1" applyAlignment="1">
      <alignment vertical="center"/>
    </xf>
    <xf numFmtId="190" fontId="7" fillId="0" borderId="23" xfId="51" applyNumberFormat="1" applyFont="1" applyFill="1" applyBorder="1" applyAlignment="1">
      <alignment vertical="center"/>
    </xf>
    <xf numFmtId="190" fontId="7" fillId="0" borderId="0" xfId="51" applyNumberFormat="1" applyFont="1" applyFill="1" applyBorder="1" applyAlignment="1">
      <alignment vertical="center"/>
    </xf>
    <xf numFmtId="0" fontId="7" fillId="0" borderId="0" xfId="51" applyNumberFormat="1" applyFont="1" applyFill="1" applyBorder="1" applyAlignment="1">
      <alignment horizontal="right" vertical="center"/>
    </xf>
    <xf numFmtId="190" fontId="2" fillId="0" borderId="23" xfId="51" applyNumberFormat="1" applyFont="1" applyFill="1" applyBorder="1" applyAlignment="1">
      <alignment vertical="center"/>
    </xf>
    <xf numFmtId="190" fontId="2" fillId="0" borderId="0" xfId="51" applyNumberFormat="1" applyFont="1" applyFill="1" applyBorder="1" applyAlignment="1">
      <alignment vertical="center"/>
    </xf>
    <xf numFmtId="189" fontId="7" fillId="0" borderId="0" xfId="51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8" fontId="7" fillId="0" borderId="10" xfId="51" applyFont="1" applyFill="1" applyBorder="1" applyAlignment="1">
      <alignment/>
    </xf>
    <xf numFmtId="0" fontId="7" fillId="0" borderId="40" xfId="0" applyFont="1" applyFill="1" applyBorder="1" applyAlignment="1">
      <alignment horizontal="center" vertical="center" wrapText="1"/>
    </xf>
    <xf numFmtId="38" fontId="7" fillId="0" borderId="29" xfId="51" applyFont="1" applyFill="1" applyBorder="1" applyAlignment="1">
      <alignment horizontal="center" vertical="distributed" textRotation="255"/>
    </xf>
    <xf numFmtId="38" fontId="7" fillId="0" borderId="34" xfId="51" applyFont="1" applyFill="1" applyBorder="1" applyAlignment="1">
      <alignment horizontal="center" vertical="distributed" textRotation="255"/>
    </xf>
    <xf numFmtId="38" fontId="39" fillId="0" borderId="29" xfId="51" applyFont="1" applyFill="1" applyBorder="1" applyAlignment="1">
      <alignment horizontal="center" vertical="distributed" textRotation="255" wrapText="1"/>
    </xf>
    <xf numFmtId="38" fontId="7" fillId="0" borderId="40" xfId="51" applyFont="1" applyFill="1" applyBorder="1" applyAlignment="1">
      <alignment horizontal="center" vertical="distributed" textRotation="255"/>
    </xf>
    <xf numFmtId="0" fontId="7" fillId="0" borderId="29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38" fontId="7" fillId="0" borderId="32" xfId="51" applyFont="1" applyFill="1" applyBorder="1" applyAlignment="1">
      <alignment horizontal="center" vertical="distributed" textRotation="255"/>
    </xf>
    <xf numFmtId="38" fontId="7" fillId="0" borderId="23" xfId="51" applyFont="1" applyFill="1" applyBorder="1" applyAlignment="1">
      <alignment horizontal="center" vertical="distributed" textRotation="255"/>
    </xf>
    <xf numFmtId="38" fontId="23" fillId="0" borderId="32" xfId="51" applyFont="1" applyFill="1" applyBorder="1" applyAlignment="1">
      <alignment horizontal="center" vertical="distributed" textRotation="255"/>
    </xf>
    <xf numFmtId="38" fontId="40" fillId="0" borderId="32" xfId="51" applyFont="1" applyFill="1" applyBorder="1" applyAlignment="1">
      <alignment horizontal="center" vertical="distributed" textRotation="255" wrapText="1"/>
    </xf>
    <xf numFmtId="38" fontId="41" fillId="0" borderId="0" xfId="51" applyFont="1" applyFill="1" applyBorder="1" applyAlignment="1">
      <alignment horizontal="center" vertical="distributed" textRotation="255"/>
    </xf>
    <xf numFmtId="38" fontId="7" fillId="0" borderId="15" xfId="51" applyFont="1" applyFill="1" applyBorder="1" applyAlignment="1">
      <alignment horizontal="center" vertical="distributed" textRotation="255"/>
    </xf>
    <xf numFmtId="38" fontId="7" fillId="0" borderId="19" xfId="51" applyFont="1" applyFill="1" applyBorder="1" applyAlignment="1">
      <alignment horizontal="center" vertical="distributed" textRotation="255"/>
    </xf>
    <xf numFmtId="38" fontId="39" fillId="0" borderId="15" xfId="51" applyFont="1" applyFill="1" applyBorder="1" applyAlignment="1">
      <alignment horizontal="center" vertical="distributed" textRotation="255" wrapText="1"/>
    </xf>
    <xf numFmtId="38" fontId="7" fillId="0" borderId="13" xfId="51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190" fontId="7" fillId="0" borderId="0" xfId="51" applyNumberFormat="1" applyFont="1" applyFill="1" applyAlignment="1">
      <alignment vertical="center"/>
    </xf>
    <xf numFmtId="190" fontId="7" fillId="0" borderId="0" xfId="51" applyNumberFormat="1" applyFont="1" applyFill="1" applyAlignment="1">
      <alignment horizontal="right" vertical="center"/>
    </xf>
    <xf numFmtId="190" fontId="2" fillId="0" borderId="0" xfId="51" applyNumberFormat="1" applyFont="1" applyFill="1" applyAlignment="1">
      <alignment vertical="center"/>
    </xf>
    <xf numFmtId="190" fontId="2" fillId="0" borderId="0" xfId="51" applyNumberFormat="1" applyFont="1" applyFill="1" applyAlignment="1">
      <alignment horizontal="right" vertical="center"/>
    </xf>
    <xf numFmtId="0" fontId="7" fillId="0" borderId="12" xfId="0" applyFont="1" applyFill="1" applyBorder="1" applyAlignment="1">
      <alignment/>
    </xf>
    <xf numFmtId="181" fontId="7" fillId="0" borderId="0" xfId="0" applyNumberFormat="1" applyFont="1" applyFill="1" applyBorder="1" applyAlignment="1">
      <alignment horizontal="right" vertical="center"/>
    </xf>
    <xf numFmtId="181" fontId="2" fillId="0" borderId="0" xfId="0" applyNumberFormat="1" applyFont="1" applyFill="1" applyBorder="1" applyAlignment="1">
      <alignment horizontal="right" vertical="center"/>
    </xf>
    <xf numFmtId="38" fontId="16" fillId="0" borderId="30" xfId="51" applyFont="1" applyFill="1" applyBorder="1" applyAlignment="1">
      <alignment horizontal="center" vertical="center" shrinkToFit="1"/>
    </xf>
    <xf numFmtId="38" fontId="16" fillId="0" borderId="13" xfId="51" applyFont="1" applyFill="1" applyBorder="1" applyAlignment="1">
      <alignment horizontal="center" vertical="center" shrinkToFit="1"/>
    </xf>
    <xf numFmtId="0" fontId="16" fillId="0" borderId="25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/>
    </xf>
    <xf numFmtId="38" fontId="42" fillId="0" borderId="0" xfId="51" applyFont="1" applyFill="1" applyAlignment="1">
      <alignment horizontal="right" vertical="center"/>
    </xf>
    <xf numFmtId="0" fontId="4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8" fontId="2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vertical="center"/>
    </xf>
    <xf numFmtId="38" fontId="7" fillId="0" borderId="41" xfId="51" applyFont="1" applyFill="1" applyBorder="1" applyAlignment="1">
      <alignment horizontal="center" vertical="center"/>
    </xf>
    <xf numFmtId="38" fontId="21" fillId="0" borderId="42" xfId="5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distributed" vertical="center"/>
    </xf>
    <xf numFmtId="38" fontId="7" fillId="0" borderId="0" xfId="51" applyFont="1" applyFill="1" applyAlignment="1">
      <alignment vertical="center" wrapText="1"/>
    </xf>
    <xf numFmtId="0" fontId="7" fillId="0" borderId="11" xfId="0" applyFont="1" applyFill="1" applyBorder="1" applyAlignment="1" quotePrefix="1">
      <alignment vertical="center"/>
    </xf>
    <xf numFmtId="0" fontId="7" fillId="0" borderId="11" xfId="0" applyFont="1" applyFill="1" applyBorder="1" applyAlignment="1" quotePrefix="1">
      <alignment horizontal="left" vertical="center"/>
    </xf>
    <xf numFmtId="3" fontId="7" fillId="0" borderId="0" xfId="51" applyNumberFormat="1" applyFont="1" applyFill="1" applyBorder="1" applyAlignment="1">
      <alignment vertical="center"/>
    </xf>
    <xf numFmtId="55" fontId="23" fillId="0" borderId="11" xfId="0" applyNumberFormat="1" applyFont="1" applyFill="1" applyBorder="1" applyAlignment="1" quotePrefix="1">
      <alignment horizontal="center" vertical="center"/>
    </xf>
    <xf numFmtId="0" fontId="23" fillId="0" borderId="0" xfId="0" applyFont="1" applyFill="1" applyAlignment="1">
      <alignment vertical="center"/>
    </xf>
    <xf numFmtId="3" fontId="2" fillId="0" borderId="0" xfId="51" applyNumberFormat="1" applyFont="1" applyFill="1" applyBorder="1" applyAlignment="1">
      <alignment vertical="center"/>
    </xf>
    <xf numFmtId="177" fontId="7" fillId="0" borderId="10" xfId="0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horizontal="center" vertical="center"/>
    </xf>
    <xf numFmtId="38" fontId="38" fillId="0" borderId="23" xfId="51" applyFont="1" applyFill="1" applyBorder="1" applyAlignment="1">
      <alignment vertical="center"/>
    </xf>
    <xf numFmtId="38" fontId="2" fillId="0" borderId="23" xfId="51" applyFont="1" applyFill="1" applyBorder="1" applyAlignment="1">
      <alignment vertical="center"/>
    </xf>
    <xf numFmtId="0" fontId="2" fillId="0" borderId="0" xfId="51" applyNumberFormat="1" applyFont="1" applyFill="1" applyBorder="1" applyAlignment="1">
      <alignment horizontal="right" vertical="center"/>
    </xf>
    <xf numFmtId="189" fontId="2" fillId="0" borderId="0" xfId="51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8" fontId="2" fillId="0" borderId="0" xfId="0" applyNumberFormat="1" applyFont="1" applyFill="1" applyAlignment="1">
      <alignment vertical="center"/>
    </xf>
    <xf numFmtId="181" fontId="7" fillId="0" borderId="42" xfId="0" applyNumberFormat="1" applyFont="1" applyFill="1" applyBorder="1" applyAlignment="1">
      <alignment vertical="center"/>
    </xf>
    <xf numFmtId="189" fontId="7" fillId="0" borderId="0" xfId="0" applyNumberFormat="1" applyFont="1" applyFill="1" applyBorder="1" applyAlignment="1">
      <alignment vertical="center"/>
    </xf>
    <xf numFmtId="190" fontId="7" fillId="0" borderId="0" xfId="0" applyNumberFormat="1" applyFont="1" applyFill="1" applyAlignment="1">
      <alignment/>
    </xf>
    <xf numFmtId="193" fontId="7" fillId="0" borderId="0" xfId="51" applyNumberFormat="1" applyFont="1" applyFill="1" applyAlignment="1">
      <alignment horizontal="right" vertical="center"/>
    </xf>
    <xf numFmtId="38" fontId="7" fillId="0" borderId="0" xfId="0" applyNumberFormat="1" applyFont="1" applyFill="1" applyBorder="1" applyAlignment="1">
      <alignment horizontal="right" vertical="center"/>
    </xf>
    <xf numFmtId="38" fontId="7" fillId="0" borderId="0" xfId="51" applyNumberFormat="1" applyFont="1" applyFill="1" applyAlignment="1">
      <alignment horizontal="right" vertical="center"/>
    </xf>
    <xf numFmtId="190" fontId="2" fillId="0" borderId="0" xfId="0" applyNumberFormat="1" applyFont="1" applyFill="1" applyBorder="1" applyAlignment="1" quotePrefix="1">
      <alignment horizontal="right" vertical="center"/>
    </xf>
    <xf numFmtId="181" fontId="2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44" fillId="0" borderId="0" xfId="0" applyNumberFormat="1" applyFont="1" applyFill="1" applyAlignment="1">
      <alignment vertical="center"/>
    </xf>
    <xf numFmtId="182" fontId="7" fillId="0" borderId="0" xfId="51" applyNumberFormat="1" applyFont="1" applyFill="1" applyBorder="1" applyAlignment="1">
      <alignment horizontal="right" vertical="center" shrinkToFit="1"/>
    </xf>
    <xf numFmtId="182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Border="1" applyAlignment="1">
      <alignment vertical="center"/>
    </xf>
    <xf numFmtId="190" fontId="22" fillId="0" borderId="0" xfId="51" applyNumberFormat="1" applyFont="1" applyFill="1" applyAlignment="1">
      <alignment horizontal="right" vertical="center"/>
    </xf>
    <xf numFmtId="190" fontId="4" fillId="0" borderId="0" xfId="51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42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 quotePrefix="1">
      <alignment horizontal="right" vertical="center"/>
    </xf>
    <xf numFmtId="41" fontId="7" fillId="0" borderId="0" xfId="0" applyNumberFormat="1" applyFont="1" applyFill="1" applyAlignment="1">
      <alignment vertical="center"/>
    </xf>
    <xf numFmtId="41" fontId="7" fillId="0" borderId="42" xfId="51" applyNumberFormat="1" applyFont="1" applyFill="1" applyBorder="1" applyAlignment="1">
      <alignment vertical="center"/>
    </xf>
    <xf numFmtId="41" fontId="7" fillId="0" borderId="42" xfId="51" applyNumberFormat="1" applyFont="1" applyFill="1" applyBorder="1" applyAlignment="1" quotePrefix="1">
      <alignment horizontal="right" vertical="center"/>
    </xf>
    <xf numFmtId="41" fontId="7" fillId="0" borderId="13" xfId="51" applyNumberFormat="1" applyFont="1" applyFill="1" applyBorder="1" applyAlignment="1">
      <alignment vertical="center"/>
    </xf>
    <xf numFmtId="41" fontId="7" fillId="0" borderId="43" xfId="51" applyNumberFormat="1" applyFont="1" applyFill="1" applyBorder="1" applyAlignment="1">
      <alignment vertical="center"/>
    </xf>
    <xf numFmtId="41" fontId="2" fillId="0" borderId="38" xfId="0" applyNumberFormat="1" applyFont="1" applyFill="1" applyBorder="1" applyAlignment="1">
      <alignment vertical="center"/>
    </xf>
    <xf numFmtId="41" fontId="2" fillId="0" borderId="39" xfId="0" applyNumberFormat="1" applyFont="1" applyFill="1" applyBorder="1" applyAlignment="1">
      <alignment vertical="center"/>
    </xf>
    <xf numFmtId="41" fontId="7" fillId="0" borderId="0" xfId="51" applyNumberFormat="1" applyFont="1" applyFill="1" applyAlignment="1">
      <alignment vertical="center"/>
    </xf>
    <xf numFmtId="41" fontId="7" fillId="0" borderId="0" xfId="51" applyNumberFormat="1" applyFont="1" applyFill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7" fillId="0" borderId="40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38" fontId="7" fillId="0" borderId="18" xfId="51" applyFont="1" applyFill="1" applyBorder="1" applyAlignment="1">
      <alignment horizontal="center" vertical="center"/>
    </xf>
    <xf numFmtId="38" fontId="7" fillId="0" borderId="26" xfId="51" applyFont="1" applyFill="1" applyBorder="1" applyAlignment="1">
      <alignment horizontal="center" vertical="center"/>
    </xf>
    <xf numFmtId="38" fontId="7" fillId="0" borderId="16" xfId="51" applyFont="1" applyFill="1" applyBorder="1" applyAlignment="1">
      <alignment horizontal="center" vertical="center"/>
    </xf>
    <xf numFmtId="38" fontId="7" fillId="0" borderId="29" xfId="51" applyFont="1" applyFill="1" applyBorder="1" applyAlignment="1">
      <alignment horizontal="center" vertical="center"/>
    </xf>
    <xf numFmtId="38" fontId="7" fillId="0" borderId="15" xfId="51" applyFont="1" applyFill="1" applyBorder="1" applyAlignment="1">
      <alignment horizontal="center" vertical="center"/>
    </xf>
    <xf numFmtId="38" fontId="7" fillId="0" borderId="34" xfId="51" applyFont="1" applyFill="1" applyBorder="1" applyAlignment="1">
      <alignment horizontal="center" vertical="center"/>
    </xf>
    <xf numFmtId="38" fontId="7" fillId="0" borderId="19" xfId="5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Alignment="1">
      <alignment horizontal="right" vertical="center"/>
    </xf>
    <xf numFmtId="38" fontId="15" fillId="0" borderId="19" xfId="51" applyFont="1" applyFill="1" applyBorder="1" applyAlignment="1">
      <alignment horizontal="center" vertical="center"/>
    </xf>
    <xf numFmtId="38" fontId="15" fillId="0" borderId="13" xfId="51" applyFont="1" applyFill="1" applyBorder="1" applyAlignment="1">
      <alignment horizontal="center" vertical="center"/>
    </xf>
    <xf numFmtId="38" fontId="15" fillId="0" borderId="21" xfId="51" applyFont="1" applyFill="1" applyBorder="1" applyAlignment="1">
      <alignment horizontal="center" vertical="center"/>
    </xf>
    <xf numFmtId="38" fontId="15" fillId="0" borderId="34" xfId="51" applyFont="1" applyFill="1" applyBorder="1" applyAlignment="1">
      <alignment horizontal="center" vertical="center" textRotation="255" shrinkToFit="1"/>
    </xf>
    <xf numFmtId="38" fontId="15" fillId="0" borderId="19" xfId="51" applyFont="1" applyFill="1" applyBorder="1" applyAlignment="1">
      <alignment horizontal="center" vertical="center" textRotation="255" shrinkToFit="1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38" fontId="15" fillId="0" borderId="32" xfId="51" applyFont="1" applyFill="1" applyBorder="1" applyAlignment="1">
      <alignment horizontal="center" vertical="center" textRotation="255" shrinkToFit="1"/>
    </xf>
    <xf numFmtId="38" fontId="15" fillId="0" borderId="15" xfId="51" applyFont="1" applyFill="1" applyBorder="1" applyAlignment="1">
      <alignment horizontal="center" vertical="center" textRotation="255" shrinkToFit="1"/>
    </xf>
    <xf numFmtId="0" fontId="15" fillId="0" borderId="0" xfId="0" applyFont="1" applyFill="1" applyBorder="1" applyAlignment="1">
      <alignment horizontal="center" vertical="center"/>
    </xf>
    <xf numFmtId="38" fontId="7" fillId="0" borderId="32" xfId="51" applyFont="1" applyFill="1" applyBorder="1" applyAlignment="1">
      <alignment horizontal="center" vertical="center" textRotation="255"/>
    </xf>
    <xf numFmtId="38" fontId="7" fillId="0" borderId="15" xfId="51" applyFont="1" applyFill="1" applyBorder="1" applyAlignment="1">
      <alignment horizontal="center" vertical="center" textRotation="255"/>
    </xf>
    <xf numFmtId="38" fontId="7" fillId="0" borderId="13" xfId="51" applyFont="1" applyFill="1" applyBorder="1" applyAlignment="1">
      <alignment horizontal="center" vertical="center"/>
    </xf>
    <xf numFmtId="38" fontId="7" fillId="0" borderId="21" xfId="51" applyFont="1" applyFill="1" applyBorder="1" applyAlignment="1">
      <alignment horizontal="center" vertical="center"/>
    </xf>
    <xf numFmtId="38" fontId="7" fillId="0" borderId="23" xfId="51" applyFont="1" applyFill="1" applyBorder="1" applyAlignment="1">
      <alignment horizontal="center" vertical="center" textRotation="255"/>
    </xf>
    <xf numFmtId="38" fontId="7" fillId="0" borderId="19" xfId="51" applyFont="1" applyFill="1" applyBorder="1" applyAlignment="1">
      <alignment horizontal="center" vertical="center" textRotation="255"/>
    </xf>
    <xf numFmtId="38" fontId="7" fillId="0" borderId="22" xfId="51" applyFont="1" applyFill="1" applyBorder="1" applyAlignment="1">
      <alignment horizontal="center" vertical="center" wrapText="1"/>
    </xf>
    <xf numFmtId="38" fontId="7" fillId="0" borderId="19" xfId="51" applyFont="1" applyFill="1" applyBorder="1" applyAlignment="1">
      <alignment horizontal="center" vertical="center" wrapText="1"/>
    </xf>
    <xf numFmtId="38" fontId="7" fillId="0" borderId="20" xfId="51" applyFont="1" applyFill="1" applyBorder="1" applyAlignment="1">
      <alignment horizontal="center" vertical="center" wrapText="1"/>
    </xf>
    <xf numFmtId="38" fontId="7" fillId="0" borderId="32" xfId="51" applyFont="1" applyFill="1" applyBorder="1" applyAlignment="1">
      <alignment horizontal="center" vertical="center" wrapText="1"/>
    </xf>
    <xf numFmtId="38" fontId="7" fillId="0" borderId="15" xfId="51" applyFont="1" applyFill="1" applyBorder="1" applyAlignment="1">
      <alignment horizontal="center" vertical="center" wrapText="1"/>
    </xf>
    <xf numFmtId="38" fontId="7" fillId="0" borderId="25" xfId="51" applyFont="1" applyFill="1" applyBorder="1" applyAlignment="1">
      <alignment horizontal="center" vertical="center" wrapText="1"/>
    </xf>
    <xf numFmtId="38" fontId="7" fillId="0" borderId="14" xfId="51" applyFont="1" applyFill="1" applyBorder="1" applyAlignment="1">
      <alignment horizontal="center" vertical="center" wrapText="1"/>
    </xf>
    <xf numFmtId="38" fontId="7" fillId="0" borderId="13" xfId="51" applyFont="1" applyFill="1" applyBorder="1" applyAlignment="1">
      <alignment horizontal="center" vertical="center" wrapText="1"/>
    </xf>
    <xf numFmtId="38" fontId="7" fillId="0" borderId="21" xfId="51" applyFont="1" applyFill="1" applyBorder="1" applyAlignment="1">
      <alignment horizontal="center" vertical="center" wrapText="1"/>
    </xf>
    <xf numFmtId="38" fontId="7" fillId="0" borderId="18" xfId="51" applyFont="1" applyFill="1" applyBorder="1" applyAlignment="1">
      <alignment horizontal="center" vertical="center" wrapText="1"/>
    </xf>
    <xf numFmtId="38" fontId="7" fillId="0" borderId="26" xfId="51" applyFont="1" applyFill="1" applyBorder="1" applyAlignment="1">
      <alignment horizontal="center" vertical="center" wrapText="1"/>
    </xf>
    <xf numFmtId="38" fontId="7" fillId="0" borderId="16" xfId="51" applyFont="1" applyFill="1" applyBorder="1" applyAlignment="1">
      <alignment horizontal="center" vertical="center" wrapText="1"/>
    </xf>
    <xf numFmtId="38" fontId="7" fillId="0" borderId="22" xfId="51" applyFont="1" applyFill="1" applyBorder="1" applyAlignment="1">
      <alignment horizontal="center" vertical="center" wrapText="1" shrinkToFi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38" fontId="7" fillId="0" borderId="20" xfId="51" applyFont="1" applyFill="1" applyBorder="1" applyAlignment="1">
      <alignment horizontal="center" vertical="center" textRotation="255" wrapText="1" shrinkToFit="1"/>
    </xf>
    <xf numFmtId="38" fontId="7" fillId="0" borderId="32" xfId="51" applyFont="1" applyFill="1" applyBorder="1" applyAlignment="1">
      <alignment horizontal="center" vertical="center" textRotation="255" shrinkToFit="1"/>
    </xf>
    <xf numFmtId="38" fontId="7" fillId="0" borderId="0" xfId="51" applyFont="1" applyFill="1" applyBorder="1" applyAlignment="1">
      <alignment horizontal="center" vertical="center" wrapText="1"/>
    </xf>
    <xf numFmtId="38" fontId="7" fillId="0" borderId="11" xfId="51" applyFont="1" applyFill="1" applyBorder="1" applyAlignment="1">
      <alignment horizontal="center" vertical="center" wrapText="1"/>
    </xf>
    <xf numFmtId="38" fontId="21" fillId="0" borderId="20" xfId="51" applyFont="1" applyFill="1" applyBorder="1" applyAlignment="1">
      <alignment horizontal="center" vertical="center" textRotation="255" wrapText="1"/>
    </xf>
    <xf numFmtId="38" fontId="21" fillId="0" borderId="32" xfId="51" applyFont="1" applyFill="1" applyBorder="1" applyAlignment="1">
      <alignment horizontal="center" vertical="center" textRotation="255" wrapText="1"/>
    </xf>
    <xf numFmtId="38" fontId="21" fillId="0" borderId="15" xfId="51" applyFont="1" applyFill="1" applyBorder="1" applyAlignment="1">
      <alignment horizontal="center" vertical="center" textRotation="255" wrapText="1"/>
    </xf>
    <xf numFmtId="38" fontId="7" fillId="0" borderId="15" xfId="51" applyFont="1" applyFill="1" applyBorder="1" applyAlignment="1">
      <alignment horizontal="center" vertical="center" textRotation="255" shrinkToFit="1"/>
    </xf>
    <xf numFmtId="38" fontId="7" fillId="0" borderId="23" xfId="5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38" fontId="7" fillId="0" borderId="20" xfId="51" applyFont="1" applyFill="1" applyBorder="1" applyAlignment="1">
      <alignment horizontal="center" vertical="center" textRotation="255" shrinkToFit="1"/>
    </xf>
    <xf numFmtId="38" fontId="7" fillId="0" borderId="32" xfId="51" applyFont="1" applyFill="1" applyBorder="1" applyAlignment="1">
      <alignment horizontal="center" vertical="center" textRotation="255" wrapText="1" shrinkToFit="1"/>
    </xf>
    <xf numFmtId="177" fontId="8" fillId="0" borderId="23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11" xfId="0" applyFont="1" applyFill="1" applyBorder="1" applyAlignment="1">
      <alignment horizontal="center" vertical="center"/>
    </xf>
    <xf numFmtId="177" fontId="7" fillId="0" borderId="19" xfId="0" applyNumberFormat="1" applyFont="1" applyFill="1" applyBorder="1" applyAlignment="1">
      <alignment horizontal="center" vertical="center"/>
    </xf>
    <xf numFmtId="177" fontId="7" fillId="0" borderId="2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38" fontId="34" fillId="0" borderId="32" xfId="51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38" fontId="34" fillId="0" borderId="23" xfId="51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distributed" textRotation="255"/>
    </xf>
    <xf numFmtId="0" fontId="7" fillId="0" borderId="32" xfId="0" applyFont="1" applyFill="1" applyBorder="1" applyAlignment="1">
      <alignment horizontal="center" vertical="distributed" textRotation="255"/>
    </xf>
    <xf numFmtId="0" fontId="7" fillId="0" borderId="15" xfId="0" applyFont="1" applyFill="1" applyBorder="1" applyAlignment="1">
      <alignment horizontal="center" vertical="distributed" textRotation="255"/>
    </xf>
    <xf numFmtId="0" fontId="7" fillId="0" borderId="4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distributed"/>
    </xf>
    <xf numFmtId="0" fontId="7" fillId="0" borderId="14" xfId="0" applyFont="1" applyFill="1" applyBorder="1" applyAlignment="1">
      <alignment horizontal="center" vertical="distributed"/>
    </xf>
    <xf numFmtId="0" fontId="7" fillId="0" borderId="23" xfId="0" applyFont="1" applyFill="1" applyBorder="1" applyAlignment="1">
      <alignment horizontal="center" vertical="distributed"/>
    </xf>
    <xf numFmtId="0" fontId="7" fillId="0" borderId="11" xfId="0" applyFont="1" applyFill="1" applyBorder="1" applyAlignment="1">
      <alignment horizontal="center" vertical="distributed"/>
    </xf>
    <xf numFmtId="0" fontId="7" fillId="0" borderId="19" xfId="0" applyFont="1" applyFill="1" applyBorder="1" applyAlignment="1">
      <alignment horizontal="center" vertical="distributed"/>
    </xf>
    <xf numFmtId="0" fontId="7" fillId="0" borderId="21" xfId="0" applyFont="1" applyFill="1" applyBorder="1" applyAlignment="1">
      <alignment horizontal="center" vertical="distributed"/>
    </xf>
    <xf numFmtId="38" fontId="7" fillId="0" borderId="10" xfId="5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7" fillId="0" borderId="37" xfId="0" applyFont="1" applyFill="1" applyBorder="1" applyAlignment="1">
      <alignment horizontal="center" vertical="distributed" textRotation="255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32" xfId="0" applyFont="1" applyFill="1" applyBorder="1" applyAlignment="1">
      <alignment horizontal="center" vertical="center" textRotation="255" shrinkToFit="1"/>
    </xf>
    <xf numFmtId="0" fontId="15" fillId="0" borderId="0" xfId="0" applyFont="1" applyFill="1" applyAlignment="1">
      <alignment horizontal="center"/>
    </xf>
    <xf numFmtId="38" fontId="2" fillId="0" borderId="0" xfId="5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38" fontId="7" fillId="0" borderId="30" xfId="51" applyFont="1" applyFill="1" applyBorder="1" applyAlignment="1">
      <alignment horizontal="center" vertical="center" wrapText="1"/>
    </xf>
    <xf numFmtId="38" fontId="16" fillId="0" borderId="15" xfId="51" applyFont="1" applyFill="1" applyBorder="1" applyAlignment="1">
      <alignment horizontal="center" vertical="center"/>
    </xf>
    <xf numFmtId="38" fontId="16" fillId="0" borderId="19" xfId="51" applyFont="1" applyFill="1" applyBorder="1" applyAlignment="1">
      <alignment horizontal="center" vertical="center"/>
    </xf>
    <xf numFmtId="38" fontId="16" fillId="0" borderId="13" xfId="5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vertical="center"/>
    </xf>
    <xf numFmtId="38" fontId="7" fillId="0" borderId="0" xfId="51" applyFont="1" applyFill="1" applyBorder="1" applyAlignment="1">
      <alignment horizontal="right" vertical="center"/>
    </xf>
    <xf numFmtId="0" fontId="91" fillId="0" borderId="0" xfId="0" applyFont="1" applyFill="1" applyAlignment="1">
      <alignment horizontal="center" vertical="center"/>
    </xf>
    <xf numFmtId="38" fontId="88" fillId="0" borderId="10" xfId="51" applyFont="1" applyFill="1" applyBorder="1" applyAlignment="1">
      <alignment horizontal="right" vertical="center"/>
    </xf>
    <xf numFmtId="0" fontId="85" fillId="0" borderId="0" xfId="0" applyFont="1" applyFill="1" applyBorder="1" applyAlignment="1">
      <alignment horizontal="center" vertical="center"/>
    </xf>
    <xf numFmtId="0" fontId="8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38" fontId="7" fillId="0" borderId="0" xfId="51" applyFont="1" applyFill="1" applyBorder="1" applyAlignment="1">
      <alignment vertical="center" wrapText="1"/>
    </xf>
    <xf numFmtId="38" fontId="7" fillId="0" borderId="30" xfId="51" applyFont="1" applyFill="1" applyBorder="1" applyAlignment="1">
      <alignment horizontal="center" vertical="center"/>
    </xf>
    <xf numFmtId="38" fontId="7" fillId="0" borderId="33" xfId="5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38" fontId="23" fillId="0" borderId="23" xfId="51" applyFont="1" applyFill="1" applyBorder="1" applyAlignment="1">
      <alignment horizontal="center" vertical="center" wrapText="1"/>
    </xf>
    <xf numFmtId="38" fontId="23" fillId="0" borderId="19" xfId="51" applyFont="1" applyFill="1" applyBorder="1" applyAlignment="1">
      <alignment horizontal="center" vertical="center" wrapText="1"/>
    </xf>
    <xf numFmtId="38" fontId="7" fillId="0" borderId="22" xfId="51" applyFont="1" applyFill="1" applyBorder="1" applyAlignment="1">
      <alignment horizontal="center" vertical="center"/>
    </xf>
    <xf numFmtId="38" fontId="7" fillId="0" borderId="35" xfId="51" applyFont="1" applyFill="1" applyBorder="1" applyAlignment="1">
      <alignment horizontal="center" vertical="center"/>
    </xf>
    <xf numFmtId="38" fontId="7" fillId="0" borderId="31" xfId="51" applyFont="1" applyFill="1" applyBorder="1" applyAlignment="1">
      <alignment horizontal="center" vertical="center"/>
    </xf>
    <xf numFmtId="38" fontId="23" fillId="0" borderId="33" xfId="51" applyFont="1" applyFill="1" applyBorder="1" applyAlignment="1">
      <alignment horizontal="center" vertical="center"/>
    </xf>
    <xf numFmtId="38" fontId="23" fillId="0" borderId="35" xfId="51" applyFont="1" applyFill="1" applyBorder="1" applyAlignment="1">
      <alignment horizontal="center" vertical="center"/>
    </xf>
    <xf numFmtId="38" fontId="23" fillId="0" borderId="31" xfId="51" applyFont="1" applyFill="1" applyBorder="1" applyAlignment="1">
      <alignment horizontal="center" vertical="center"/>
    </xf>
    <xf numFmtId="38" fontId="7" fillId="0" borderId="20" xfId="5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25" fillId="0" borderId="23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Alignment="1">
      <alignment horizontal="right" vertical="center"/>
    </xf>
    <xf numFmtId="38" fontId="22" fillId="0" borderId="19" xfId="51" applyFont="1" applyFill="1" applyBorder="1" applyAlignment="1">
      <alignment horizontal="center" vertical="center" shrinkToFit="1"/>
    </xf>
    <xf numFmtId="38" fontId="22" fillId="0" borderId="21" xfId="51" applyFont="1" applyFill="1" applyBorder="1" applyAlignment="1">
      <alignment horizontal="center" vertical="center" shrinkToFit="1"/>
    </xf>
    <xf numFmtId="38" fontId="7" fillId="0" borderId="18" xfId="51" applyFont="1" applyFill="1" applyBorder="1" applyAlignment="1">
      <alignment horizontal="left" vertical="center" wrapText="1"/>
    </xf>
    <xf numFmtId="38" fontId="7" fillId="0" borderId="16" xfId="51" applyFont="1" applyFill="1" applyBorder="1" applyAlignment="1">
      <alignment horizontal="left" vertical="center" wrapText="1"/>
    </xf>
    <xf numFmtId="38" fontId="7" fillId="0" borderId="32" xfId="51" applyFont="1" applyFill="1" applyBorder="1" applyAlignment="1">
      <alignment horizontal="center" vertical="distributed" textRotation="255" wrapText="1"/>
    </xf>
    <xf numFmtId="38" fontId="7" fillId="0" borderId="15" xfId="51" applyFont="1" applyFill="1" applyBorder="1" applyAlignment="1">
      <alignment horizontal="center" vertical="distributed" textRotation="255" wrapText="1"/>
    </xf>
    <xf numFmtId="38" fontId="7" fillId="0" borderId="23" xfId="51" applyFont="1" applyFill="1" applyBorder="1" applyAlignment="1">
      <alignment horizontal="center" vertical="distributed" textRotation="255" wrapText="1"/>
    </xf>
    <xf numFmtId="38" fontId="7" fillId="0" borderId="19" xfId="51" applyFont="1" applyFill="1" applyBorder="1" applyAlignment="1">
      <alignment horizontal="center" vertical="distributed" textRotation="255" wrapText="1"/>
    </xf>
    <xf numFmtId="0" fontId="7" fillId="0" borderId="0" xfId="0" applyFont="1" applyFill="1" applyAlignment="1">
      <alignment horizontal="left" vertical="center" wrapText="1"/>
    </xf>
    <xf numFmtId="0" fontId="32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 shrinkToFit="1"/>
    </xf>
    <xf numFmtId="0" fontId="16" fillId="0" borderId="0" xfId="0" applyFont="1" applyFill="1" applyAlignment="1">
      <alignment horizontal="center" vertical="distributed" textRotation="255" wrapText="1"/>
    </xf>
    <xf numFmtId="0" fontId="17" fillId="0" borderId="0" xfId="0" applyFont="1" applyFill="1" applyAlignment="1">
      <alignment horizontal="center" vertical="distributed" textRotation="255" wrapText="1"/>
    </xf>
    <xf numFmtId="0" fontId="19" fillId="0" borderId="0" xfId="0" applyFont="1" applyFill="1" applyAlignment="1">
      <alignment horizontal="center" vertical="center"/>
    </xf>
    <xf numFmtId="38" fontId="15" fillId="0" borderId="10" xfId="51" applyFont="1" applyFill="1" applyBorder="1" applyAlignment="1">
      <alignment horizontal="right" vertical="center"/>
    </xf>
    <xf numFmtId="0" fontId="16" fillId="0" borderId="11" xfId="0" applyFont="1" applyFill="1" applyBorder="1" applyAlignment="1">
      <alignment horizontal="center" vertical="center" textRotation="255"/>
    </xf>
    <xf numFmtId="0" fontId="16" fillId="0" borderId="21" xfId="0" applyFont="1" applyFill="1" applyBorder="1" applyAlignment="1">
      <alignment horizontal="center" vertical="center" textRotation="255"/>
    </xf>
    <xf numFmtId="0" fontId="16" fillId="0" borderId="15" xfId="0" applyFont="1" applyFill="1" applyBorder="1" applyAlignment="1">
      <alignment horizontal="center" vertical="center"/>
    </xf>
    <xf numFmtId="0" fontId="16" fillId="0" borderId="30" xfId="0" applyFont="1" applyFill="1" applyBorder="1" applyAlignment="1">
      <alignment horizontal="center" vertical="center"/>
    </xf>
    <xf numFmtId="38" fontId="16" fillId="0" borderId="21" xfId="51" applyFont="1" applyFill="1" applyBorder="1" applyAlignment="1">
      <alignment horizontal="center" vertical="center"/>
    </xf>
    <xf numFmtId="38" fontId="16" fillId="0" borderId="31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showGridLines="0" tabSelected="1" zoomScalePageLayoutView="0" workbookViewId="0" topLeftCell="A1">
      <selection activeCell="A1" sqref="A1:J1"/>
    </sheetView>
  </sheetViews>
  <sheetFormatPr defaultColWidth="9.00390625" defaultRowHeight="13.5"/>
  <cols>
    <col min="1" max="1" width="2.125" style="4" customWidth="1"/>
    <col min="2" max="2" width="3.625" style="4" customWidth="1"/>
    <col min="3" max="3" width="0.5" style="4" customWidth="1"/>
    <col min="4" max="4" width="10.875" style="4" customWidth="1"/>
    <col min="5" max="5" width="2.125" style="4" customWidth="1"/>
    <col min="6" max="10" width="15.50390625" style="4" customWidth="1"/>
    <col min="11" max="16384" width="9.00390625" style="4" customWidth="1"/>
  </cols>
  <sheetData>
    <row r="1" spans="1:12" ht="16.5" customHeight="1">
      <c r="A1" s="387" t="s">
        <v>27</v>
      </c>
      <c r="B1" s="387"/>
      <c r="C1" s="387"/>
      <c r="D1" s="387"/>
      <c r="E1" s="387"/>
      <c r="F1" s="387"/>
      <c r="G1" s="387"/>
      <c r="H1" s="387"/>
      <c r="I1" s="387"/>
      <c r="J1" s="387"/>
      <c r="K1" s="1"/>
      <c r="L1" s="1"/>
    </row>
    <row r="2" spans="2:12" ht="6" customHeight="1">
      <c r="B2" s="63"/>
      <c r="C2" s="63"/>
      <c r="D2" s="170"/>
      <c r="E2" s="171"/>
      <c r="G2" s="171"/>
      <c r="H2" s="171"/>
      <c r="I2" s="171"/>
      <c r="J2" s="171"/>
      <c r="K2" s="1"/>
      <c r="L2" s="1"/>
    </row>
    <row r="3" spans="1:12" ht="13.5" customHeight="1">
      <c r="A3" s="388" t="s">
        <v>530</v>
      </c>
      <c r="B3" s="388"/>
      <c r="C3" s="388"/>
      <c r="D3" s="388"/>
      <c r="E3" s="388"/>
      <c r="F3" s="388"/>
      <c r="G3" s="388"/>
      <c r="H3" s="388"/>
      <c r="I3" s="388"/>
      <c r="J3" s="388"/>
      <c r="K3" s="139"/>
      <c r="L3" s="139"/>
    </row>
    <row r="4" spans="1:12" ht="6" customHeight="1">
      <c r="A4" s="139"/>
      <c r="B4" s="1"/>
      <c r="C4" s="1"/>
      <c r="D4" s="2"/>
      <c r="E4" s="150"/>
      <c r="G4" s="150"/>
      <c r="H4" s="150"/>
      <c r="I4" s="150"/>
      <c r="J4" s="150"/>
      <c r="K4" s="139"/>
      <c r="L4" s="139"/>
    </row>
    <row r="5" spans="1:10" s="5" customFormat="1" ht="18" customHeight="1">
      <c r="A5" s="389" t="s">
        <v>319</v>
      </c>
      <c r="B5" s="389"/>
      <c r="C5" s="389"/>
      <c r="D5" s="389"/>
      <c r="E5" s="389"/>
      <c r="F5" s="389"/>
      <c r="G5" s="389"/>
      <c r="H5" s="389"/>
      <c r="I5" s="389"/>
      <c r="J5" s="389"/>
    </row>
    <row r="6" spans="1:10" s="5" customFormat="1" ht="15" customHeight="1" thickBot="1">
      <c r="A6" s="16" t="s">
        <v>28</v>
      </c>
      <c r="B6" s="16"/>
      <c r="C6" s="16"/>
      <c r="D6" s="16"/>
      <c r="E6" s="142"/>
      <c r="F6" s="16"/>
      <c r="G6" s="142"/>
      <c r="H6" s="142" t="s">
        <v>441</v>
      </c>
      <c r="I6" s="142"/>
      <c r="J6" s="149" t="s">
        <v>320</v>
      </c>
    </row>
    <row r="7" spans="1:10" s="5" customFormat="1" ht="15" customHeight="1">
      <c r="A7" s="26"/>
      <c r="B7" s="390" t="s">
        <v>323</v>
      </c>
      <c r="C7" s="390"/>
      <c r="D7" s="390"/>
      <c r="E7" s="42"/>
      <c r="F7" s="392" t="s">
        <v>30</v>
      </c>
      <c r="G7" s="393"/>
      <c r="H7" s="394"/>
      <c r="I7" s="395" t="s">
        <v>321</v>
      </c>
      <c r="J7" s="397" t="s">
        <v>322</v>
      </c>
    </row>
    <row r="8" spans="1:10" s="5" customFormat="1" ht="15" customHeight="1">
      <c r="A8" s="26"/>
      <c r="B8" s="391"/>
      <c r="C8" s="391"/>
      <c r="D8" s="391"/>
      <c r="E8" s="42"/>
      <c r="F8" s="151" t="s">
        <v>10</v>
      </c>
      <c r="G8" s="152" t="s">
        <v>32</v>
      </c>
      <c r="H8" s="145" t="s">
        <v>33</v>
      </c>
      <c r="I8" s="396"/>
      <c r="J8" s="398"/>
    </row>
    <row r="9" spans="1:10" s="5" customFormat="1" ht="4.5" customHeight="1">
      <c r="A9" s="60"/>
      <c r="B9" s="60"/>
      <c r="C9" s="60"/>
      <c r="D9" s="60"/>
      <c r="E9" s="18"/>
      <c r="F9" s="153"/>
      <c r="G9" s="147"/>
      <c r="H9" s="147"/>
      <c r="I9" s="147"/>
      <c r="J9" s="147"/>
    </row>
    <row r="10" spans="1:10" s="1" customFormat="1" ht="15" customHeight="1">
      <c r="A10" s="2"/>
      <c r="B10" s="399" t="s">
        <v>12</v>
      </c>
      <c r="C10" s="399"/>
      <c r="D10" s="399"/>
      <c r="E10" s="64"/>
      <c r="F10" s="131">
        <f>SUM(F12:F57)</f>
        <v>19383</v>
      </c>
      <c r="G10" s="131">
        <f>SUM(G12:G57)</f>
        <v>9920</v>
      </c>
      <c r="H10" s="131">
        <f>SUM(H12:H57)</f>
        <v>9463</v>
      </c>
      <c r="I10" s="131">
        <f>SUM(I12:I57)</f>
        <v>1426</v>
      </c>
      <c r="J10" s="131">
        <f>SUM(J12:J57)</f>
        <v>761</v>
      </c>
    </row>
    <row r="11" spans="1:10" s="5" customFormat="1" ht="4.5" customHeight="1">
      <c r="A11" s="26"/>
      <c r="B11" s="26"/>
      <c r="C11" s="26"/>
      <c r="D11" s="26"/>
      <c r="E11" s="42"/>
      <c r="F11" s="131"/>
      <c r="G11" s="131"/>
      <c r="H11" s="131"/>
      <c r="I11" s="131"/>
      <c r="J11" s="131"/>
    </row>
    <row r="12" spans="1:10" s="5" customFormat="1" ht="14.25" customHeight="1">
      <c r="A12" s="26"/>
      <c r="B12" s="26">
        <v>1</v>
      </c>
      <c r="C12" s="26"/>
      <c r="D12" s="69" t="s">
        <v>397</v>
      </c>
      <c r="E12" s="42"/>
      <c r="F12" s="130">
        <f>G12+H12</f>
        <v>302</v>
      </c>
      <c r="G12" s="130">
        <v>173</v>
      </c>
      <c r="H12" s="130">
        <v>129</v>
      </c>
      <c r="I12" s="130">
        <v>24</v>
      </c>
      <c r="J12" s="130">
        <v>14</v>
      </c>
    </row>
    <row r="13" spans="1:10" s="5" customFormat="1" ht="14.25" customHeight="1">
      <c r="A13" s="26"/>
      <c r="B13" s="26">
        <v>2</v>
      </c>
      <c r="C13" s="26"/>
      <c r="D13" s="69" t="s">
        <v>436</v>
      </c>
      <c r="E13" s="42"/>
      <c r="F13" s="130">
        <f aca="true" t="shared" si="0" ref="F13:F57">G13+H13</f>
        <v>338</v>
      </c>
      <c r="G13" s="130">
        <v>190</v>
      </c>
      <c r="H13" s="130">
        <v>148</v>
      </c>
      <c r="I13" s="130">
        <v>40</v>
      </c>
      <c r="J13" s="130">
        <v>14</v>
      </c>
    </row>
    <row r="14" spans="1:10" s="5" customFormat="1" ht="14.25" customHeight="1">
      <c r="A14" s="26"/>
      <c r="B14" s="26">
        <v>3</v>
      </c>
      <c r="C14" s="26"/>
      <c r="D14" s="69" t="s">
        <v>470</v>
      </c>
      <c r="E14" s="42"/>
      <c r="F14" s="130">
        <f t="shared" si="0"/>
        <v>329</v>
      </c>
      <c r="G14" s="130">
        <v>171</v>
      </c>
      <c r="H14" s="130">
        <v>158</v>
      </c>
      <c r="I14" s="130">
        <v>29</v>
      </c>
      <c r="J14" s="130">
        <v>15</v>
      </c>
    </row>
    <row r="15" spans="1:10" s="5" customFormat="1" ht="14.25" customHeight="1">
      <c r="A15" s="26"/>
      <c r="B15" s="26">
        <v>4</v>
      </c>
      <c r="C15" s="26"/>
      <c r="D15" s="69" t="s">
        <v>167</v>
      </c>
      <c r="E15" s="42"/>
      <c r="F15" s="130">
        <f t="shared" si="0"/>
        <v>168</v>
      </c>
      <c r="G15" s="130">
        <v>87</v>
      </c>
      <c r="H15" s="130">
        <v>81</v>
      </c>
      <c r="I15" s="130">
        <v>18</v>
      </c>
      <c r="J15" s="130">
        <v>7</v>
      </c>
    </row>
    <row r="16" spans="1:10" s="5" customFormat="1" ht="14.25" customHeight="1">
      <c r="A16" s="26"/>
      <c r="B16" s="26">
        <v>5</v>
      </c>
      <c r="C16" s="26"/>
      <c r="D16" s="69" t="s">
        <v>168</v>
      </c>
      <c r="E16" s="42"/>
      <c r="F16" s="130">
        <f t="shared" si="0"/>
        <v>192</v>
      </c>
      <c r="G16" s="130">
        <v>77</v>
      </c>
      <c r="H16" s="130">
        <v>115</v>
      </c>
      <c r="I16" s="130">
        <v>17</v>
      </c>
      <c r="J16" s="130">
        <v>7</v>
      </c>
    </row>
    <row r="17" spans="1:10" s="5" customFormat="1" ht="14.25" customHeight="1">
      <c r="A17" s="26"/>
      <c r="B17" s="26">
        <v>6</v>
      </c>
      <c r="C17" s="26"/>
      <c r="D17" s="69" t="s">
        <v>169</v>
      </c>
      <c r="E17" s="42"/>
      <c r="F17" s="130">
        <f t="shared" si="0"/>
        <v>248</v>
      </c>
      <c r="G17" s="130">
        <v>114</v>
      </c>
      <c r="H17" s="130">
        <v>134</v>
      </c>
      <c r="I17" s="130">
        <v>21</v>
      </c>
      <c r="J17" s="130">
        <v>13</v>
      </c>
    </row>
    <row r="18" spans="1:10" s="5" customFormat="1" ht="14.25" customHeight="1">
      <c r="A18" s="26"/>
      <c r="B18" s="26">
        <v>7</v>
      </c>
      <c r="C18" s="26"/>
      <c r="D18" s="69" t="s">
        <v>170</v>
      </c>
      <c r="E18" s="42"/>
      <c r="F18" s="130">
        <f t="shared" si="0"/>
        <v>555</v>
      </c>
      <c r="G18" s="130">
        <v>279</v>
      </c>
      <c r="H18" s="130">
        <v>276</v>
      </c>
      <c r="I18" s="130">
        <v>35</v>
      </c>
      <c r="J18" s="130">
        <v>22</v>
      </c>
    </row>
    <row r="19" spans="1:10" s="5" customFormat="1" ht="14.25" customHeight="1">
      <c r="A19" s="26"/>
      <c r="B19" s="26">
        <v>8</v>
      </c>
      <c r="C19" s="26"/>
      <c r="D19" s="69" t="s">
        <v>171</v>
      </c>
      <c r="E19" s="42"/>
      <c r="F19" s="130">
        <f t="shared" si="0"/>
        <v>396</v>
      </c>
      <c r="G19" s="130">
        <v>208</v>
      </c>
      <c r="H19" s="130">
        <v>188</v>
      </c>
      <c r="I19" s="130">
        <v>27</v>
      </c>
      <c r="J19" s="130">
        <v>14</v>
      </c>
    </row>
    <row r="20" spans="1:10" s="5" customFormat="1" ht="14.25" customHeight="1">
      <c r="A20" s="26"/>
      <c r="B20" s="26">
        <v>9</v>
      </c>
      <c r="C20" s="26"/>
      <c r="D20" s="69" t="s">
        <v>172</v>
      </c>
      <c r="E20" s="42"/>
      <c r="F20" s="130">
        <f t="shared" si="0"/>
        <v>320</v>
      </c>
      <c r="G20" s="130">
        <v>160</v>
      </c>
      <c r="H20" s="130">
        <v>160</v>
      </c>
      <c r="I20" s="130">
        <v>25</v>
      </c>
      <c r="J20" s="130">
        <v>14</v>
      </c>
    </row>
    <row r="21" spans="1:10" s="5" customFormat="1" ht="14.25" customHeight="1">
      <c r="A21" s="26"/>
      <c r="B21" s="26">
        <v>10</v>
      </c>
      <c r="C21" s="26"/>
      <c r="D21" s="69" t="s">
        <v>0</v>
      </c>
      <c r="E21" s="42"/>
      <c r="F21" s="130">
        <f t="shared" si="0"/>
        <v>793</v>
      </c>
      <c r="G21" s="130">
        <v>430</v>
      </c>
      <c r="H21" s="130">
        <v>363</v>
      </c>
      <c r="I21" s="130">
        <v>44</v>
      </c>
      <c r="J21" s="130">
        <v>26</v>
      </c>
    </row>
    <row r="22" spans="1:10" s="5" customFormat="1" ht="14.25" customHeight="1">
      <c r="A22" s="26"/>
      <c r="B22" s="26">
        <v>11</v>
      </c>
      <c r="C22" s="26"/>
      <c r="D22" s="69" t="s">
        <v>173</v>
      </c>
      <c r="E22" s="42"/>
      <c r="F22" s="130">
        <f t="shared" si="0"/>
        <v>788</v>
      </c>
      <c r="G22" s="130">
        <v>415</v>
      </c>
      <c r="H22" s="130">
        <v>373</v>
      </c>
      <c r="I22" s="130">
        <v>49</v>
      </c>
      <c r="J22" s="130">
        <v>27</v>
      </c>
    </row>
    <row r="23" spans="1:10" s="5" customFormat="1" ht="14.25" customHeight="1">
      <c r="A23" s="26"/>
      <c r="B23" s="26">
        <v>12</v>
      </c>
      <c r="C23" s="26"/>
      <c r="D23" s="69" t="s">
        <v>174</v>
      </c>
      <c r="E23" s="42"/>
      <c r="F23" s="130">
        <f t="shared" si="0"/>
        <v>489</v>
      </c>
      <c r="G23" s="130">
        <v>239</v>
      </c>
      <c r="H23" s="130">
        <v>250</v>
      </c>
      <c r="I23" s="130">
        <v>33</v>
      </c>
      <c r="J23" s="130">
        <v>19</v>
      </c>
    </row>
    <row r="24" spans="1:10" s="5" customFormat="1" ht="14.25" customHeight="1">
      <c r="A24" s="26"/>
      <c r="B24" s="26">
        <v>13</v>
      </c>
      <c r="C24" s="26"/>
      <c r="D24" s="69" t="s">
        <v>175</v>
      </c>
      <c r="E24" s="42"/>
      <c r="F24" s="130">
        <f t="shared" si="0"/>
        <v>338</v>
      </c>
      <c r="G24" s="130">
        <v>187</v>
      </c>
      <c r="H24" s="130">
        <v>151</v>
      </c>
      <c r="I24" s="130">
        <v>26</v>
      </c>
      <c r="J24" s="130">
        <v>15</v>
      </c>
    </row>
    <row r="25" spans="1:10" s="5" customFormat="1" ht="14.25" customHeight="1">
      <c r="A25" s="26"/>
      <c r="B25" s="26">
        <v>14</v>
      </c>
      <c r="C25" s="26"/>
      <c r="D25" s="69" t="s">
        <v>44</v>
      </c>
      <c r="E25" s="42"/>
      <c r="F25" s="130">
        <f t="shared" si="0"/>
        <v>305</v>
      </c>
      <c r="G25" s="130">
        <v>166</v>
      </c>
      <c r="H25" s="130">
        <v>139</v>
      </c>
      <c r="I25" s="130">
        <v>25</v>
      </c>
      <c r="J25" s="130">
        <v>14</v>
      </c>
    </row>
    <row r="26" spans="1:10" s="5" customFormat="1" ht="14.25" customHeight="1">
      <c r="A26" s="26"/>
      <c r="B26" s="26">
        <v>15</v>
      </c>
      <c r="C26" s="26"/>
      <c r="D26" s="69" t="s">
        <v>176</v>
      </c>
      <c r="E26" s="42"/>
      <c r="F26" s="130">
        <f t="shared" si="0"/>
        <v>540</v>
      </c>
      <c r="G26" s="130">
        <v>289</v>
      </c>
      <c r="H26" s="130">
        <v>251</v>
      </c>
      <c r="I26" s="130">
        <v>37</v>
      </c>
      <c r="J26" s="130">
        <v>20</v>
      </c>
    </row>
    <row r="27" spans="1:10" s="5" customFormat="1" ht="14.25" customHeight="1">
      <c r="A27" s="26"/>
      <c r="B27" s="26">
        <v>16</v>
      </c>
      <c r="C27" s="26"/>
      <c r="D27" s="69" t="s">
        <v>8</v>
      </c>
      <c r="E27" s="42"/>
      <c r="F27" s="130">
        <f t="shared" si="0"/>
        <v>693</v>
      </c>
      <c r="G27" s="130">
        <v>375</v>
      </c>
      <c r="H27" s="130">
        <v>318</v>
      </c>
      <c r="I27" s="130">
        <v>37</v>
      </c>
      <c r="J27" s="130">
        <v>24</v>
      </c>
    </row>
    <row r="28" spans="1:10" s="5" customFormat="1" ht="14.25" customHeight="1">
      <c r="A28" s="26"/>
      <c r="B28" s="26">
        <v>17</v>
      </c>
      <c r="C28" s="26"/>
      <c r="D28" s="69" t="s">
        <v>46</v>
      </c>
      <c r="E28" s="42"/>
      <c r="F28" s="130">
        <f t="shared" si="0"/>
        <v>305</v>
      </c>
      <c r="G28" s="130">
        <v>152</v>
      </c>
      <c r="H28" s="130">
        <v>153</v>
      </c>
      <c r="I28" s="130">
        <v>28</v>
      </c>
      <c r="J28" s="130">
        <v>14</v>
      </c>
    </row>
    <row r="29" spans="1:10" s="5" customFormat="1" ht="14.25" customHeight="1">
      <c r="A29" s="26"/>
      <c r="B29" s="26">
        <v>18</v>
      </c>
      <c r="C29" s="26"/>
      <c r="D29" s="69" t="s">
        <v>177</v>
      </c>
      <c r="E29" s="42"/>
      <c r="F29" s="130">
        <f t="shared" si="0"/>
        <v>328</v>
      </c>
      <c r="G29" s="130">
        <v>155</v>
      </c>
      <c r="H29" s="130">
        <v>173</v>
      </c>
      <c r="I29" s="130">
        <v>23</v>
      </c>
      <c r="J29" s="130">
        <v>14</v>
      </c>
    </row>
    <row r="30" spans="1:10" s="5" customFormat="1" ht="14.25" customHeight="1">
      <c r="A30" s="26"/>
      <c r="B30" s="26">
        <v>19</v>
      </c>
      <c r="C30" s="26"/>
      <c r="D30" s="69" t="s">
        <v>178</v>
      </c>
      <c r="E30" s="42"/>
      <c r="F30" s="130">
        <f t="shared" si="0"/>
        <v>121</v>
      </c>
      <c r="G30" s="130">
        <v>66</v>
      </c>
      <c r="H30" s="130">
        <v>55</v>
      </c>
      <c r="I30" s="130">
        <v>18</v>
      </c>
      <c r="J30" s="130">
        <v>7</v>
      </c>
    </row>
    <row r="31" spans="2:10" s="5" customFormat="1" ht="14.25" customHeight="1">
      <c r="B31" s="26">
        <v>20</v>
      </c>
      <c r="C31" s="26"/>
      <c r="D31" s="69" t="s">
        <v>21</v>
      </c>
      <c r="E31" s="42"/>
      <c r="F31" s="130">
        <f t="shared" si="0"/>
        <v>334</v>
      </c>
      <c r="G31" s="130">
        <v>164</v>
      </c>
      <c r="H31" s="130">
        <v>170</v>
      </c>
      <c r="I31" s="130">
        <v>28</v>
      </c>
      <c r="J31" s="130">
        <v>15</v>
      </c>
    </row>
    <row r="32" spans="1:10" s="5" customFormat="1" ht="14.25" customHeight="1">
      <c r="A32" s="26" t="s">
        <v>313</v>
      </c>
      <c r="B32" s="26">
        <v>21</v>
      </c>
      <c r="C32" s="26"/>
      <c r="D32" s="69" t="s">
        <v>179</v>
      </c>
      <c r="E32" s="42"/>
      <c r="F32" s="130">
        <f t="shared" si="0"/>
        <v>423</v>
      </c>
      <c r="G32" s="130">
        <v>229</v>
      </c>
      <c r="H32" s="130">
        <v>194</v>
      </c>
      <c r="I32" s="130">
        <v>32</v>
      </c>
      <c r="J32" s="130">
        <v>17</v>
      </c>
    </row>
    <row r="33" spans="1:10" s="5" customFormat="1" ht="14.25" customHeight="1">
      <c r="A33" s="400"/>
      <c r="B33" s="26">
        <v>22</v>
      </c>
      <c r="C33" s="26"/>
      <c r="D33" s="69" t="s">
        <v>180</v>
      </c>
      <c r="E33" s="19"/>
      <c r="F33" s="130">
        <f t="shared" si="0"/>
        <v>81</v>
      </c>
      <c r="G33" s="130">
        <v>41</v>
      </c>
      <c r="H33" s="130">
        <v>40</v>
      </c>
      <c r="I33" s="130">
        <v>13</v>
      </c>
      <c r="J33" s="130">
        <v>6</v>
      </c>
    </row>
    <row r="34" spans="1:10" s="5" customFormat="1" ht="14.25" customHeight="1">
      <c r="A34" s="400"/>
      <c r="B34" s="26">
        <v>23</v>
      </c>
      <c r="C34" s="26"/>
      <c r="D34" s="69" t="s">
        <v>181</v>
      </c>
      <c r="E34" s="19"/>
      <c r="F34" s="130">
        <f t="shared" si="0"/>
        <v>796</v>
      </c>
      <c r="G34" s="130">
        <v>435</v>
      </c>
      <c r="H34" s="130">
        <v>361</v>
      </c>
      <c r="I34" s="130">
        <v>45</v>
      </c>
      <c r="J34" s="130">
        <v>27</v>
      </c>
    </row>
    <row r="35" spans="1:10" s="5" customFormat="1" ht="14.25" customHeight="1">
      <c r="A35" s="26"/>
      <c r="B35" s="26">
        <v>24</v>
      </c>
      <c r="C35" s="26"/>
      <c r="D35" s="69" t="s">
        <v>52</v>
      </c>
      <c r="E35" s="42"/>
      <c r="F35" s="130">
        <f t="shared" si="0"/>
        <v>791</v>
      </c>
      <c r="G35" s="130">
        <v>422</v>
      </c>
      <c r="H35" s="130">
        <v>369</v>
      </c>
      <c r="I35" s="130">
        <v>48</v>
      </c>
      <c r="J35" s="130">
        <v>28</v>
      </c>
    </row>
    <row r="36" spans="1:10" s="5" customFormat="1" ht="14.25" customHeight="1">
      <c r="A36" s="26"/>
      <c r="B36" s="26">
        <v>25</v>
      </c>
      <c r="C36" s="26"/>
      <c r="D36" s="69" t="s">
        <v>182</v>
      </c>
      <c r="E36" s="42"/>
      <c r="F36" s="130">
        <f t="shared" si="0"/>
        <v>667</v>
      </c>
      <c r="G36" s="130">
        <v>332</v>
      </c>
      <c r="H36" s="130">
        <v>335</v>
      </c>
      <c r="I36" s="130">
        <v>41</v>
      </c>
      <c r="J36" s="130">
        <v>25</v>
      </c>
    </row>
    <row r="37" spans="1:10" s="5" customFormat="1" ht="14.25" customHeight="1">
      <c r="A37" s="26"/>
      <c r="B37" s="26">
        <v>26</v>
      </c>
      <c r="C37" s="26"/>
      <c r="D37" s="69" t="s">
        <v>183</v>
      </c>
      <c r="E37" s="42"/>
      <c r="F37" s="130">
        <f t="shared" si="0"/>
        <v>519</v>
      </c>
      <c r="G37" s="130">
        <v>271</v>
      </c>
      <c r="H37" s="130">
        <v>248</v>
      </c>
      <c r="I37" s="130">
        <v>38</v>
      </c>
      <c r="J37" s="130">
        <v>22</v>
      </c>
    </row>
    <row r="38" spans="1:10" s="5" customFormat="1" ht="14.25" customHeight="1">
      <c r="A38" s="26"/>
      <c r="B38" s="26">
        <v>27</v>
      </c>
      <c r="C38" s="26"/>
      <c r="D38" s="69" t="s">
        <v>184</v>
      </c>
      <c r="E38" s="42"/>
      <c r="F38" s="130">
        <f t="shared" si="0"/>
        <v>799</v>
      </c>
      <c r="G38" s="130">
        <v>377</v>
      </c>
      <c r="H38" s="130">
        <v>422</v>
      </c>
      <c r="I38" s="130">
        <v>48</v>
      </c>
      <c r="J38" s="130">
        <v>30</v>
      </c>
    </row>
    <row r="39" spans="1:10" s="5" customFormat="1" ht="14.25" customHeight="1">
      <c r="A39" s="26"/>
      <c r="B39" s="26">
        <v>28</v>
      </c>
      <c r="C39" s="26"/>
      <c r="D39" s="69" t="s">
        <v>56</v>
      </c>
      <c r="E39" s="42"/>
      <c r="F39" s="130">
        <f t="shared" si="0"/>
        <v>196</v>
      </c>
      <c r="G39" s="130">
        <v>103</v>
      </c>
      <c r="H39" s="130">
        <v>93</v>
      </c>
      <c r="I39" s="130">
        <v>14</v>
      </c>
      <c r="J39" s="130">
        <v>7</v>
      </c>
    </row>
    <row r="40" spans="1:10" s="5" customFormat="1" ht="14.25" customHeight="1">
      <c r="A40" s="26"/>
      <c r="B40" s="26">
        <v>29</v>
      </c>
      <c r="C40" s="26"/>
      <c r="D40" s="69" t="s">
        <v>185</v>
      </c>
      <c r="E40" s="42"/>
      <c r="F40" s="130">
        <f t="shared" si="0"/>
        <v>537</v>
      </c>
      <c r="G40" s="130">
        <v>276</v>
      </c>
      <c r="H40" s="130">
        <v>261</v>
      </c>
      <c r="I40" s="130">
        <v>39</v>
      </c>
      <c r="J40" s="130">
        <v>21</v>
      </c>
    </row>
    <row r="41" spans="1:10" s="5" customFormat="1" ht="14.25" customHeight="1">
      <c r="A41" s="26"/>
      <c r="B41" s="26">
        <v>30</v>
      </c>
      <c r="C41" s="26"/>
      <c r="D41" s="69" t="s">
        <v>186</v>
      </c>
      <c r="E41" s="42"/>
      <c r="F41" s="130">
        <f t="shared" si="0"/>
        <v>541</v>
      </c>
      <c r="G41" s="130">
        <v>275</v>
      </c>
      <c r="H41" s="130">
        <v>266</v>
      </c>
      <c r="I41" s="130">
        <v>56</v>
      </c>
      <c r="J41" s="130">
        <v>19</v>
      </c>
    </row>
    <row r="42" spans="1:10" s="5" customFormat="1" ht="14.25" customHeight="1">
      <c r="A42" s="26"/>
      <c r="B42" s="26">
        <v>31</v>
      </c>
      <c r="C42" s="26"/>
      <c r="D42" s="69" t="s">
        <v>58</v>
      </c>
      <c r="E42" s="42"/>
      <c r="F42" s="130">
        <f t="shared" si="0"/>
        <v>592</v>
      </c>
      <c r="G42" s="130">
        <v>303</v>
      </c>
      <c r="H42" s="130">
        <v>289</v>
      </c>
      <c r="I42" s="130">
        <v>33</v>
      </c>
      <c r="J42" s="130">
        <v>21</v>
      </c>
    </row>
    <row r="43" spans="2:10" s="5" customFormat="1" ht="14.25" customHeight="1">
      <c r="B43" s="26">
        <v>32</v>
      </c>
      <c r="C43" s="26"/>
      <c r="D43" s="69" t="s">
        <v>187</v>
      </c>
      <c r="E43" s="42"/>
      <c r="F43" s="130">
        <f t="shared" si="0"/>
        <v>392</v>
      </c>
      <c r="G43" s="130">
        <v>199</v>
      </c>
      <c r="H43" s="130">
        <v>193</v>
      </c>
      <c r="I43" s="130">
        <v>28</v>
      </c>
      <c r="J43" s="130">
        <v>16</v>
      </c>
    </row>
    <row r="44" spans="1:10" s="5" customFormat="1" ht="14.25" customHeight="1">
      <c r="A44" s="26" t="s">
        <v>314</v>
      </c>
      <c r="B44" s="26">
        <v>33</v>
      </c>
      <c r="C44" s="26"/>
      <c r="D44" s="69" t="s">
        <v>188</v>
      </c>
      <c r="E44" s="42"/>
      <c r="F44" s="130">
        <f t="shared" si="0"/>
        <v>203</v>
      </c>
      <c r="G44" s="130">
        <v>108</v>
      </c>
      <c r="H44" s="130">
        <v>95</v>
      </c>
      <c r="I44" s="130">
        <v>15</v>
      </c>
      <c r="J44" s="130">
        <v>8</v>
      </c>
    </row>
    <row r="45" spans="1:10" s="5" customFormat="1" ht="14.25" customHeight="1">
      <c r="A45" s="400"/>
      <c r="B45" s="26">
        <v>34</v>
      </c>
      <c r="C45" s="26"/>
      <c r="D45" s="69" t="s">
        <v>189</v>
      </c>
      <c r="E45" s="19"/>
      <c r="F45" s="130">
        <f t="shared" si="0"/>
        <v>324</v>
      </c>
      <c r="G45" s="130">
        <v>159</v>
      </c>
      <c r="H45" s="130">
        <v>165</v>
      </c>
      <c r="I45" s="130">
        <v>26</v>
      </c>
      <c r="J45" s="130">
        <v>14</v>
      </c>
    </row>
    <row r="46" spans="1:10" s="5" customFormat="1" ht="14.25" customHeight="1">
      <c r="A46" s="400"/>
      <c r="B46" s="26">
        <v>35</v>
      </c>
      <c r="C46" s="26"/>
      <c r="D46" s="69" t="s">
        <v>190</v>
      </c>
      <c r="E46" s="19"/>
      <c r="F46" s="130">
        <f t="shared" si="0"/>
        <v>322</v>
      </c>
      <c r="G46" s="130">
        <v>153</v>
      </c>
      <c r="H46" s="130">
        <v>169</v>
      </c>
      <c r="I46" s="130">
        <v>26</v>
      </c>
      <c r="J46" s="130">
        <v>13</v>
      </c>
    </row>
    <row r="47" spans="1:10" s="5" customFormat="1" ht="14.25" customHeight="1">
      <c r="A47" s="26"/>
      <c r="B47" s="26">
        <v>36</v>
      </c>
      <c r="C47" s="26"/>
      <c r="D47" s="69" t="s">
        <v>63</v>
      </c>
      <c r="E47" s="42"/>
      <c r="F47" s="130">
        <f t="shared" si="0"/>
        <v>568</v>
      </c>
      <c r="G47" s="130">
        <v>285</v>
      </c>
      <c r="H47" s="130">
        <v>283</v>
      </c>
      <c r="I47" s="130">
        <v>34</v>
      </c>
      <c r="J47" s="130">
        <v>20</v>
      </c>
    </row>
    <row r="48" spans="1:10" s="5" customFormat="1" ht="14.25" customHeight="1">
      <c r="A48" s="26"/>
      <c r="B48" s="26">
        <v>37</v>
      </c>
      <c r="C48" s="26"/>
      <c r="D48" s="69" t="s">
        <v>64</v>
      </c>
      <c r="E48" s="42"/>
      <c r="F48" s="130">
        <f t="shared" si="0"/>
        <v>95</v>
      </c>
      <c r="G48" s="130">
        <v>50</v>
      </c>
      <c r="H48" s="130">
        <v>45</v>
      </c>
      <c r="I48" s="130">
        <v>14</v>
      </c>
      <c r="J48" s="130">
        <v>7</v>
      </c>
    </row>
    <row r="49" spans="1:10" s="5" customFormat="1" ht="14.25" customHeight="1">
      <c r="A49" s="26"/>
      <c r="B49" s="26">
        <v>38</v>
      </c>
      <c r="C49" s="26"/>
      <c r="D49" s="69" t="s">
        <v>191</v>
      </c>
      <c r="E49" s="42"/>
      <c r="F49" s="130">
        <f t="shared" si="0"/>
        <v>53</v>
      </c>
      <c r="G49" s="130">
        <v>27</v>
      </c>
      <c r="H49" s="130">
        <v>26</v>
      </c>
      <c r="I49" s="130">
        <v>15</v>
      </c>
      <c r="J49" s="130">
        <v>7</v>
      </c>
    </row>
    <row r="50" spans="1:10" s="5" customFormat="1" ht="14.25" customHeight="1">
      <c r="A50" s="26"/>
      <c r="B50" s="26">
        <v>39</v>
      </c>
      <c r="C50" s="26"/>
      <c r="D50" s="69" t="s">
        <v>192</v>
      </c>
      <c r="E50" s="42"/>
      <c r="F50" s="130">
        <f t="shared" si="0"/>
        <v>311</v>
      </c>
      <c r="G50" s="130">
        <v>157</v>
      </c>
      <c r="H50" s="130">
        <v>154</v>
      </c>
      <c r="I50" s="130">
        <v>28</v>
      </c>
      <c r="J50" s="130">
        <v>14</v>
      </c>
    </row>
    <row r="51" spans="1:10" s="5" customFormat="1" ht="14.25" customHeight="1">
      <c r="A51" s="26"/>
      <c r="B51" s="26">
        <v>40</v>
      </c>
      <c r="C51" s="26"/>
      <c r="D51" s="69" t="s">
        <v>193</v>
      </c>
      <c r="E51" s="42"/>
      <c r="F51" s="130">
        <f t="shared" si="0"/>
        <v>179</v>
      </c>
      <c r="G51" s="130">
        <v>92</v>
      </c>
      <c r="H51" s="130">
        <v>87</v>
      </c>
      <c r="I51" s="130">
        <v>35</v>
      </c>
      <c r="J51" s="130">
        <v>9</v>
      </c>
    </row>
    <row r="52" spans="2:10" s="5" customFormat="1" ht="14.25" customHeight="1">
      <c r="B52" s="26">
        <v>41</v>
      </c>
      <c r="C52" s="26"/>
      <c r="D52" s="69" t="s">
        <v>67</v>
      </c>
      <c r="E52" s="42"/>
      <c r="F52" s="130">
        <f t="shared" si="0"/>
        <v>645</v>
      </c>
      <c r="G52" s="130">
        <v>303</v>
      </c>
      <c r="H52" s="130">
        <v>342</v>
      </c>
      <c r="I52" s="130">
        <v>33</v>
      </c>
      <c r="J52" s="130">
        <v>23</v>
      </c>
    </row>
    <row r="53" spans="1:10" s="5" customFormat="1" ht="14.25" customHeight="1">
      <c r="A53" s="26" t="s">
        <v>315</v>
      </c>
      <c r="B53" s="26">
        <v>42</v>
      </c>
      <c r="C53" s="26"/>
      <c r="D53" s="69" t="s">
        <v>68</v>
      </c>
      <c r="E53" s="42"/>
      <c r="F53" s="130">
        <f t="shared" si="0"/>
        <v>495</v>
      </c>
      <c r="G53" s="130">
        <v>243</v>
      </c>
      <c r="H53" s="130">
        <v>252</v>
      </c>
      <c r="I53" s="130">
        <v>31</v>
      </c>
      <c r="J53" s="130">
        <v>19</v>
      </c>
    </row>
    <row r="54" spans="1:10" s="5" customFormat="1" ht="14.25" customHeight="1">
      <c r="A54" s="400"/>
      <c r="B54" s="26">
        <v>43</v>
      </c>
      <c r="C54" s="26"/>
      <c r="D54" s="69" t="s">
        <v>69</v>
      </c>
      <c r="E54" s="19"/>
      <c r="F54" s="130">
        <f t="shared" si="0"/>
        <v>283</v>
      </c>
      <c r="G54" s="130">
        <v>152</v>
      </c>
      <c r="H54" s="130">
        <v>131</v>
      </c>
      <c r="I54" s="130">
        <v>45</v>
      </c>
      <c r="J54" s="130">
        <v>13</v>
      </c>
    </row>
    <row r="55" spans="1:10" s="5" customFormat="1" ht="14.25" customHeight="1">
      <c r="A55" s="400"/>
      <c r="B55" s="26">
        <v>44</v>
      </c>
      <c r="C55" s="26"/>
      <c r="D55" s="69" t="s">
        <v>70</v>
      </c>
      <c r="E55" s="19"/>
      <c r="F55" s="130">
        <f t="shared" si="0"/>
        <v>473</v>
      </c>
      <c r="G55" s="130">
        <v>238</v>
      </c>
      <c r="H55" s="130">
        <v>235</v>
      </c>
      <c r="I55" s="130">
        <v>32</v>
      </c>
      <c r="J55" s="130">
        <v>17</v>
      </c>
    </row>
    <row r="56" spans="1:10" s="5" customFormat="1" ht="14.25" customHeight="1">
      <c r="A56" s="26"/>
      <c r="B56" s="26">
        <v>45</v>
      </c>
      <c r="C56" s="26"/>
      <c r="D56" s="69" t="s">
        <v>71</v>
      </c>
      <c r="E56" s="42"/>
      <c r="F56" s="130">
        <f t="shared" si="0"/>
        <v>476</v>
      </c>
      <c r="G56" s="130">
        <v>232</v>
      </c>
      <c r="H56" s="130">
        <v>244</v>
      </c>
      <c r="I56" s="130">
        <v>31</v>
      </c>
      <c r="J56" s="130">
        <v>18</v>
      </c>
    </row>
    <row r="57" spans="1:10" s="5" customFormat="1" ht="14.25" customHeight="1">
      <c r="A57" s="26"/>
      <c r="B57" s="26">
        <v>46</v>
      </c>
      <c r="C57" s="26"/>
      <c r="D57" s="69" t="s">
        <v>363</v>
      </c>
      <c r="E57" s="42"/>
      <c r="F57" s="130">
        <f t="shared" si="0"/>
        <v>740</v>
      </c>
      <c r="G57" s="130">
        <v>361</v>
      </c>
      <c r="H57" s="130">
        <v>379</v>
      </c>
      <c r="I57" s="130">
        <v>42</v>
      </c>
      <c r="J57" s="130">
        <v>25</v>
      </c>
    </row>
    <row r="58" spans="1:10" s="5" customFormat="1" ht="4.5" customHeight="1" thickBot="1">
      <c r="A58" s="16"/>
      <c r="B58" s="16"/>
      <c r="C58" s="16"/>
      <c r="D58" s="16"/>
      <c r="E58" s="20"/>
      <c r="F58" s="142"/>
      <c r="G58" s="142"/>
      <c r="H58" s="142"/>
      <c r="I58" s="142"/>
      <c r="J58" s="142"/>
    </row>
    <row r="59" spans="1:10" s="5" customFormat="1" ht="15" customHeight="1">
      <c r="A59" s="5" t="s">
        <v>531</v>
      </c>
      <c r="F59" s="147"/>
      <c r="G59" s="147"/>
      <c r="H59" s="147"/>
      <c r="I59" s="147"/>
      <c r="J59" s="147"/>
    </row>
    <row r="60" spans="6:10" s="5" customFormat="1" ht="11.25" customHeight="1">
      <c r="F60" s="147"/>
      <c r="G60" s="147"/>
      <c r="H60" s="147"/>
      <c r="I60" s="147"/>
      <c r="J60" s="147"/>
    </row>
    <row r="61" spans="1:10" s="5" customFormat="1" ht="14.25" thickBot="1">
      <c r="A61" s="16" t="s">
        <v>309</v>
      </c>
      <c r="B61" s="16"/>
      <c r="C61" s="16"/>
      <c r="D61" s="16"/>
      <c r="E61" s="16"/>
      <c r="F61" s="142"/>
      <c r="G61" s="142"/>
      <c r="H61" s="142"/>
      <c r="I61" s="142"/>
      <c r="J61" s="142"/>
    </row>
    <row r="62" spans="1:10" s="5" customFormat="1" ht="13.5">
      <c r="A62" s="401" t="s">
        <v>310</v>
      </c>
      <c r="B62" s="401"/>
      <c r="C62" s="401"/>
      <c r="D62" s="401"/>
      <c r="E62" s="402"/>
      <c r="F62" s="392" t="s">
        <v>199</v>
      </c>
      <c r="G62" s="393"/>
      <c r="H62" s="394"/>
      <c r="I62" s="395" t="s">
        <v>311</v>
      </c>
      <c r="J62" s="397" t="s">
        <v>312</v>
      </c>
    </row>
    <row r="63" spans="1:10" s="5" customFormat="1" ht="13.5">
      <c r="A63" s="403"/>
      <c r="B63" s="403"/>
      <c r="C63" s="403"/>
      <c r="D63" s="403"/>
      <c r="E63" s="404"/>
      <c r="F63" s="152" t="s">
        <v>10</v>
      </c>
      <c r="G63" s="152" t="s">
        <v>32</v>
      </c>
      <c r="H63" s="145" t="s">
        <v>33</v>
      </c>
      <c r="I63" s="396"/>
      <c r="J63" s="398"/>
    </row>
    <row r="64" spans="1:10" s="5" customFormat="1" ht="4.5" customHeight="1">
      <c r="A64" s="60"/>
      <c r="B64" s="60"/>
      <c r="C64" s="60"/>
      <c r="D64" s="60"/>
      <c r="E64" s="18"/>
      <c r="F64" s="147"/>
      <c r="G64" s="147"/>
      <c r="H64" s="147"/>
      <c r="I64" s="147"/>
      <c r="J64" s="147"/>
    </row>
    <row r="65" spans="1:10" s="1" customFormat="1" ht="15" customHeight="1">
      <c r="A65" s="2"/>
      <c r="B65" s="399" t="s">
        <v>12</v>
      </c>
      <c r="C65" s="399"/>
      <c r="D65" s="399"/>
      <c r="E65" s="64"/>
      <c r="F65" s="131">
        <f>SUM(F67:F89)</f>
        <v>9991</v>
      </c>
      <c r="G65" s="131">
        <f>SUM(G67:G89)</f>
        <v>5104</v>
      </c>
      <c r="H65" s="131">
        <f>SUM(H67:H89)</f>
        <v>4887</v>
      </c>
      <c r="I65" s="131">
        <f>SUM(I67:I89)</f>
        <v>812</v>
      </c>
      <c r="J65" s="131">
        <f>SUM(J67:J89)</f>
        <v>350</v>
      </c>
    </row>
    <row r="66" spans="1:10" s="5" customFormat="1" ht="12" customHeight="1">
      <c r="A66" s="26"/>
      <c r="B66" s="26"/>
      <c r="C66" s="26"/>
      <c r="D66" s="26"/>
      <c r="E66" s="42"/>
      <c r="F66" s="131"/>
      <c r="G66" s="131"/>
      <c r="H66" s="131"/>
      <c r="I66" s="131"/>
      <c r="J66" s="131"/>
    </row>
    <row r="67" spans="1:10" s="5" customFormat="1" ht="15" customHeight="1">
      <c r="A67" s="26"/>
      <c r="B67" s="26">
        <v>1</v>
      </c>
      <c r="C67" s="26"/>
      <c r="D67" s="69" t="s">
        <v>437</v>
      </c>
      <c r="E67" s="42"/>
      <c r="F67" s="130">
        <f>G67+H67</f>
        <v>453</v>
      </c>
      <c r="G67" s="130">
        <v>227</v>
      </c>
      <c r="H67" s="130">
        <v>226</v>
      </c>
      <c r="I67" s="130">
        <v>32</v>
      </c>
      <c r="J67" s="130">
        <v>17</v>
      </c>
    </row>
    <row r="68" spans="1:10" s="5" customFormat="1" ht="15" customHeight="1">
      <c r="A68" s="26"/>
      <c r="B68" s="26">
        <v>2</v>
      </c>
      <c r="C68" s="26"/>
      <c r="D68" s="69" t="s">
        <v>438</v>
      </c>
      <c r="E68" s="42"/>
      <c r="F68" s="130">
        <f aca="true" t="shared" si="1" ref="F68:F89">G68+H68</f>
        <v>308</v>
      </c>
      <c r="G68" s="130">
        <v>165</v>
      </c>
      <c r="H68" s="130">
        <v>143</v>
      </c>
      <c r="I68" s="130">
        <v>29</v>
      </c>
      <c r="J68" s="130">
        <v>12</v>
      </c>
    </row>
    <row r="69" spans="1:10" s="5" customFormat="1" ht="15" customHeight="1">
      <c r="A69" s="26"/>
      <c r="B69" s="26">
        <v>3</v>
      </c>
      <c r="C69" s="26"/>
      <c r="D69" s="69" t="s">
        <v>38</v>
      </c>
      <c r="E69" s="42"/>
      <c r="F69" s="130">
        <f t="shared" si="1"/>
        <v>433</v>
      </c>
      <c r="G69" s="130">
        <v>213</v>
      </c>
      <c r="H69" s="130">
        <v>220</v>
      </c>
      <c r="I69" s="130">
        <v>31</v>
      </c>
      <c r="J69" s="130">
        <v>16</v>
      </c>
    </row>
    <row r="70" spans="1:10" s="5" customFormat="1" ht="15" customHeight="1">
      <c r="A70" s="26"/>
      <c r="B70" s="26">
        <v>4</v>
      </c>
      <c r="C70" s="26"/>
      <c r="D70" s="69" t="s">
        <v>36</v>
      </c>
      <c r="E70" s="42"/>
      <c r="F70" s="130">
        <f t="shared" si="1"/>
        <v>333</v>
      </c>
      <c r="G70" s="130">
        <v>173</v>
      </c>
      <c r="H70" s="130">
        <v>160</v>
      </c>
      <c r="I70" s="130">
        <v>32</v>
      </c>
      <c r="J70" s="130">
        <v>13</v>
      </c>
    </row>
    <row r="71" spans="1:10" s="5" customFormat="1" ht="15" customHeight="1">
      <c r="A71" s="26"/>
      <c r="B71" s="26">
        <v>5</v>
      </c>
      <c r="C71" s="26"/>
      <c r="D71" s="69" t="s">
        <v>43</v>
      </c>
      <c r="E71" s="42"/>
      <c r="F71" s="130">
        <f t="shared" si="1"/>
        <v>524</v>
      </c>
      <c r="G71" s="130">
        <v>260</v>
      </c>
      <c r="H71" s="130">
        <v>264</v>
      </c>
      <c r="I71" s="130">
        <v>34</v>
      </c>
      <c r="J71" s="130">
        <v>19</v>
      </c>
    </row>
    <row r="72" spans="1:10" s="5" customFormat="1" ht="15" customHeight="1">
      <c r="A72" s="26"/>
      <c r="B72" s="26">
        <v>6</v>
      </c>
      <c r="C72" s="26"/>
      <c r="D72" s="69" t="s">
        <v>73</v>
      </c>
      <c r="E72" s="42"/>
      <c r="F72" s="130">
        <f t="shared" si="1"/>
        <v>772</v>
      </c>
      <c r="G72" s="130">
        <v>399</v>
      </c>
      <c r="H72" s="130">
        <v>373</v>
      </c>
      <c r="I72" s="130">
        <v>50</v>
      </c>
      <c r="J72" s="130">
        <v>24</v>
      </c>
    </row>
    <row r="73" spans="1:10" s="5" customFormat="1" ht="15" customHeight="1">
      <c r="A73" s="26"/>
      <c r="B73" s="26">
        <v>7</v>
      </c>
      <c r="C73" s="26"/>
      <c r="D73" s="69" t="s">
        <v>74</v>
      </c>
      <c r="E73" s="42"/>
      <c r="F73" s="130">
        <f t="shared" si="1"/>
        <v>343</v>
      </c>
      <c r="G73" s="130">
        <v>178</v>
      </c>
      <c r="H73" s="130">
        <v>165</v>
      </c>
      <c r="I73" s="130">
        <v>27</v>
      </c>
      <c r="J73" s="130">
        <v>12</v>
      </c>
    </row>
    <row r="74" spans="1:10" s="5" customFormat="1" ht="15" customHeight="1">
      <c r="A74" s="26"/>
      <c r="B74" s="26">
        <v>8</v>
      </c>
      <c r="C74" s="26"/>
      <c r="D74" s="69" t="s">
        <v>0</v>
      </c>
      <c r="E74" s="42"/>
      <c r="F74" s="130">
        <f t="shared" si="1"/>
        <v>570</v>
      </c>
      <c r="G74" s="130">
        <v>289</v>
      </c>
      <c r="H74" s="130">
        <v>281</v>
      </c>
      <c r="I74" s="130">
        <v>43</v>
      </c>
      <c r="J74" s="130">
        <v>18</v>
      </c>
    </row>
    <row r="75" spans="1:10" s="5" customFormat="1" ht="15" customHeight="1">
      <c r="A75" s="26"/>
      <c r="B75" s="26">
        <v>9</v>
      </c>
      <c r="C75" s="26"/>
      <c r="D75" s="69" t="s">
        <v>21</v>
      </c>
      <c r="E75" s="42"/>
      <c r="F75" s="130">
        <f t="shared" si="1"/>
        <v>441</v>
      </c>
      <c r="G75" s="130">
        <v>233</v>
      </c>
      <c r="H75" s="130">
        <v>208</v>
      </c>
      <c r="I75" s="130">
        <v>28</v>
      </c>
      <c r="J75" s="130">
        <v>15</v>
      </c>
    </row>
    <row r="76" spans="1:10" s="5" customFormat="1" ht="15" customHeight="1">
      <c r="A76" s="26"/>
      <c r="B76" s="26">
        <v>10</v>
      </c>
      <c r="C76" s="26"/>
      <c r="D76" s="69" t="s">
        <v>75</v>
      </c>
      <c r="E76" s="42"/>
      <c r="F76" s="130">
        <f t="shared" si="1"/>
        <v>672</v>
      </c>
      <c r="G76" s="130">
        <v>326</v>
      </c>
      <c r="H76" s="130">
        <v>346</v>
      </c>
      <c r="I76" s="130">
        <v>47</v>
      </c>
      <c r="J76" s="130">
        <v>22</v>
      </c>
    </row>
    <row r="77" spans="1:10" s="5" customFormat="1" ht="15" customHeight="1">
      <c r="A77" s="26"/>
      <c r="B77" s="26">
        <v>11</v>
      </c>
      <c r="C77" s="26"/>
      <c r="D77" s="69" t="s">
        <v>76</v>
      </c>
      <c r="E77" s="42"/>
      <c r="F77" s="130">
        <f t="shared" si="1"/>
        <v>303</v>
      </c>
      <c r="G77" s="130">
        <v>159</v>
      </c>
      <c r="H77" s="130">
        <v>144</v>
      </c>
      <c r="I77" s="130">
        <v>24</v>
      </c>
      <c r="J77" s="130">
        <v>10</v>
      </c>
    </row>
    <row r="78" spans="1:10" s="5" customFormat="1" ht="15" customHeight="1">
      <c r="A78" s="26"/>
      <c r="B78" s="26">
        <v>12</v>
      </c>
      <c r="C78" s="26"/>
      <c r="D78" s="69" t="s">
        <v>77</v>
      </c>
      <c r="E78" s="42"/>
      <c r="F78" s="130">
        <f t="shared" si="1"/>
        <v>363</v>
      </c>
      <c r="G78" s="130">
        <v>192</v>
      </c>
      <c r="H78" s="130">
        <v>171</v>
      </c>
      <c r="I78" s="130">
        <v>29</v>
      </c>
      <c r="J78" s="130">
        <v>13</v>
      </c>
    </row>
    <row r="79" spans="1:10" s="5" customFormat="1" ht="15" customHeight="1">
      <c r="A79" s="26"/>
      <c r="B79" s="26">
        <v>13</v>
      </c>
      <c r="C79" s="26"/>
      <c r="D79" s="69" t="s">
        <v>2</v>
      </c>
      <c r="E79" s="42"/>
      <c r="F79" s="130">
        <f t="shared" si="1"/>
        <v>599</v>
      </c>
      <c r="G79" s="130">
        <v>317</v>
      </c>
      <c r="H79" s="130">
        <v>282</v>
      </c>
      <c r="I79" s="130">
        <v>43</v>
      </c>
      <c r="J79" s="130">
        <v>21</v>
      </c>
    </row>
    <row r="80" spans="1:10" s="5" customFormat="1" ht="15" customHeight="1">
      <c r="A80" s="26"/>
      <c r="B80" s="26">
        <v>14</v>
      </c>
      <c r="C80" s="26"/>
      <c r="D80" s="69" t="s">
        <v>3</v>
      </c>
      <c r="E80" s="42"/>
      <c r="F80" s="130">
        <f t="shared" si="1"/>
        <v>244</v>
      </c>
      <c r="G80" s="130">
        <v>130</v>
      </c>
      <c r="H80" s="130">
        <v>114</v>
      </c>
      <c r="I80" s="130">
        <v>55</v>
      </c>
      <c r="J80" s="130">
        <v>10</v>
      </c>
    </row>
    <row r="81" spans="1:10" s="5" customFormat="1" ht="15" customHeight="1">
      <c r="A81" s="26"/>
      <c r="B81" s="26">
        <v>15</v>
      </c>
      <c r="C81" s="26"/>
      <c r="D81" s="69" t="s">
        <v>78</v>
      </c>
      <c r="E81" s="42"/>
      <c r="F81" s="130">
        <f t="shared" si="1"/>
        <v>434</v>
      </c>
      <c r="G81" s="130">
        <v>213</v>
      </c>
      <c r="H81" s="130">
        <v>221</v>
      </c>
      <c r="I81" s="130">
        <v>28</v>
      </c>
      <c r="J81" s="130">
        <v>15</v>
      </c>
    </row>
    <row r="82" spans="1:10" s="5" customFormat="1" ht="15" customHeight="1">
      <c r="A82" s="26"/>
      <c r="B82" s="26">
        <v>16</v>
      </c>
      <c r="C82" s="26"/>
      <c r="D82" s="69" t="s">
        <v>79</v>
      </c>
      <c r="E82" s="42"/>
      <c r="F82" s="130">
        <f t="shared" si="1"/>
        <v>533</v>
      </c>
      <c r="G82" s="130">
        <v>272</v>
      </c>
      <c r="H82" s="130">
        <v>261</v>
      </c>
      <c r="I82" s="130">
        <v>32</v>
      </c>
      <c r="J82" s="130">
        <v>18</v>
      </c>
    </row>
    <row r="83" spans="1:10" s="5" customFormat="1" ht="15" customHeight="1">
      <c r="A83" s="26"/>
      <c r="B83" s="26">
        <v>17</v>
      </c>
      <c r="C83" s="26"/>
      <c r="D83" s="69" t="s">
        <v>6</v>
      </c>
      <c r="E83" s="42"/>
      <c r="F83" s="130">
        <f t="shared" si="1"/>
        <v>190</v>
      </c>
      <c r="G83" s="130">
        <v>88</v>
      </c>
      <c r="H83" s="130">
        <v>102</v>
      </c>
      <c r="I83" s="130">
        <v>42</v>
      </c>
      <c r="J83" s="130">
        <v>8</v>
      </c>
    </row>
    <row r="84" spans="1:10" s="5" customFormat="1" ht="15" customHeight="1">
      <c r="A84" s="26"/>
      <c r="B84" s="26">
        <v>18</v>
      </c>
      <c r="C84" s="26"/>
      <c r="D84" s="69" t="s">
        <v>7</v>
      </c>
      <c r="E84" s="42"/>
      <c r="F84" s="130">
        <f t="shared" si="1"/>
        <v>508</v>
      </c>
      <c r="G84" s="130">
        <v>267</v>
      </c>
      <c r="H84" s="130">
        <v>241</v>
      </c>
      <c r="I84" s="130">
        <v>36</v>
      </c>
      <c r="J84" s="130">
        <v>17</v>
      </c>
    </row>
    <row r="85" spans="1:10" s="5" customFormat="1" ht="15" customHeight="1">
      <c r="A85" s="26"/>
      <c r="B85" s="26">
        <v>19</v>
      </c>
      <c r="C85" s="26"/>
      <c r="D85" s="69" t="s">
        <v>80</v>
      </c>
      <c r="E85" s="42"/>
      <c r="F85" s="130">
        <f t="shared" si="1"/>
        <v>129</v>
      </c>
      <c r="G85" s="130">
        <v>68</v>
      </c>
      <c r="H85" s="130">
        <v>61</v>
      </c>
      <c r="I85" s="130">
        <v>31</v>
      </c>
      <c r="J85" s="130">
        <v>7</v>
      </c>
    </row>
    <row r="86" spans="1:10" s="5" customFormat="1" ht="15" customHeight="1">
      <c r="A86" s="26"/>
      <c r="B86" s="26">
        <v>20</v>
      </c>
      <c r="C86" s="26"/>
      <c r="D86" s="69" t="s">
        <v>8</v>
      </c>
      <c r="E86" s="42"/>
      <c r="F86" s="130">
        <f t="shared" si="1"/>
        <v>397</v>
      </c>
      <c r="G86" s="130">
        <v>197</v>
      </c>
      <c r="H86" s="130">
        <v>200</v>
      </c>
      <c r="I86" s="130">
        <v>29</v>
      </c>
      <c r="J86" s="130">
        <v>14</v>
      </c>
    </row>
    <row r="87" spans="1:10" s="5" customFormat="1" ht="15" customHeight="1">
      <c r="A87" s="26"/>
      <c r="B87" s="26">
        <v>21</v>
      </c>
      <c r="C87" s="26"/>
      <c r="D87" s="69" t="s">
        <v>81</v>
      </c>
      <c r="E87" s="42"/>
      <c r="F87" s="130">
        <f t="shared" si="1"/>
        <v>523</v>
      </c>
      <c r="G87" s="130">
        <v>281</v>
      </c>
      <c r="H87" s="130">
        <v>242</v>
      </c>
      <c r="I87" s="130">
        <v>35</v>
      </c>
      <c r="J87" s="130">
        <v>18</v>
      </c>
    </row>
    <row r="88" spans="1:10" s="5" customFormat="1" ht="15" customHeight="1">
      <c r="A88" s="26"/>
      <c r="B88" s="26">
        <v>22</v>
      </c>
      <c r="C88" s="26"/>
      <c r="D88" s="69" t="s">
        <v>23</v>
      </c>
      <c r="E88" s="42"/>
      <c r="F88" s="130">
        <f>G88+H88</f>
        <v>879</v>
      </c>
      <c r="G88" s="130">
        <v>447</v>
      </c>
      <c r="H88" s="130">
        <v>432</v>
      </c>
      <c r="I88" s="130">
        <v>58</v>
      </c>
      <c r="J88" s="130">
        <v>28</v>
      </c>
    </row>
    <row r="89" spans="1:10" s="5" customFormat="1" ht="15" customHeight="1">
      <c r="A89" s="26"/>
      <c r="B89" s="26">
        <v>23</v>
      </c>
      <c r="C89" s="26"/>
      <c r="D89" s="69" t="s">
        <v>532</v>
      </c>
      <c r="E89" s="42"/>
      <c r="F89" s="130">
        <f t="shared" si="1"/>
        <v>40</v>
      </c>
      <c r="G89" s="130">
        <v>10</v>
      </c>
      <c r="H89" s="130">
        <v>30</v>
      </c>
      <c r="I89" s="130">
        <v>17</v>
      </c>
      <c r="J89" s="130">
        <v>3</v>
      </c>
    </row>
    <row r="90" spans="1:10" s="5" customFormat="1" ht="4.5" customHeight="1" thickBot="1">
      <c r="A90" s="16"/>
      <c r="B90" s="16"/>
      <c r="C90" s="16"/>
      <c r="D90" s="16"/>
      <c r="E90" s="20"/>
      <c r="F90" s="142"/>
      <c r="G90" s="142"/>
      <c r="H90" s="142"/>
      <c r="I90" s="142"/>
      <c r="J90" s="142"/>
    </row>
    <row r="91" spans="5:10" s="5" customFormat="1" ht="15" customHeight="1">
      <c r="E91" s="26"/>
      <c r="F91" s="147"/>
      <c r="G91" s="147"/>
      <c r="H91" s="147"/>
      <c r="I91" s="147"/>
      <c r="J91" s="147"/>
    </row>
    <row r="92" spans="1:10" s="5" customFormat="1" ht="16.5" customHeight="1" thickBot="1">
      <c r="A92" s="16" t="s">
        <v>313</v>
      </c>
      <c r="B92" s="16"/>
      <c r="C92" s="16"/>
      <c r="D92" s="16"/>
      <c r="E92" s="16"/>
      <c r="F92" s="16"/>
      <c r="G92" s="16"/>
      <c r="H92" s="16"/>
      <c r="I92" s="16"/>
      <c r="J92" s="16"/>
    </row>
    <row r="93" spans="1:10" s="5" customFormat="1" ht="16.5" customHeight="1">
      <c r="A93" s="401"/>
      <c r="B93" s="390" t="s">
        <v>24</v>
      </c>
      <c r="C93" s="390"/>
      <c r="D93" s="390"/>
      <c r="E93" s="19"/>
      <c r="F93" s="405" t="s">
        <v>316</v>
      </c>
      <c r="G93" s="406"/>
      <c r="H93" s="407"/>
      <c r="I93" s="395" t="s">
        <v>311</v>
      </c>
      <c r="J93" s="397" t="s">
        <v>312</v>
      </c>
    </row>
    <row r="94" spans="1:10" s="5" customFormat="1" ht="16.5" customHeight="1">
      <c r="A94" s="403"/>
      <c r="B94" s="391"/>
      <c r="C94" s="391"/>
      <c r="D94" s="391"/>
      <c r="E94" s="52"/>
      <c r="F94" s="109" t="s">
        <v>10</v>
      </c>
      <c r="G94" s="110" t="s">
        <v>32</v>
      </c>
      <c r="H94" s="17" t="s">
        <v>33</v>
      </c>
      <c r="I94" s="396"/>
      <c r="J94" s="398"/>
    </row>
    <row r="95" spans="1:5" s="5" customFormat="1" ht="4.5" customHeight="1">
      <c r="A95" s="60"/>
      <c r="B95" s="113"/>
      <c r="C95" s="69"/>
      <c r="D95" s="69"/>
      <c r="E95" s="42"/>
    </row>
    <row r="96" spans="1:10" s="1" customFormat="1" ht="15" customHeight="1">
      <c r="A96" s="2"/>
      <c r="B96" s="399" t="s">
        <v>12</v>
      </c>
      <c r="C96" s="399"/>
      <c r="D96" s="399"/>
      <c r="E96" s="64"/>
      <c r="F96" s="1">
        <f>SUM(F98:F99)</f>
        <v>141</v>
      </c>
      <c r="G96" s="1">
        <f>SUM(G98:G99)</f>
        <v>71</v>
      </c>
      <c r="H96" s="1">
        <f>SUM(H98:H99)</f>
        <v>70</v>
      </c>
      <c r="I96" s="1">
        <f>SUM(I98:I99)</f>
        <v>15</v>
      </c>
      <c r="J96" s="1">
        <f>SUM(J98:J99)</f>
        <v>9</v>
      </c>
    </row>
    <row r="97" spans="1:10" s="5" customFormat="1" ht="12" customHeight="1">
      <c r="A97" s="26"/>
      <c r="B97" s="69"/>
      <c r="C97" s="69"/>
      <c r="D97" s="69"/>
      <c r="E97" s="42"/>
      <c r="F97" s="1"/>
      <c r="G97" s="1"/>
      <c r="H97" s="1"/>
      <c r="I97" s="1"/>
      <c r="J97" s="1"/>
    </row>
    <row r="98" spans="1:10" s="5" customFormat="1" ht="15" customHeight="1">
      <c r="A98" s="26"/>
      <c r="B98" s="408" t="s">
        <v>43</v>
      </c>
      <c r="C98" s="408"/>
      <c r="D98" s="408"/>
      <c r="E98" s="42"/>
      <c r="F98" s="5">
        <f>G98+H98</f>
        <v>101</v>
      </c>
      <c r="G98" s="5">
        <v>53</v>
      </c>
      <c r="H98" s="5">
        <v>48</v>
      </c>
      <c r="I98" s="5">
        <v>9</v>
      </c>
      <c r="J98" s="5">
        <v>6</v>
      </c>
    </row>
    <row r="99" spans="1:10" s="5" customFormat="1" ht="15" customHeight="1">
      <c r="A99" s="26"/>
      <c r="B99" s="408" t="s">
        <v>82</v>
      </c>
      <c r="C99" s="408"/>
      <c r="D99" s="408"/>
      <c r="E99" s="42"/>
      <c r="F99" s="5">
        <f>G99+H99</f>
        <v>40</v>
      </c>
      <c r="G99" s="5">
        <v>18</v>
      </c>
      <c r="H99" s="5">
        <v>22</v>
      </c>
      <c r="I99" s="5">
        <v>6</v>
      </c>
      <c r="J99" s="5">
        <v>3</v>
      </c>
    </row>
    <row r="100" spans="1:10" s="5" customFormat="1" ht="4.5" customHeight="1" thickBot="1">
      <c r="A100" s="16"/>
      <c r="B100" s="16"/>
      <c r="C100" s="16"/>
      <c r="D100" s="16"/>
      <c r="E100" s="20"/>
      <c r="F100" s="16"/>
      <c r="G100" s="16"/>
      <c r="H100" s="16"/>
      <c r="I100" s="16"/>
      <c r="J100" s="16"/>
    </row>
    <row r="101" s="5" customFormat="1" ht="15" customHeight="1"/>
    <row r="102" spans="1:10" s="5" customFormat="1" ht="16.5" customHeight="1" thickBot="1">
      <c r="A102" s="16" t="s">
        <v>314</v>
      </c>
      <c r="B102" s="16"/>
      <c r="C102" s="16"/>
      <c r="D102" s="16"/>
      <c r="E102" s="16"/>
      <c r="F102" s="16"/>
      <c r="G102" s="16"/>
      <c r="H102" s="16"/>
      <c r="I102" s="16"/>
      <c r="J102" s="16"/>
    </row>
    <row r="103" spans="1:10" s="5" customFormat="1" ht="16.5" customHeight="1">
      <c r="A103" s="401"/>
      <c r="B103" s="390" t="s">
        <v>29</v>
      </c>
      <c r="C103" s="390"/>
      <c r="D103" s="390"/>
      <c r="E103" s="19"/>
      <c r="F103" s="405" t="s">
        <v>317</v>
      </c>
      <c r="G103" s="406"/>
      <c r="H103" s="407"/>
      <c r="I103" s="395" t="s">
        <v>311</v>
      </c>
      <c r="J103" s="397" t="s">
        <v>312</v>
      </c>
    </row>
    <row r="104" spans="1:10" s="5" customFormat="1" ht="16.5" customHeight="1">
      <c r="A104" s="403"/>
      <c r="B104" s="391"/>
      <c r="C104" s="391"/>
      <c r="D104" s="391"/>
      <c r="E104" s="52"/>
      <c r="F104" s="109" t="s">
        <v>10</v>
      </c>
      <c r="G104" s="110" t="s">
        <v>32</v>
      </c>
      <c r="H104" s="17" t="s">
        <v>33</v>
      </c>
      <c r="I104" s="396"/>
      <c r="J104" s="398"/>
    </row>
    <row r="105" spans="1:5" s="5" customFormat="1" ht="4.5" customHeight="1">
      <c r="A105" s="60"/>
      <c r="B105" s="113"/>
      <c r="C105" s="69"/>
      <c r="D105" s="69"/>
      <c r="E105" s="42"/>
    </row>
    <row r="106" spans="1:10" s="1" customFormat="1" ht="15" customHeight="1">
      <c r="A106" s="2"/>
      <c r="B106" s="399" t="s">
        <v>12</v>
      </c>
      <c r="C106" s="399"/>
      <c r="D106" s="399"/>
      <c r="E106" s="64"/>
      <c r="F106" s="1">
        <f>F108</f>
        <v>478</v>
      </c>
      <c r="G106" s="1">
        <f>G108</f>
        <v>257</v>
      </c>
      <c r="H106" s="1">
        <f>H108</f>
        <v>221</v>
      </c>
      <c r="I106" s="1">
        <f>I108</f>
        <v>44</v>
      </c>
      <c r="J106" s="1">
        <f>J108</f>
        <v>12</v>
      </c>
    </row>
    <row r="107" spans="1:10" s="5" customFormat="1" ht="12" customHeight="1">
      <c r="A107" s="26"/>
      <c r="B107" s="69"/>
      <c r="C107" s="69"/>
      <c r="D107" s="69"/>
      <c r="E107" s="42"/>
      <c r="F107" s="1"/>
      <c r="G107" s="1"/>
      <c r="H107" s="1"/>
      <c r="I107" s="1"/>
      <c r="J107" s="1"/>
    </row>
    <row r="108" spans="1:10" s="5" customFormat="1" ht="15" customHeight="1">
      <c r="A108" s="26"/>
      <c r="B108" s="408" t="s">
        <v>83</v>
      </c>
      <c r="C108" s="408"/>
      <c r="D108" s="408"/>
      <c r="E108" s="42"/>
      <c r="F108" s="5">
        <f>G108+H108</f>
        <v>478</v>
      </c>
      <c r="G108" s="5">
        <v>257</v>
      </c>
      <c r="H108" s="5">
        <v>221</v>
      </c>
      <c r="I108" s="5">
        <v>44</v>
      </c>
      <c r="J108" s="5">
        <v>12</v>
      </c>
    </row>
    <row r="109" spans="1:10" s="5" customFormat="1" ht="4.5" customHeight="1" thickBot="1">
      <c r="A109" s="16"/>
      <c r="B109" s="16"/>
      <c r="C109" s="16"/>
      <c r="D109" s="16"/>
      <c r="E109" s="20"/>
      <c r="F109" s="16"/>
      <c r="G109" s="16"/>
      <c r="H109" s="16"/>
      <c r="I109" s="16"/>
      <c r="J109" s="16"/>
    </row>
    <row r="110" s="5" customFormat="1" ht="15" customHeight="1"/>
    <row r="111" spans="1:10" s="5" customFormat="1" ht="16.5" customHeight="1" thickBot="1">
      <c r="A111" s="16" t="s">
        <v>398</v>
      </c>
      <c r="B111" s="16"/>
      <c r="C111" s="16"/>
      <c r="D111" s="16"/>
      <c r="E111" s="16"/>
      <c r="F111" s="16"/>
      <c r="G111" s="16"/>
      <c r="H111" s="16"/>
      <c r="I111" s="16"/>
      <c r="J111" s="16"/>
    </row>
    <row r="112" spans="1:10" s="5" customFormat="1" ht="16.5" customHeight="1">
      <c r="A112" s="401"/>
      <c r="B112" s="390" t="s">
        <v>29</v>
      </c>
      <c r="C112" s="390"/>
      <c r="D112" s="390"/>
      <c r="E112" s="19"/>
      <c r="F112" s="405" t="s">
        <v>318</v>
      </c>
      <c r="G112" s="406"/>
      <c r="H112" s="407"/>
      <c r="I112" s="395" t="s">
        <v>311</v>
      </c>
      <c r="J112" s="397" t="s">
        <v>312</v>
      </c>
    </row>
    <row r="113" spans="1:10" s="5" customFormat="1" ht="16.5" customHeight="1">
      <c r="A113" s="403"/>
      <c r="B113" s="391"/>
      <c r="C113" s="391"/>
      <c r="D113" s="391"/>
      <c r="E113" s="52"/>
      <c r="F113" s="109" t="s">
        <v>10</v>
      </c>
      <c r="G113" s="110" t="s">
        <v>32</v>
      </c>
      <c r="H113" s="17" t="s">
        <v>33</v>
      </c>
      <c r="I113" s="396"/>
      <c r="J113" s="398"/>
    </row>
    <row r="114" spans="1:5" s="5" customFormat="1" ht="4.5" customHeight="1">
      <c r="A114" s="60"/>
      <c r="B114" s="60"/>
      <c r="C114" s="26"/>
      <c r="D114" s="26"/>
      <c r="E114" s="42"/>
    </row>
    <row r="115" spans="1:10" s="1" customFormat="1" ht="15" customHeight="1">
      <c r="A115" s="2"/>
      <c r="B115" s="399" t="s">
        <v>12</v>
      </c>
      <c r="C115" s="399"/>
      <c r="D115" s="399"/>
      <c r="E115" s="64"/>
      <c r="F115" s="1">
        <f>SUM(F117:F119)</f>
        <v>221</v>
      </c>
      <c r="G115" s="1">
        <f>SUM(G117:G119)</f>
        <v>161</v>
      </c>
      <c r="H115" s="1">
        <f>SUM(H117:H119)</f>
        <v>60</v>
      </c>
      <c r="I115" s="1">
        <f>SUM(I117:I119)</f>
        <v>102</v>
      </c>
      <c r="J115" s="1">
        <f>SUM(J117:J119)</f>
        <v>45</v>
      </c>
    </row>
    <row r="116" spans="1:5" s="5" customFormat="1" ht="12" customHeight="1">
      <c r="A116" s="26"/>
      <c r="B116" s="69"/>
      <c r="C116" s="69"/>
      <c r="D116" s="69"/>
      <c r="E116" s="42"/>
    </row>
    <row r="117" spans="1:5" s="5" customFormat="1" ht="15" customHeight="1">
      <c r="A117" s="26"/>
      <c r="B117" s="408" t="s">
        <v>399</v>
      </c>
      <c r="C117" s="408"/>
      <c r="D117" s="408"/>
      <c r="E117" s="42"/>
    </row>
    <row r="118" spans="1:10" s="5" customFormat="1" ht="15" customHeight="1">
      <c r="A118" s="26"/>
      <c r="B118" s="409" t="s">
        <v>353</v>
      </c>
      <c r="C118" s="409"/>
      <c r="D118" s="409"/>
      <c r="E118" s="42"/>
      <c r="F118" s="5">
        <f>G118+H118</f>
        <v>116</v>
      </c>
      <c r="G118" s="5">
        <v>89</v>
      </c>
      <c r="H118" s="5">
        <v>27</v>
      </c>
      <c r="I118" s="410">
        <v>102</v>
      </c>
      <c r="J118" s="5">
        <v>26</v>
      </c>
    </row>
    <row r="119" spans="1:10" s="5" customFormat="1" ht="15" customHeight="1">
      <c r="A119" s="26"/>
      <c r="B119" s="409" t="s">
        <v>354</v>
      </c>
      <c r="C119" s="409"/>
      <c r="D119" s="409"/>
      <c r="E119" s="42"/>
      <c r="F119" s="5">
        <f>G119+H119</f>
        <v>105</v>
      </c>
      <c r="G119" s="5">
        <v>72</v>
      </c>
      <c r="H119" s="5">
        <v>33</v>
      </c>
      <c r="I119" s="410"/>
      <c r="J119" s="5">
        <v>19</v>
      </c>
    </row>
    <row r="120" spans="1:10" s="5" customFormat="1" ht="4.5" customHeight="1" thickBot="1">
      <c r="A120" s="16"/>
      <c r="B120" s="16"/>
      <c r="C120" s="16"/>
      <c r="D120" s="16"/>
      <c r="E120" s="20"/>
      <c r="F120" s="16"/>
      <c r="G120" s="16"/>
      <c r="H120" s="16"/>
      <c r="I120" s="16"/>
      <c r="J120" s="16"/>
    </row>
    <row r="121" s="5" customFormat="1" ht="18" customHeight="1">
      <c r="A121" s="5" t="s">
        <v>531</v>
      </c>
    </row>
    <row r="122" s="5" customFormat="1" ht="16.5" customHeight="1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  <row r="136" s="5" customFormat="1" ht="13.5"/>
    <row r="137" s="5" customFormat="1" ht="13.5"/>
    <row r="138" s="5" customFormat="1" ht="13.5"/>
    <row r="139" s="5" customFormat="1" ht="13.5"/>
    <row r="140" s="5" customFormat="1" ht="13.5"/>
    <row r="141" s="5" customFormat="1" ht="13.5"/>
    <row r="142" s="5" customFormat="1" ht="13.5"/>
    <row r="143" s="5" customFormat="1" ht="13.5"/>
    <row r="144" s="5" customFormat="1" ht="13.5"/>
    <row r="145" s="5" customFormat="1" ht="13.5"/>
    <row r="146" s="5" customFormat="1" ht="13.5"/>
    <row r="147" s="5" customFormat="1" ht="13.5"/>
    <row r="148" s="5" customFormat="1" ht="13.5"/>
    <row r="149" s="5" customFormat="1" ht="13.5"/>
    <row r="150" s="5" customFormat="1" ht="13.5"/>
    <row r="151" s="5" customFormat="1" ht="13.5"/>
    <row r="152" s="5" customFormat="1" ht="13.5"/>
    <row r="153" s="5" customFormat="1" ht="13.5"/>
    <row r="154" s="5" customFormat="1" ht="13.5"/>
    <row r="155" s="5" customFormat="1" ht="13.5"/>
    <row r="156" s="5" customFormat="1" ht="13.5"/>
    <row r="157" s="5" customFormat="1" ht="13.5"/>
    <row r="158" s="5" customFormat="1" ht="13.5"/>
    <row r="159" s="5" customFormat="1" ht="13.5"/>
    <row r="160" s="5" customFormat="1" ht="13.5"/>
    <row r="161" s="5" customFormat="1" ht="13.5"/>
    <row r="162" s="5" customFormat="1" ht="13.5"/>
    <row r="163" s="5" customFormat="1" ht="13.5"/>
    <row r="164" s="5" customFormat="1" ht="13.5"/>
    <row r="165" s="5" customFormat="1" ht="13.5"/>
    <row r="166" s="5" customFormat="1" ht="13.5"/>
    <row r="167" s="5" customFormat="1" ht="13.5"/>
    <row r="168" s="5" customFormat="1" ht="13.5"/>
    <row r="169" s="5" customFormat="1" ht="13.5"/>
    <row r="170" s="5" customFormat="1" ht="13.5"/>
    <row r="171" s="5" customFormat="1" ht="13.5"/>
    <row r="172" s="5" customFormat="1" ht="13.5"/>
    <row r="173" s="5" customFormat="1" ht="13.5"/>
    <row r="174" s="5" customFormat="1" ht="13.5"/>
    <row r="175" s="5" customFormat="1" ht="13.5"/>
    <row r="176" s="5" customFormat="1" ht="13.5"/>
    <row r="177" s="5" customFormat="1" ht="13.5"/>
    <row r="178" s="5" customFormat="1" ht="13.5"/>
    <row r="179" s="5" customFormat="1" ht="13.5"/>
    <row r="180" s="5" customFormat="1" ht="13.5"/>
    <row r="181" s="5" customFormat="1" ht="13.5"/>
    <row r="182" s="5" customFormat="1" ht="13.5"/>
    <row r="183" s="5" customFormat="1" ht="13.5"/>
    <row r="184" s="5" customFormat="1" ht="13.5"/>
    <row r="185" s="5" customFormat="1" ht="13.5"/>
    <row r="186" s="5" customFormat="1" ht="13.5"/>
    <row r="187" s="5" customFormat="1" ht="13.5"/>
    <row r="188" s="5" customFormat="1" ht="13.5"/>
    <row r="189" s="5" customFormat="1" ht="13.5"/>
    <row r="190" s="5" customFormat="1" ht="13.5"/>
    <row r="191" s="5" customFormat="1" ht="13.5"/>
    <row r="192" s="5" customFormat="1" ht="13.5"/>
    <row r="193" s="5" customFormat="1" ht="13.5"/>
    <row r="194" s="5" customFormat="1" ht="13.5"/>
    <row r="195" s="5" customFormat="1" ht="13.5"/>
    <row r="196" s="5" customFormat="1" ht="13.5"/>
    <row r="197" s="5" customFormat="1" ht="13.5"/>
    <row r="198" s="5" customFormat="1" ht="13.5"/>
    <row r="199" s="5" customFormat="1" ht="13.5"/>
    <row r="200" s="5" customFormat="1" ht="13.5"/>
    <row r="201" s="5" customFormat="1" ht="13.5"/>
    <row r="202" s="5" customFormat="1" ht="13.5"/>
    <row r="203" s="5" customFormat="1" ht="13.5"/>
    <row r="204" s="5" customFormat="1" ht="13.5"/>
    <row r="205" s="5" customFormat="1" ht="13.5"/>
    <row r="206" s="5" customFormat="1" ht="13.5"/>
    <row r="207" s="5" customFormat="1" ht="13.5"/>
    <row r="208" s="5" customFormat="1" ht="13.5"/>
    <row r="209" s="5" customFormat="1" ht="13.5"/>
    <row r="210" s="5" customFormat="1" ht="13.5"/>
    <row r="211" s="5" customFormat="1" ht="13.5"/>
    <row r="212" s="5" customFormat="1" ht="13.5"/>
    <row r="213" s="5" customFormat="1" ht="13.5"/>
    <row r="214" s="5" customFormat="1" ht="13.5"/>
    <row r="215" s="5" customFormat="1" ht="13.5"/>
    <row r="216" s="5" customFormat="1" ht="13.5"/>
    <row r="217" s="5" customFormat="1" ht="13.5"/>
    <row r="218" s="5" customFormat="1" ht="13.5"/>
    <row r="219" s="5" customFormat="1" ht="13.5"/>
    <row r="220" s="5" customFormat="1" ht="13.5"/>
  </sheetData>
  <sheetProtection/>
  <mergeCells count="41">
    <mergeCell ref="J112:J113"/>
    <mergeCell ref="B115:D115"/>
    <mergeCell ref="B117:D117"/>
    <mergeCell ref="B118:D118"/>
    <mergeCell ref="I118:I119"/>
    <mergeCell ref="B119:D119"/>
    <mergeCell ref="B106:D106"/>
    <mergeCell ref="B108:D108"/>
    <mergeCell ref="A112:A113"/>
    <mergeCell ref="B112:D113"/>
    <mergeCell ref="F112:H112"/>
    <mergeCell ref="I112:I113"/>
    <mergeCell ref="B96:D96"/>
    <mergeCell ref="B98:D98"/>
    <mergeCell ref="B99:D99"/>
    <mergeCell ref="A103:A104"/>
    <mergeCell ref="B103:D104"/>
    <mergeCell ref="J103:J104"/>
    <mergeCell ref="F103:H103"/>
    <mergeCell ref="I103:I104"/>
    <mergeCell ref="I62:I63"/>
    <mergeCell ref="J62:J63"/>
    <mergeCell ref="B65:D65"/>
    <mergeCell ref="A93:A94"/>
    <mergeCell ref="B93:D94"/>
    <mergeCell ref="F93:H93"/>
    <mergeCell ref="I93:I94"/>
    <mergeCell ref="J93:J94"/>
    <mergeCell ref="B10:D10"/>
    <mergeCell ref="A33:A34"/>
    <mergeCell ref="A45:A46"/>
    <mergeCell ref="A54:A55"/>
    <mergeCell ref="A62:E63"/>
    <mergeCell ref="F62:H62"/>
    <mergeCell ref="A1:J1"/>
    <mergeCell ref="A3:J3"/>
    <mergeCell ref="A5:J5"/>
    <mergeCell ref="B7:D8"/>
    <mergeCell ref="F7:H7"/>
    <mergeCell ref="I7:I8"/>
    <mergeCell ref="J7:J8"/>
  </mergeCells>
  <printOptions/>
  <pageMargins left="0.7874015748031497" right="0.7874015748031497" top="0.89" bottom="0.9" header="0.5118110236220472" footer="0.5118110236220472"/>
  <pageSetup horizontalDpi="600" verticalDpi="600" orientation="portrait" paperSize="9" scale="89" r:id="rId1"/>
  <rowBreaks count="1" manualBreakCount="1">
    <brk id="5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2.125" style="5" customWidth="1"/>
    <col min="2" max="2" width="9.375" style="33" customWidth="1"/>
    <col min="3" max="3" width="8.125" style="5" customWidth="1"/>
    <col min="4" max="7" width="7.875" style="5" customWidth="1"/>
    <col min="8" max="8" width="8.125" style="5" customWidth="1"/>
    <col min="9" max="13" width="7.875" style="5" customWidth="1"/>
    <col min="14" max="16384" width="9.00390625" style="5" customWidth="1"/>
  </cols>
  <sheetData>
    <row r="1" spans="1:13" ht="19.5" customHeight="1">
      <c r="A1" s="389" t="s">
        <v>340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2" ht="7.5" customHeight="1" thickBot="1">
      <c r="A2" s="16"/>
      <c r="B2" s="25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13" ht="19.5" customHeight="1">
      <c r="A3" s="402" t="s">
        <v>207</v>
      </c>
      <c r="B3" s="477" t="s">
        <v>222</v>
      </c>
      <c r="C3" s="392" t="s">
        <v>276</v>
      </c>
      <c r="D3" s="393"/>
      <c r="E3" s="393"/>
      <c r="F3" s="393"/>
      <c r="G3" s="394"/>
      <c r="H3" s="392" t="s">
        <v>277</v>
      </c>
      <c r="I3" s="393"/>
      <c r="J3" s="393"/>
      <c r="K3" s="393"/>
      <c r="L3" s="394"/>
      <c r="M3" s="67" t="s">
        <v>357</v>
      </c>
    </row>
    <row r="4" spans="1:13" ht="19.5" customHeight="1">
      <c r="A4" s="404"/>
      <c r="B4" s="478"/>
      <c r="C4" s="144" t="s">
        <v>10</v>
      </c>
      <c r="D4" s="152" t="s">
        <v>28</v>
      </c>
      <c r="E4" s="152" t="s">
        <v>72</v>
      </c>
      <c r="F4" s="152" t="s">
        <v>195</v>
      </c>
      <c r="G4" s="213" t="s">
        <v>22</v>
      </c>
      <c r="H4" s="152" t="s">
        <v>10</v>
      </c>
      <c r="I4" s="152" t="s">
        <v>28</v>
      </c>
      <c r="J4" s="152" t="s">
        <v>72</v>
      </c>
      <c r="K4" s="152" t="s">
        <v>195</v>
      </c>
      <c r="L4" s="214" t="s">
        <v>22</v>
      </c>
      <c r="M4" s="190" t="s">
        <v>72</v>
      </c>
    </row>
    <row r="5" spans="1:13" ht="4.5" customHeight="1">
      <c r="A5" s="60"/>
      <c r="B5" s="51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13" ht="19.5" customHeight="1">
      <c r="A6" s="454" t="s">
        <v>512</v>
      </c>
      <c r="B6" s="19" t="s">
        <v>278</v>
      </c>
      <c r="C6" s="147">
        <f>SUM(D6:G6)</f>
        <v>70</v>
      </c>
      <c r="D6" s="147">
        <v>47</v>
      </c>
      <c r="E6" s="147">
        <v>20</v>
      </c>
      <c r="F6" s="147">
        <v>3</v>
      </c>
      <c r="G6" s="166" t="s">
        <v>247</v>
      </c>
      <c r="H6" s="147">
        <f>SUM(I6:L6)</f>
        <v>70</v>
      </c>
      <c r="I6" s="147">
        <v>45</v>
      </c>
      <c r="J6" s="147">
        <v>19</v>
      </c>
      <c r="K6" s="147">
        <v>2</v>
      </c>
      <c r="L6" s="147">
        <v>4</v>
      </c>
      <c r="M6" s="147">
        <v>12</v>
      </c>
    </row>
    <row r="7" spans="1:13" ht="14.25" customHeight="1">
      <c r="A7" s="454"/>
      <c r="B7" s="19" t="s">
        <v>93</v>
      </c>
      <c r="C7" s="147">
        <f>SUM(D7:G7)</f>
        <v>333625</v>
      </c>
      <c r="D7" s="147">
        <v>209912</v>
      </c>
      <c r="E7" s="147">
        <v>116451</v>
      </c>
      <c r="F7" s="147">
        <v>7262</v>
      </c>
      <c r="G7" s="166" t="s">
        <v>247</v>
      </c>
      <c r="H7" s="147">
        <f>SUM(I7:L7)</f>
        <v>145436</v>
      </c>
      <c r="I7" s="147">
        <v>77222</v>
      </c>
      <c r="J7" s="147">
        <v>65527</v>
      </c>
      <c r="K7" s="147">
        <v>1985</v>
      </c>
      <c r="L7" s="147">
        <v>702</v>
      </c>
      <c r="M7" s="147">
        <v>40431</v>
      </c>
    </row>
    <row r="8" spans="1:13" ht="6" customHeight="1">
      <c r="A8" s="135"/>
      <c r="B8" s="19"/>
      <c r="C8" s="147"/>
      <c r="D8" s="147"/>
      <c r="E8" s="147"/>
      <c r="F8" s="147"/>
      <c r="G8" s="166"/>
      <c r="H8" s="147"/>
      <c r="I8" s="147"/>
      <c r="J8" s="147"/>
      <c r="K8" s="147"/>
      <c r="L8" s="147"/>
      <c r="M8" s="147"/>
    </row>
    <row r="9" spans="1:13" ht="19.5" customHeight="1">
      <c r="A9" s="454">
        <v>29</v>
      </c>
      <c r="B9" s="19" t="s">
        <v>278</v>
      </c>
      <c r="C9" s="147">
        <f>SUM(D9:G9)</f>
        <v>71</v>
      </c>
      <c r="D9" s="147">
        <v>47</v>
      </c>
      <c r="E9" s="147">
        <v>20</v>
      </c>
      <c r="F9" s="147">
        <v>4</v>
      </c>
      <c r="G9" s="166" t="s">
        <v>247</v>
      </c>
      <c r="H9" s="147">
        <f>SUM(I9:L9)</f>
        <v>71</v>
      </c>
      <c r="I9" s="147">
        <v>46</v>
      </c>
      <c r="J9" s="147">
        <v>19</v>
      </c>
      <c r="K9" s="147">
        <v>2</v>
      </c>
      <c r="L9" s="147">
        <v>4</v>
      </c>
      <c r="M9" s="147">
        <v>12</v>
      </c>
    </row>
    <row r="10" spans="1:13" ht="14.25" customHeight="1">
      <c r="A10" s="454"/>
      <c r="B10" s="245" t="s">
        <v>93</v>
      </c>
      <c r="C10" s="147">
        <f>SUM(D10:G10)</f>
        <v>328031</v>
      </c>
      <c r="D10" s="147">
        <v>199146</v>
      </c>
      <c r="E10" s="147">
        <v>122207</v>
      </c>
      <c r="F10" s="147">
        <v>6678</v>
      </c>
      <c r="G10" s="166" t="s">
        <v>247</v>
      </c>
      <c r="H10" s="147">
        <f>SUM(I10:L10)</f>
        <v>139523</v>
      </c>
      <c r="I10" s="147">
        <v>78949</v>
      </c>
      <c r="J10" s="147">
        <v>58201</v>
      </c>
      <c r="K10" s="147">
        <v>1779</v>
      </c>
      <c r="L10" s="147">
        <v>594</v>
      </c>
      <c r="M10" s="147">
        <v>39802</v>
      </c>
    </row>
    <row r="11" spans="1:13" ht="6" customHeight="1">
      <c r="A11" s="279"/>
      <c r="B11" s="245"/>
      <c r="C11" s="147"/>
      <c r="D11" s="147"/>
      <c r="E11" s="147"/>
      <c r="F11" s="147"/>
      <c r="G11" s="166"/>
      <c r="H11" s="147"/>
      <c r="I11" s="147"/>
      <c r="J11" s="147"/>
      <c r="K11" s="147"/>
      <c r="L11" s="147"/>
      <c r="M11" s="147"/>
    </row>
    <row r="12" spans="1:13" ht="19.5" customHeight="1">
      <c r="A12" s="454">
        <v>30</v>
      </c>
      <c r="B12" s="19" t="s">
        <v>278</v>
      </c>
      <c r="C12" s="147">
        <f>SUM(D12:G12)</f>
        <v>70</v>
      </c>
      <c r="D12" s="147">
        <v>46</v>
      </c>
      <c r="E12" s="147">
        <v>20</v>
      </c>
      <c r="F12" s="147">
        <v>4</v>
      </c>
      <c r="G12" s="166" t="s">
        <v>478</v>
      </c>
      <c r="H12" s="147">
        <f>SUM(I12:L12)</f>
        <v>70</v>
      </c>
      <c r="I12" s="147">
        <v>45</v>
      </c>
      <c r="J12" s="147">
        <v>19</v>
      </c>
      <c r="K12" s="147">
        <v>2</v>
      </c>
      <c r="L12" s="147">
        <v>4</v>
      </c>
      <c r="M12" s="147">
        <v>12</v>
      </c>
    </row>
    <row r="13" spans="1:13" ht="14.25" customHeight="1">
      <c r="A13" s="454"/>
      <c r="B13" s="19" t="s">
        <v>93</v>
      </c>
      <c r="C13" s="147">
        <f>SUM(D13:G13)</f>
        <v>340433</v>
      </c>
      <c r="D13" s="147">
        <v>205121</v>
      </c>
      <c r="E13" s="147">
        <v>121070</v>
      </c>
      <c r="F13" s="147">
        <v>14242</v>
      </c>
      <c r="G13" s="166" t="s">
        <v>478</v>
      </c>
      <c r="H13" s="147">
        <f>SUM(I13:L13)</f>
        <v>136294</v>
      </c>
      <c r="I13" s="147">
        <v>74056</v>
      </c>
      <c r="J13" s="147">
        <v>58362</v>
      </c>
      <c r="K13" s="147">
        <v>3237</v>
      </c>
      <c r="L13" s="147">
        <v>639</v>
      </c>
      <c r="M13" s="147">
        <v>39949</v>
      </c>
    </row>
    <row r="14" spans="1:13" ht="6" customHeight="1">
      <c r="A14" s="279"/>
      <c r="B14" s="245"/>
      <c r="C14" s="147"/>
      <c r="D14" s="147"/>
      <c r="E14" s="147"/>
      <c r="F14" s="147"/>
      <c r="G14" s="166"/>
      <c r="H14" s="147"/>
      <c r="I14" s="147"/>
      <c r="J14" s="147"/>
      <c r="K14" s="147"/>
      <c r="L14" s="147"/>
      <c r="M14" s="147"/>
    </row>
    <row r="15" spans="1:13" ht="19.5" customHeight="1">
      <c r="A15" s="454" t="s">
        <v>496</v>
      </c>
      <c r="B15" s="19" t="s">
        <v>278</v>
      </c>
      <c r="C15" s="147">
        <f>SUM(D15:G15)</f>
        <v>70</v>
      </c>
      <c r="D15" s="147">
        <v>46</v>
      </c>
      <c r="E15" s="147">
        <v>20</v>
      </c>
      <c r="F15" s="147">
        <v>4</v>
      </c>
      <c r="G15" s="166" t="s">
        <v>478</v>
      </c>
      <c r="H15" s="147">
        <f>SUM(I15:L15)</f>
        <v>70</v>
      </c>
      <c r="I15" s="147">
        <v>45</v>
      </c>
      <c r="J15" s="147">
        <v>19</v>
      </c>
      <c r="K15" s="147">
        <v>2</v>
      </c>
      <c r="L15" s="147">
        <v>4</v>
      </c>
      <c r="M15" s="147">
        <v>12</v>
      </c>
    </row>
    <row r="16" spans="1:13" ht="14.25" customHeight="1">
      <c r="A16" s="454"/>
      <c r="B16" s="19" t="s">
        <v>93</v>
      </c>
      <c r="C16" s="147">
        <f>SUM(D16:G16)</f>
        <v>335775</v>
      </c>
      <c r="D16" s="147">
        <v>202494</v>
      </c>
      <c r="E16" s="147">
        <v>119359</v>
      </c>
      <c r="F16" s="147">
        <v>13922</v>
      </c>
      <c r="G16" s="166" t="s">
        <v>478</v>
      </c>
      <c r="H16" s="147">
        <f>SUM(I16:L16)</f>
        <v>130792</v>
      </c>
      <c r="I16" s="147">
        <v>66858</v>
      </c>
      <c r="J16" s="147">
        <v>60011</v>
      </c>
      <c r="K16" s="147">
        <v>2986</v>
      </c>
      <c r="L16" s="147">
        <v>937</v>
      </c>
      <c r="M16" s="147">
        <v>40215</v>
      </c>
    </row>
    <row r="17" spans="1:13" ht="6" customHeight="1">
      <c r="A17" s="246"/>
      <c r="B17" s="247"/>
      <c r="C17" s="147"/>
      <c r="D17" s="147"/>
      <c r="E17" s="147"/>
      <c r="F17" s="147"/>
      <c r="G17" s="166"/>
      <c r="H17" s="147"/>
      <c r="I17" s="147"/>
      <c r="J17" s="147"/>
      <c r="K17" s="147"/>
      <c r="L17" s="147"/>
      <c r="M17" s="147"/>
    </row>
    <row r="18" spans="1:13" s="1" customFormat="1" ht="19.5" customHeight="1">
      <c r="A18" s="476">
        <v>2</v>
      </c>
      <c r="B18" s="114" t="s">
        <v>278</v>
      </c>
      <c r="C18" s="171">
        <f>SUM(D18:G18)</f>
        <v>70</v>
      </c>
      <c r="D18" s="171">
        <v>46</v>
      </c>
      <c r="E18" s="171">
        <v>20</v>
      </c>
      <c r="F18" s="171">
        <v>4</v>
      </c>
      <c r="G18" s="230" t="s">
        <v>247</v>
      </c>
      <c r="H18" s="171">
        <f>SUM(I18:L18)</f>
        <v>70</v>
      </c>
      <c r="I18" s="171">
        <v>45</v>
      </c>
      <c r="J18" s="171">
        <v>19</v>
      </c>
      <c r="K18" s="171">
        <v>2</v>
      </c>
      <c r="L18" s="171">
        <v>4</v>
      </c>
      <c r="M18" s="171">
        <v>12</v>
      </c>
    </row>
    <row r="19" spans="1:13" s="1" customFormat="1" ht="14.25" customHeight="1">
      <c r="A19" s="476"/>
      <c r="B19" s="114" t="s">
        <v>93</v>
      </c>
      <c r="C19" s="171">
        <f>SUM(D19:G19)</f>
        <v>206544</v>
      </c>
      <c r="D19" s="171">
        <v>127495</v>
      </c>
      <c r="E19" s="171">
        <v>71763</v>
      </c>
      <c r="F19" s="171">
        <v>7286</v>
      </c>
      <c r="G19" s="230" t="s">
        <v>247</v>
      </c>
      <c r="H19" s="171">
        <f>SUM(I19:L19)</f>
        <v>105542</v>
      </c>
      <c r="I19" s="171">
        <v>65065</v>
      </c>
      <c r="J19" s="171">
        <v>38144</v>
      </c>
      <c r="K19" s="171">
        <v>1975</v>
      </c>
      <c r="L19" s="171">
        <v>358</v>
      </c>
      <c r="M19" s="171">
        <v>19010</v>
      </c>
    </row>
    <row r="20" spans="1:13" ht="4.5" customHeight="1" thickBot="1">
      <c r="A20" s="16"/>
      <c r="B20" s="75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</row>
    <row r="21" spans="1:12" s="9" customFormat="1" ht="19.5" customHeight="1">
      <c r="A21" s="5" t="s">
        <v>502</v>
      </c>
      <c r="B21" s="74"/>
      <c r="C21" s="161"/>
      <c r="D21" s="161"/>
      <c r="E21" s="161"/>
      <c r="F21" s="161"/>
      <c r="G21" s="161"/>
      <c r="H21" s="161"/>
      <c r="I21" s="161"/>
      <c r="J21" s="161"/>
      <c r="K21" s="161"/>
      <c r="L21" s="161"/>
    </row>
  </sheetData>
  <sheetProtection/>
  <mergeCells count="10">
    <mergeCell ref="A15:A16"/>
    <mergeCell ref="A6:A7"/>
    <mergeCell ref="A9:A10"/>
    <mergeCell ref="A12:A13"/>
    <mergeCell ref="A18:A19"/>
    <mergeCell ref="A1:M1"/>
    <mergeCell ref="A3:A4"/>
    <mergeCell ref="B3:B4"/>
    <mergeCell ref="C3:G3"/>
    <mergeCell ref="H3:L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5.50390625" style="45" customWidth="1"/>
    <col min="2" max="2" width="5.50390625" style="5" customWidth="1"/>
    <col min="3" max="3" width="3.625" style="45" customWidth="1"/>
    <col min="4" max="4" width="11.625" style="45" customWidth="1"/>
    <col min="5" max="6" width="11.00390625" style="5" customWidth="1"/>
    <col min="7" max="8" width="5.50390625" style="5" customWidth="1"/>
    <col min="9" max="9" width="3.625" style="5" customWidth="1"/>
    <col min="10" max="10" width="11.625" style="5" customWidth="1"/>
    <col min="11" max="12" width="11.00390625" style="5" customWidth="1"/>
    <col min="13" max="16384" width="9.00390625" style="45" customWidth="1"/>
  </cols>
  <sheetData>
    <row r="1" spans="1:12" s="5" customFormat="1" ht="19.5" customHeight="1">
      <c r="A1" s="389" t="s">
        <v>341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s="5" customFormat="1" ht="16.5" customHeight="1" thickBot="1">
      <c r="A2" s="16"/>
      <c r="B2" s="16"/>
      <c r="C2" s="16"/>
      <c r="D2" s="16"/>
      <c r="E2" s="142"/>
      <c r="F2" s="142"/>
      <c r="G2" s="16"/>
      <c r="H2" s="16"/>
      <c r="I2" s="16"/>
      <c r="J2" s="16"/>
      <c r="K2" s="489" t="s">
        <v>513</v>
      </c>
      <c r="L2" s="489"/>
    </row>
    <row r="3" spans="1:12" s="33" customFormat="1" ht="21" customHeight="1">
      <c r="A3" s="248" t="s">
        <v>92</v>
      </c>
      <c r="B3" s="50" t="s">
        <v>274</v>
      </c>
      <c r="C3" s="405" t="s">
        <v>94</v>
      </c>
      <c r="D3" s="407"/>
      <c r="E3" s="143" t="s">
        <v>95</v>
      </c>
      <c r="F3" s="144" t="s">
        <v>93</v>
      </c>
      <c r="G3" s="50" t="s">
        <v>92</v>
      </c>
      <c r="H3" s="50" t="s">
        <v>274</v>
      </c>
      <c r="I3" s="490" t="s">
        <v>94</v>
      </c>
      <c r="J3" s="404"/>
      <c r="K3" s="215" t="s">
        <v>95</v>
      </c>
      <c r="L3" s="337" t="s">
        <v>93</v>
      </c>
    </row>
    <row r="4" spans="1:12" ht="21" customHeight="1">
      <c r="A4" s="249"/>
      <c r="B4" s="72"/>
      <c r="C4" s="77"/>
      <c r="D4" s="78"/>
      <c r="E4" s="216" t="s">
        <v>96</v>
      </c>
      <c r="F4" s="146" t="s">
        <v>97</v>
      </c>
      <c r="G4" s="479" t="s">
        <v>275</v>
      </c>
      <c r="H4" s="479" t="s">
        <v>28</v>
      </c>
      <c r="I4" s="53"/>
      <c r="J4" s="60"/>
      <c r="K4" s="216" t="s">
        <v>96</v>
      </c>
      <c r="L4" s="338" t="s">
        <v>97</v>
      </c>
    </row>
    <row r="5" spans="1:12" ht="21" customHeight="1">
      <c r="A5" s="493" t="s">
        <v>275</v>
      </c>
      <c r="B5" s="480" t="s">
        <v>28</v>
      </c>
      <c r="C5" s="54">
        <v>1</v>
      </c>
      <c r="D5" s="69" t="s">
        <v>412</v>
      </c>
      <c r="E5" s="130">
        <v>196</v>
      </c>
      <c r="F5" s="130">
        <v>3696</v>
      </c>
      <c r="G5" s="480"/>
      <c r="H5" s="480"/>
      <c r="I5" s="54">
        <v>36</v>
      </c>
      <c r="J5" s="69" t="s">
        <v>63</v>
      </c>
      <c r="K5" s="130">
        <v>134</v>
      </c>
      <c r="L5" s="358">
        <v>2252</v>
      </c>
    </row>
    <row r="6" spans="1:12" ht="21" customHeight="1">
      <c r="A6" s="493"/>
      <c r="B6" s="480"/>
      <c r="C6" s="54">
        <v>2</v>
      </c>
      <c r="D6" s="69" t="s">
        <v>200</v>
      </c>
      <c r="E6" s="130">
        <v>206</v>
      </c>
      <c r="F6" s="130">
        <v>3599</v>
      </c>
      <c r="G6" s="480"/>
      <c r="H6" s="480"/>
      <c r="I6" s="54">
        <v>37</v>
      </c>
      <c r="J6" s="69" t="s">
        <v>64</v>
      </c>
      <c r="K6" s="130">
        <v>69</v>
      </c>
      <c r="L6" s="358">
        <v>916</v>
      </c>
    </row>
    <row r="7" spans="1:12" ht="21" customHeight="1">
      <c r="A7" s="493"/>
      <c r="B7" s="480"/>
      <c r="C7" s="54">
        <v>3</v>
      </c>
      <c r="D7" s="69" t="s">
        <v>34</v>
      </c>
      <c r="E7" s="130">
        <v>181</v>
      </c>
      <c r="F7" s="130">
        <v>3197</v>
      </c>
      <c r="G7" s="480"/>
      <c r="H7" s="480"/>
      <c r="I7" s="54">
        <v>38</v>
      </c>
      <c r="J7" s="69" t="s">
        <v>65</v>
      </c>
      <c r="K7" s="130">
        <v>126</v>
      </c>
      <c r="L7" s="358">
        <v>2690</v>
      </c>
    </row>
    <row r="8" spans="1:12" ht="21" customHeight="1">
      <c r="A8" s="493"/>
      <c r="B8" s="480"/>
      <c r="C8" s="54">
        <v>4</v>
      </c>
      <c r="D8" s="69" t="s">
        <v>35</v>
      </c>
      <c r="E8" s="130">
        <v>175</v>
      </c>
      <c r="F8" s="130">
        <v>2082</v>
      </c>
      <c r="G8" s="480"/>
      <c r="H8" s="480"/>
      <c r="I8" s="54">
        <v>39</v>
      </c>
      <c r="J8" s="69" t="s">
        <v>66</v>
      </c>
      <c r="K8" s="130">
        <v>180</v>
      </c>
      <c r="L8" s="358">
        <v>3721</v>
      </c>
    </row>
    <row r="9" spans="1:12" ht="21" customHeight="1">
      <c r="A9" s="493"/>
      <c r="B9" s="480"/>
      <c r="C9" s="54">
        <v>5</v>
      </c>
      <c r="D9" s="69" t="s">
        <v>36</v>
      </c>
      <c r="E9" s="130">
        <v>280</v>
      </c>
      <c r="F9" s="130">
        <v>4509</v>
      </c>
      <c r="G9" s="480"/>
      <c r="H9" s="480"/>
      <c r="I9" s="54">
        <v>40</v>
      </c>
      <c r="J9" s="69" t="s">
        <v>1</v>
      </c>
      <c r="K9" s="130">
        <v>123</v>
      </c>
      <c r="L9" s="358">
        <v>2151</v>
      </c>
    </row>
    <row r="10" spans="1:12" ht="21" customHeight="1">
      <c r="A10" s="493"/>
      <c r="B10" s="480"/>
      <c r="C10" s="54">
        <v>6</v>
      </c>
      <c r="D10" s="69" t="s">
        <v>37</v>
      </c>
      <c r="E10" s="130">
        <v>156</v>
      </c>
      <c r="F10" s="130">
        <v>2061</v>
      </c>
      <c r="G10" s="480"/>
      <c r="H10" s="480"/>
      <c r="I10" s="54">
        <v>41</v>
      </c>
      <c r="J10" s="69" t="s">
        <v>67</v>
      </c>
      <c r="K10" s="130">
        <v>155</v>
      </c>
      <c r="L10" s="358">
        <v>2980</v>
      </c>
    </row>
    <row r="11" spans="1:12" ht="21" customHeight="1">
      <c r="A11" s="493"/>
      <c r="B11" s="480"/>
      <c r="C11" s="54">
        <v>7</v>
      </c>
      <c r="D11" s="69" t="s">
        <v>38</v>
      </c>
      <c r="E11" s="130">
        <v>146</v>
      </c>
      <c r="F11" s="130">
        <v>2386</v>
      </c>
      <c r="G11" s="480"/>
      <c r="H11" s="480"/>
      <c r="I11" s="54">
        <v>42</v>
      </c>
      <c r="J11" s="69" t="s">
        <v>68</v>
      </c>
      <c r="K11" s="130">
        <v>207</v>
      </c>
      <c r="L11" s="358">
        <v>3780</v>
      </c>
    </row>
    <row r="12" spans="1:12" ht="21" customHeight="1">
      <c r="A12" s="493"/>
      <c r="B12" s="480"/>
      <c r="C12" s="54">
        <v>8</v>
      </c>
      <c r="D12" s="69" t="s">
        <v>39</v>
      </c>
      <c r="E12" s="130">
        <v>174</v>
      </c>
      <c r="F12" s="130">
        <v>3580</v>
      </c>
      <c r="G12" s="480"/>
      <c r="H12" s="480"/>
      <c r="I12" s="54">
        <v>43</v>
      </c>
      <c r="J12" s="69" t="s">
        <v>69</v>
      </c>
      <c r="K12" s="130">
        <v>139</v>
      </c>
      <c r="L12" s="358">
        <v>1695</v>
      </c>
    </row>
    <row r="13" spans="1:12" ht="21" customHeight="1">
      <c r="A13" s="493"/>
      <c r="B13" s="480"/>
      <c r="C13" s="54">
        <v>9</v>
      </c>
      <c r="D13" s="69" t="s">
        <v>40</v>
      </c>
      <c r="E13" s="130">
        <v>178</v>
      </c>
      <c r="F13" s="130">
        <v>4293</v>
      </c>
      <c r="G13" s="480"/>
      <c r="H13" s="480"/>
      <c r="I13" s="54">
        <v>44</v>
      </c>
      <c r="J13" s="69" t="s">
        <v>70</v>
      </c>
      <c r="K13" s="130">
        <v>128</v>
      </c>
      <c r="L13" s="358">
        <v>1506</v>
      </c>
    </row>
    <row r="14" spans="1:12" ht="21" customHeight="1">
      <c r="A14" s="493"/>
      <c r="B14" s="480"/>
      <c r="C14" s="54">
        <v>10</v>
      </c>
      <c r="D14" s="69" t="s">
        <v>0</v>
      </c>
      <c r="E14" s="130">
        <v>167</v>
      </c>
      <c r="F14" s="130">
        <v>3111</v>
      </c>
      <c r="G14" s="480"/>
      <c r="H14" s="480"/>
      <c r="I14" s="54">
        <v>45</v>
      </c>
      <c r="J14" s="69" t="s">
        <v>71</v>
      </c>
      <c r="K14" s="130">
        <v>156</v>
      </c>
      <c r="L14" s="358">
        <v>2451</v>
      </c>
    </row>
    <row r="15" spans="1:12" ht="21" customHeight="1">
      <c r="A15" s="493"/>
      <c r="B15" s="480"/>
      <c r="C15" s="54">
        <v>11</v>
      </c>
      <c r="D15" s="69" t="s">
        <v>41</v>
      </c>
      <c r="E15" s="130">
        <v>162</v>
      </c>
      <c r="F15" s="130">
        <v>3530</v>
      </c>
      <c r="G15" s="480"/>
      <c r="H15" s="481"/>
      <c r="I15" s="54">
        <v>46</v>
      </c>
      <c r="J15" s="69" t="s">
        <v>363</v>
      </c>
      <c r="K15" s="130">
        <v>143</v>
      </c>
      <c r="L15" s="358">
        <v>2824</v>
      </c>
    </row>
    <row r="16" spans="1:13" ht="21" customHeight="1">
      <c r="A16" s="493"/>
      <c r="B16" s="480"/>
      <c r="C16" s="54">
        <v>12</v>
      </c>
      <c r="D16" s="69" t="s">
        <v>42</v>
      </c>
      <c r="E16" s="130">
        <v>186</v>
      </c>
      <c r="F16" s="130">
        <v>3413</v>
      </c>
      <c r="G16" s="480"/>
      <c r="H16" s="479" t="s">
        <v>72</v>
      </c>
      <c r="I16" s="54">
        <v>47</v>
      </c>
      <c r="J16" s="69" t="s">
        <v>437</v>
      </c>
      <c r="K16" s="130">
        <v>125</v>
      </c>
      <c r="L16" s="358">
        <v>1608</v>
      </c>
      <c r="M16" s="79" t="s">
        <v>439</v>
      </c>
    </row>
    <row r="17" spans="1:12" ht="21" customHeight="1">
      <c r="A17" s="493"/>
      <c r="B17" s="480"/>
      <c r="C17" s="54">
        <v>13</v>
      </c>
      <c r="D17" s="69" t="s">
        <v>43</v>
      </c>
      <c r="E17" s="130">
        <v>247</v>
      </c>
      <c r="F17" s="130">
        <v>4024</v>
      </c>
      <c r="G17" s="480"/>
      <c r="H17" s="480"/>
      <c r="I17" s="54">
        <v>48</v>
      </c>
      <c r="J17" s="69" t="s">
        <v>438</v>
      </c>
      <c r="K17" s="130">
        <v>156</v>
      </c>
      <c r="L17" s="358">
        <v>3287</v>
      </c>
    </row>
    <row r="18" spans="1:12" ht="21" customHeight="1">
      <c r="A18" s="493"/>
      <c r="B18" s="480"/>
      <c r="C18" s="54">
        <v>14</v>
      </c>
      <c r="D18" s="69" t="s">
        <v>44</v>
      </c>
      <c r="E18" s="130">
        <v>181</v>
      </c>
      <c r="F18" s="130">
        <v>2738</v>
      </c>
      <c r="G18" s="480"/>
      <c r="H18" s="480"/>
      <c r="I18" s="54">
        <v>49</v>
      </c>
      <c r="J18" s="69" t="s">
        <v>38</v>
      </c>
      <c r="K18" s="130">
        <v>240</v>
      </c>
      <c r="L18" s="358">
        <v>4445</v>
      </c>
    </row>
    <row r="19" spans="1:12" ht="21" customHeight="1">
      <c r="A19" s="493"/>
      <c r="B19" s="480"/>
      <c r="C19" s="54">
        <v>15</v>
      </c>
      <c r="D19" s="69" t="s">
        <v>45</v>
      </c>
      <c r="E19" s="130">
        <v>190</v>
      </c>
      <c r="F19" s="130">
        <v>4093</v>
      </c>
      <c r="G19" s="480"/>
      <c r="H19" s="480"/>
      <c r="I19" s="54">
        <v>50</v>
      </c>
      <c r="J19" s="69" t="s">
        <v>36</v>
      </c>
      <c r="K19" s="130">
        <v>205</v>
      </c>
      <c r="L19" s="358">
        <v>3984</v>
      </c>
    </row>
    <row r="20" spans="1:12" ht="21" customHeight="1">
      <c r="A20" s="493"/>
      <c r="B20" s="480"/>
      <c r="C20" s="54">
        <v>16</v>
      </c>
      <c r="D20" s="69" t="s">
        <v>8</v>
      </c>
      <c r="E20" s="130">
        <v>147</v>
      </c>
      <c r="F20" s="130">
        <v>3125</v>
      </c>
      <c r="G20" s="480"/>
      <c r="H20" s="480"/>
      <c r="I20" s="54">
        <v>51</v>
      </c>
      <c r="J20" s="69" t="s">
        <v>43</v>
      </c>
      <c r="K20" s="130">
        <v>226</v>
      </c>
      <c r="L20" s="358">
        <v>5595</v>
      </c>
    </row>
    <row r="21" spans="1:12" ht="21" customHeight="1">
      <c r="A21" s="493"/>
      <c r="B21" s="480"/>
      <c r="C21" s="54">
        <v>17</v>
      </c>
      <c r="D21" s="69" t="s">
        <v>46</v>
      </c>
      <c r="E21" s="130">
        <v>179</v>
      </c>
      <c r="F21" s="130">
        <v>2529</v>
      </c>
      <c r="G21" s="480"/>
      <c r="H21" s="480"/>
      <c r="I21" s="54">
        <v>52</v>
      </c>
      <c r="J21" s="69" t="s">
        <v>73</v>
      </c>
      <c r="K21" s="130">
        <v>238</v>
      </c>
      <c r="L21" s="358">
        <v>4824</v>
      </c>
    </row>
    <row r="22" spans="1:12" ht="21" customHeight="1">
      <c r="A22" s="493"/>
      <c r="B22" s="480"/>
      <c r="C22" s="54">
        <v>18</v>
      </c>
      <c r="D22" s="69" t="s">
        <v>47</v>
      </c>
      <c r="E22" s="130">
        <v>206</v>
      </c>
      <c r="F22" s="130">
        <v>4875</v>
      </c>
      <c r="G22" s="480"/>
      <c r="H22" s="480"/>
      <c r="I22" s="54">
        <v>53</v>
      </c>
      <c r="J22" s="69" t="s">
        <v>74</v>
      </c>
      <c r="K22" s="130">
        <v>194</v>
      </c>
      <c r="L22" s="358">
        <v>3808</v>
      </c>
    </row>
    <row r="23" spans="1:12" ht="21" customHeight="1">
      <c r="A23" s="493"/>
      <c r="B23" s="480"/>
      <c r="C23" s="54">
        <v>19</v>
      </c>
      <c r="D23" s="69" t="s">
        <v>48</v>
      </c>
      <c r="E23" s="130">
        <v>197</v>
      </c>
      <c r="F23" s="130">
        <v>2690</v>
      </c>
      <c r="G23" s="480"/>
      <c r="H23" s="480"/>
      <c r="I23" s="54">
        <v>54</v>
      </c>
      <c r="J23" s="69" t="s">
        <v>0</v>
      </c>
      <c r="K23" s="130">
        <v>198</v>
      </c>
      <c r="L23" s="358">
        <v>3680</v>
      </c>
    </row>
    <row r="24" spans="1:12" ht="21" customHeight="1">
      <c r="A24" s="493"/>
      <c r="B24" s="480"/>
      <c r="C24" s="54">
        <v>20</v>
      </c>
      <c r="D24" s="69" t="s">
        <v>21</v>
      </c>
      <c r="E24" s="130">
        <v>85</v>
      </c>
      <c r="F24" s="130">
        <v>1012</v>
      </c>
      <c r="G24" s="480"/>
      <c r="H24" s="480"/>
      <c r="I24" s="54">
        <v>55</v>
      </c>
      <c r="J24" s="69" t="s">
        <v>21</v>
      </c>
      <c r="K24" s="130">
        <v>173</v>
      </c>
      <c r="L24" s="358">
        <v>4195</v>
      </c>
    </row>
    <row r="25" spans="1:12" ht="21" customHeight="1">
      <c r="A25" s="493"/>
      <c r="B25" s="480"/>
      <c r="C25" s="54">
        <v>21</v>
      </c>
      <c r="D25" s="69" t="s">
        <v>49</v>
      </c>
      <c r="E25" s="130">
        <v>209</v>
      </c>
      <c r="F25" s="130">
        <v>3044</v>
      </c>
      <c r="G25" s="480"/>
      <c r="H25" s="480"/>
      <c r="I25" s="54">
        <v>56</v>
      </c>
      <c r="J25" s="69" t="s">
        <v>75</v>
      </c>
      <c r="K25" s="130">
        <v>204</v>
      </c>
      <c r="L25" s="358">
        <v>2979</v>
      </c>
    </row>
    <row r="26" spans="1:12" ht="21" customHeight="1">
      <c r="A26" s="493"/>
      <c r="B26" s="480"/>
      <c r="C26" s="54">
        <v>22</v>
      </c>
      <c r="D26" s="69" t="s">
        <v>50</v>
      </c>
      <c r="E26" s="130">
        <v>138</v>
      </c>
      <c r="F26" s="130">
        <v>1434</v>
      </c>
      <c r="G26" s="480"/>
      <c r="H26" s="480"/>
      <c r="I26" s="54">
        <v>57</v>
      </c>
      <c r="J26" s="69" t="s">
        <v>77</v>
      </c>
      <c r="K26" s="359">
        <v>199</v>
      </c>
      <c r="L26" s="358">
        <v>4999</v>
      </c>
    </row>
    <row r="27" spans="1:12" ht="21" customHeight="1">
      <c r="A27" s="493"/>
      <c r="B27" s="480"/>
      <c r="C27" s="54">
        <v>23</v>
      </c>
      <c r="D27" s="69" t="s">
        <v>51</v>
      </c>
      <c r="E27" s="130">
        <v>250</v>
      </c>
      <c r="F27" s="130">
        <v>5102</v>
      </c>
      <c r="G27" s="480"/>
      <c r="H27" s="480"/>
      <c r="I27" s="54">
        <v>58</v>
      </c>
      <c r="J27" s="69" t="s">
        <v>2</v>
      </c>
      <c r="K27" s="359">
        <v>237</v>
      </c>
      <c r="L27" s="358">
        <v>6408</v>
      </c>
    </row>
    <row r="28" spans="1:12" ht="21" customHeight="1">
      <c r="A28" s="493"/>
      <c r="B28" s="480"/>
      <c r="C28" s="54">
        <v>24</v>
      </c>
      <c r="D28" s="69" t="s">
        <v>52</v>
      </c>
      <c r="E28" s="130">
        <v>191</v>
      </c>
      <c r="F28" s="130">
        <v>2380</v>
      </c>
      <c r="G28" s="480"/>
      <c r="H28" s="480"/>
      <c r="I28" s="54">
        <v>59</v>
      </c>
      <c r="J28" s="69" t="s">
        <v>3</v>
      </c>
      <c r="K28" s="359">
        <v>110</v>
      </c>
      <c r="L28" s="358">
        <v>1238</v>
      </c>
    </row>
    <row r="29" spans="1:12" ht="21" customHeight="1">
      <c r="A29" s="493"/>
      <c r="B29" s="480"/>
      <c r="C29" s="54">
        <v>25</v>
      </c>
      <c r="D29" s="69" t="s">
        <v>53</v>
      </c>
      <c r="E29" s="130">
        <v>149</v>
      </c>
      <c r="F29" s="130">
        <v>1580</v>
      </c>
      <c r="G29" s="480"/>
      <c r="H29" s="480"/>
      <c r="I29" s="54">
        <v>60</v>
      </c>
      <c r="J29" s="69" t="s">
        <v>4</v>
      </c>
      <c r="K29" s="359">
        <v>191</v>
      </c>
      <c r="L29" s="358">
        <v>3638</v>
      </c>
    </row>
    <row r="30" spans="1:12" ht="21" customHeight="1">
      <c r="A30" s="493"/>
      <c r="B30" s="480"/>
      <c r="C30" s="54">
        <v>26</v>
      </c>
      <c r="D30" s="69" t="s">
        <v>54</v>
      </c>
      <c r="E30" s="130">
        <v>187</v>
      </c>
      <c r="F30" s="130">
        <v>2087</v>
      </c>
      <c r="G30" s="480"/>
      <c r="H30" s="480"/>
      <c r="I30" s="54">
        <v>61</v>
      </c>
      <c r="J30" s="69" t="s">
        <v>5</v>
      </c>
      <c r="K30" s="359">
        <v>185</v>
      </c>
      <c r="L30" s="358">
        <v>3009</v>
      </c>
    </row>
    <row r="31" spans="1:12" ht="21" customHeight="1">
      <c r="A31" s="493"/>
      <c r="B31" s="480"/>
      <c r="C31" s="54">
        <v>27</v>
      </c>
      <c r="D31" s="69" t="s">
        <v>55</v>
      </c>
      <c r="E31" s="130">
        <v>134</v>
      </c>
      <c r="F31" s="130">
        <v>2028</v>
      </c>
      <c r="G31" s="480"/>
      <c r="H31" s="480"/>
      <c r="I31" s="54">
        <v>62</v>
      </c>
      <c r="J31" s="69" t="s">
        <v>6</v>
      </c>
      <c r="K31" s="130">
        <v>168</v>
      </c>
      <c r="L31" s="358">
        <v>2409</v>
      </c>
    </row>
    <row r="32" spans="1:12" ht="21" customHeight="1">
      <c r="A32" s="493"/>
      <c r="B32" s="480"/>
      <c r="C32" s="54">
        <v>28</v>
      </c>
      <c r="D32" s="69" t="s">
        <v>56</v>
      </c>
      <c r="E32" s="130">
        <v>150</v>
      </c>
      <c r="F32" s="130">
        <v>1563</v>
      </c>
      <c r="G32" s="480"/>
      <c r="H32" s="480"/>
      <c r="I32" s="54">
        <v>63</v>
      </c>
      <c r="J32" s="69" t="s">
        <v>7</v>
      </c>
      <c r="K32" s="130">
        <v>220</v>
      </c>
      <c r="L32" s="358">
        <v>3849</v>
      </c>
    </row>
    <row r="33" spans="1:12" ht="21" customHeight="1">
      <c r="A33" s="493"/>
      <c r="B33" s="480"/>
      <c r="C33" s="54">
        <v>29</v>
      </c>
      <c r="D33" s="69" t="s">
        <v>57</v>
      </c>
      <c r="E33" s="130">
        <v>81</v>
      </c>
      <c r="F33" s="130">
        <v>1155</v>
      </c>
      <c r="G33" s="480"/>
      <c r="H33" s="480"/>
      <c r="I33" s="54">
        <v>64</v>
      </c>
      <c r="J33" s="69" t="s">
        <v>8</v>
      </c>
      <c r="K33" s="130">
        <v>162</v>
      </c>
      <c r="L33" s="358">
        <v>2485</v>
      </c>
    </row>
    <row r="34" spans="1:12" ht="21" customHeight="1">
      <c r="A34" s="493"/>
      <c r="B34" s="480"/>
      <c r="C34" s="54">
        <v>30</v>
      </c>
      <c r="D34" s="69" t="s">
        <v>3</v>
      </c>
      <c r="E34" s="130">
        <v>140</v>
      </c>
      <c r="F34" s="130">
        <v>2091</v>
      </c>
      <c r="G34" s="480"/>
      <c r="H34" s="480"/>
      <c r="I34" s="54">
        <v>65</v>
      </c>
      <c r="J34" s="69" t="s">
        <v>81</v>
      </c>
      <c r="K34" s="130">
        <v>148</v>
      </c>
      <c r="L34" s="358">
        <v>2511</v>
      </c>
    </row>
    <row r="35" spans="1:12" ht="21" customHeight="1">
      <c r="A35" s="493"/>
      <c r="B35" s="480"/>
      <c r="C35" s="54">
        <v>31</v>
      </c>
      <c r="D35" s="69" t="s">
        <v>58</v>
      </c>
      <c r="E35" s="130">
        <v>170</v>
      </c>
      <c r="F35" s="130">
        <v>3561</v>
      </c>
      <c r="G35" s="480"/>
      <c r="H35" s="480"/>
      <c r="I35" s="54">
        <v>66</v>
      </c>
      <c r="J35" s="69" t="s">
        <v>23</v>
      </c>
      <c r="K35" s="130">
        <v>153</v>
      </c>
      <c r="L35" s="358">
        <v>2812</v>
      </c>
    </row>
    <row r="36" spans="1:12" ht="21" customHeight="1">
      <c r="A36" s="493"/>
      <c r="B36" s="480"/>
      <c r="C36" s="54">
        <v>32</v>
      </c>
      <c r="D36" s="69" t="s">
        <v>59</v>
      </c>
      <c r="E36" s="130">
        <v>192</v>
      </c>
      <c r="F36" s="130">
        <v>3176</v>
      </c>
      <c r="G36" s="483" t="s">
        <v>195</v>
      </c>
      <c r="H36" s="484"/>
      <c r="I36" s="26">
        <v>67</v>
      </c>
      <c r="J36" s="69" t="s">
        <v>413</v>
      </c>
      <c r="K36" s="130">
        <v>99</v>
      </c>
      <c r="L36" s="358">
        <v>1238</v>
      </c>
    </row>
    <row r="37" spans="1:12" ht="21" customHeight="1">
      <c r="A37" s="493"/>
      <c r="B37" s="480"/>
      <c r="C37" s="54">
        <v>33</v>
      </c>
      <c r="D37" s="69" t="s">
        <v>60</v>
      </c>
      <c r="E37" s="130">
        <v>190</v>
      </c>
      <c r="F37" s="130">
        <v>2274</v>
      </c>
      <c r="G37" s="485"/>
      <c r="H37" s="486"/>
      <c r="I37" s="26">
        <v>68</v>
      </c>
      <c r="J37" s="69" t="s">
        <v>196</v>
      </c>
      <c r="K37" s="130">
        <v>90</v>
      </c>
      <c r="L37" s="358">
        <v>1548</v>
      </c>
    </row>
    <row r="38" spans="1:12" ht="21" customHeight="1">
      <c r="A38" s="493"/>
      <c r="B38" s="480"/>
      <c r="C38" s="54">
        <v>34</v>
      </c>
      <c r="D38" s="69" t="s">
        <v>61</v>
      </c>
      <c r="E38" s="130">
        <v>148</v>
      </c>
      <c r="F38" s="130">
        <v>2014</v>
      </c>
      <c r="G38" s="485"/>
      <c r="H38" s="486"/>
      <c r="I38" s="26">
        <v>69</v>
      </c>
      <c r="J38" s="340" t="s">
        <v>535</v>
      </c>
      <c r="K38" s="130">
        <v>160</v>
      </c>
      <c r="L38" s="358">
        <v>2749</v>
      </c>
    </row>
    <row r="39" spans="1:12" ht="21" customHeight="1">
      <c r="A39" s="493"/>
      <c r="B39" s="480"/>
      <c r="C39" s="54">
        <v>35</v>
      </c>
      <c r="D39" s="69" t="s">
        <v>62</v>
      </c>
      <c r="E39" s="130">
        <v>164</v>
      </c>
      <c r="F39" s="130">
        <v>2497</v>
      </c>
      <c r="G39" s="485"/>
      <c r="H39" s="486"/>
      <c r="I39" s="26">
        <v>70</v>
      </c>
      <c r="J39" s="340" t="s">
        <v>536</v>
      </c>
      <c r="K39" s="130">
        <v>132</v>
      </c>
      <c r="L39" s="358">
        <v>1751</v>
      </c>
    </row>
    <row r="40" spans="1:13" ht="21" customHeight="1" thickBot="1">
      <c r="A40" s="250"/>
      <c r="B40" s="141"/>
      <c r="C40" s="54"/>
      <c r="D40" s="69"/>
      <c r="E40" s="130"/>
      <c r="F40" s="130"/>
      <c r="G40" s="487"/>
      <c r="H40" s="488"/>
      <c r="I40" s="26"/>
      <c r="J40" s="350"/>
      <c r="K40" s="130"/>
      <c r="L40" s="358"/>
      <c r="M40" s="47" t="s">
        <v>440</v>
      </c>
    </row>
    <row r="41" spans="1:12" ht="14.25" thickBot="1">
      <c r="A41" s="482" t="s">
        <v>502</v>
      </c>
      <c r="B41" s="482"/>
      <c r="C41" s="482"/>
      <c r="D41" s="482"/>
      <c r="E41" s="482"/>
      <c r="F41" s="482"/>
      <c r="G41" s="491" t="s">
        <v>10</v>
      </c>
      <c r="H41" s="492"/>
      <c r="I41" s="494">
        <v>70</v>
      </c>
      <c r="J41" s="495"/>
      <c r="K41" s="252">
        <f>SUM(K5:K40)+SUM(E5:E40)</f>
        <v>11905</v>
      </c>
      <c r="L41" s="253">
        <f>SUM(L5:L40)+SUM(F5:F40)</f>
        <v>206544</v>
      </c>
    </row>
    <row r="42" spans="7:12" ht="13.5" customHeight="1">
      <c r="G42" s="45"/>
      <c r="H42" s="45"/>
      <c r="I42" s="45"/>
      <c r="J42" s="45"/>
      <c r="K42" s="45"/>
      <c r="L42" s="45"/>
    </row>
    <row r="43" spans="6:11" ht="13.5" customHeight="1">
      <c r="F43" s="232"/>
      <c r="J43" s="26"/>
      <c r="K43" s="232"/>
    </row>
    <row r="44" ht="13.5">
      <c r="J44" s="26"/>
    </row>
    <row r="45" ht="13.5">
      <c r="J45" s="26"/>
    </row>
    <row r="46" spans="10:13" ht="13.5">
      <c r="J46" s="26"/>
      <c r="M46" s="47"/>
    </row>
    <row r="47" spans="7:10" ht="13.5">
      <c r="G47" s="26"/>
      <c r="J47" s="26"/>
    </row>
    <row r="48" ht="13.5">
      <c r="J48" s="26"/>
    </row>
    <row r="49" ht="13.5">
      <c r="J49" s="26"/>
    </row>
    <row r="50" ht="13.5">
      <c r="J50" s="26"/>
    </row>
    <row r="51" ht="13.5">
      <c r="J51" s="26"/>
    </row>
    <row r="52" ht="13.5">
      <c r="J52" s="26"/>
    </row>
    <row r="53" ht="13.5">
      <c r="J53" s="26"/>
    </row>
    <row r="54" ht="13.5" customHeight="1">
      <c r="J54" s="26"/>
    </row>
    <row r="55" ht="13.5">
      <c r="J55" s="26"/>
    </row>
    <row r="56" ht="13.5">
      <c r="J56" s="26"/>
    </row>
    <row r="57" ht="13.5">
      <c r="J57" s="26"/>
    </row>
    <row r="58" ht="13.5">
      <c r="J58" s="26"/>
    </row>
    <row r="59" ht="13.5">
      <c r="J59" s="26"/>
    </row>
    <row r="60" ht="13.5">
      <c r="J60" s="26"/>
    </row>
    <row r="61" ht="13.5">
      <c r="J61" s="26"/>
    </row>
    <row r="62" ht="13.5">
      <c r="J62" s="26"/>
    </row>
    <row r="63" ht="13.5">
      <c r="J63" s="26"/>
    </row>
    <row r="64" ht="13.5">
      <c r="J64" s="26"/>
    </row>
  </sheetData>
  <sheetProtection/>
  <mergeCells count="13">
    <mergeCell ref="G4:G35"/>
    <mergeCell ref="H16:H35"/>
    <mergeCell ref="I41:J41"/>
    <mergeCell ref="H4:H15"/>
    <mergeCell ref="A41:F41"/>
    <mergeCell ref="G36:H40"/>
    <mergeCell ref="A1:L1"/>
    <mergeCell ref="K2:L2"/>
    <mergeCell ref="C3:D3"/>
    <mergeCell ref="I3:J3"/>
    <mergeCell ref="G41:H41"/>
    <mergeCell ref="A5:A39"/>
    <mergeCell ref="B5:B39"/>
  </mergeCells>
  <printOptions/>
  <pageMargins left="0.7874015748031497" right="0.7874015748031497" top="0.984251968503937" bottom="0.7874015748031497" header="0.5118110236220472" footer="0.5118110236220472"/>
  <pageSetup fitToHeight="1" fitToWidth="1"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2" width="5.50390625" style="5" customWidth="1"/>
    <col min="3" max="3" width="3.625" style="5" customWidth="1"/>
    <col min="4" max="4" width="11.625" style="5" customWidth="1"/>
    <col min="5" max="6" width="11.00390625" style="5" customWidth="1"/>
    <col min="7" max="8" width="5.50390625" style="5" customWidth="1"/>
    <col min="9" max="9" width="3.625" style="5" customWidth="1"/>
    <col min="10" max="10" width="11.50390625" style="5" customWidth="1"/>
    <col min="11" max="12" width="11.00390625" style="5" customWidth="1"/>
    <col min="13" max="16384" width="9.00390625" style="5" customWidth="1"/>
  </cols>
  <sheetData>
    <row r="1" spans="1:12" ht="19.5" customHeight="1">
      <c r="A1" s="389" t="s">
        <v>20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ht="19.5" customHeight="1" thickBot="1">
      <c r="A2" s="16"/>
      <c r="B2" s="16"/>
      <c r="C2" s="16"/>
      <c r="D2" s="16"/>
      <c r="E2" s="142"/>
      <c r="F2" s="142"/>
      <c r="G2" s="16"/>
      <c r="H2" s="16"/>
      <c r="I2" s="16"/>
      <c r="J2" s="16"/>
      <c r="K2" s="489" t="s">
        <v>511</v>
      </c>
      <c r="L2" s="489"/>
    </row>
    <row r="3" spans="1:12" s="33" customFormat="1" ht="21" customHeight="1">
      <c r="A3" s="248" t="s">
        <v>92</v>
      </c>
      <c r="B3" s="50" t="s">
        <v>274</v>
      </c>
      <c r="C3" s="405" t="s">
        <v>94</v>
      </c>
      <c r="D3" s="407"/>
      <c r="E3" s="143" t="s">
        <v>95</v>
      </c>
      <c r="F3" s="144" t="s">
        <v>93</v>
      </c>
      <c r="G3" s="50" t="s">
        <v>92</v>
      </c>
      <c r="H3" s="50" t="s">
        <v>274</v>
      </c>
      <c r="I3" s="405" t="s">
        <v>94</v>
      </c>
      <c r="J3" s="407"/>
      <c r="K3" s="143" t="s">
        <v>95</v>
      </c>
      <c r="L3" s="337" t="s">
        <v>93</v>
      </c>
    </row>
    <row r="4" spans="1:12" ht="21" customHeight="1">
      <c r="A4" s="249"/>
      <c r="B4" s="72"/>
      <c r="C4" s="77"/>
      <c r="D4" s="78"/>
      <c r="E4" s="216" t="s">
        <v>96</v>
      </c>
      <c r="F4" s="146" t="s">
        <v>97</v>
      </c>
      <c r="G4" s="479" t="s">
        <v>275</v>
      </c>
      <c r="H4" s="479" t="s">
        <v>28</v>
      </c>
      <c r="I4" s="53"/>
      <c r="J4" s="26"/>
      <c r="K4" s="146" t="s">
        <v>96</v>
      </c>
      <c r="L4" s="338" t="s">
        <v>97</v>
      </c>
    </row>
    <row r="5" spans="1:12" ht="21" customHeight="1">
      <c r="A5" s="493" t="s">
        <v>275</v>
      </c>
      <c r="B5" s="480" t="s">
        <v>28</v>
      </c>
      <c r="C5" s="54">
        <v>1</v>
      </c>
      <c r="D5" s="69" t="s">
        <v>412</v>
      </c>
      <c r="E5" s="374">
        <v>86</v>
      </c>
      <c r="F5" s="374">
        <v>1072</v>
      </c>
      <c r="G5" s="480"/>
      <c r="H5" s="480"/>
      <c r="I5" s="54">
        <v>36</v>
      </c>
      <c r="J5" s="69" t="s">
        <v>63</v>
      </c>
      <c r="K5" s="374">
        <v>12</v>
      </c>
      <c r="L5" s="375">
        <v>445</v>
      </c>
    </row>
    <row r="6" spans="1:12" ht="21" customHeight="1">
      <c r="A6" s="493"/>
      <c r="B6" s="480"/>
      <c r="C6" s="54">
        <v>2</v>
      </c>
      <c r="D6" s="69" t="s">
        <v>200</v>
      </c>
      <c r="E6" s="374">
        <v>58</v>
      </c>
      <c r="F6" s="374">
        <v>808</v>
      </c>
      <c r="G6" s="480"/>
      <c r="H6" s="480"/>
      <c r="I6" s="54">
        <v>37</v>
      </c>
      <c r="J6" s="69" t="s">
        <v>64</v>
      </c>
      <c r="K6" s="374">
        <v>0</v>
      </c>
      <c r="L6" s="375">
        <v>0</v>
      </c>
    </row>
    <row r="7" spans="1:12" ht="21" customHeight="1">
      <c r="A7" s="493"/>
      <c r="B7" s="480"/>
      <c r="C7" s="54">
        <v>3</v>
      </c>
      <c r="D7" s="69" t="s">
        <v>34</v>
      </c>
      <c r="E7" s="374">
        <v>26</v>
      </c>
      <c r="F7" s="374">
        <v>601</v>
      </c>
      <c r="G7" s="480"/>
      <c r="H7" s="480"/>
      <c r="I7" s="54">
        <v>38</v>
      </c>
      <c r="J7" s="69" t="s">
        <v>65</v>
      </c>
      <c r="K7" s="374">
        <v>13</v>
      </c>
      <c r="L7" s="375">
        <v>172</v>
      </c>
    </row>
    <row r="8" spans="1:12" ht="21" customHeight="1">
      <c r="A8" s="493"/>
      <c r="B8" s="480"/>
      <c r="C8" s="54">
        <v>4</v>
      </c>
      <c r="D8" s="69" t="s">
        <v>35</v>
      </c>
      <c r="E8" s="374">
        <v>71</v>
      </c>
      <c r="F8" s="374">
        <v>1716</v>
      </c>
      <c r="G8" s="480"/>
      <c r="H8" s="480"/>
      <c r="I8" s="54">
        <v>39</v>
      </c>
      <c r="J8" s="69" t="s">
        <v>66</v>
      </c>
      <c r="K8" s="374">
        <v>98</v>
      </c>
      <c r="L8" s="375">
        <v>2671</v>
      </c>
    </row>
    <row r="9" spans="1:12" ht="21" customHeight="1">
      <c r="A9" s="493"/>
      <c r="B9" s="480"/>
      <c r="C9" s="54">
        <v>5</v>
      </c>
      <c r="D9" s="69" t="s">
        <v>36</v>
      </c>
      <c r="E9" s="374">
        <v>58</v>
      </c>
      <c r="F9" s="374">
        <v>795</v>
      </c>
      <c r="G9" s="480"/>
      <c r="H9" s="480"/>
      <c r="I9" s="54">
        <v>40</v>
      </c>
      <c r="J9" s="69" t="s">
        <v>1</v>
      </c>
      <c r="K9" s="374">
        <v>0</v>
      </c>
      <c r="L9" s="375">
        <v>0</v>
      </c>
    </row>
    <row r="10" spans="1:12" ht="21" customHeight="1">
      <c r="A10" s="493"/>
      <c r="B10" s="480"/>
      <c r="C10" s="54">
        <v>6</v>
      </c>
      <c r="D10" s="69" t="s">
        <v>37</v>
      </c>
      <c r="E10" s="374">
        <v>89</v>
      </c>
      <c r="F10" s="374">
        <v>1036</v>
      </c>
      <c r="G10" s="480"/>
      <c r="H10" s="480"/>
      <c r="I10" s="54">
        <v>41</v>
      </c>
      <c r="J10" s="69" t="s">
        <v>67</v>
      </c>
      <c r="K10" s="374">
        <v>60</v>
      </c>
      <c r="L10" s="375">
        <v>1323</v>
      </c>
    </row>
    <row r="11" spans="1:12" ht="21" customHeight="1">
      <c r="A11" s="493"/>
      <c r="B11" s="480"/>
      <c r="C11" s="54">
        <v>7</v>
      </c>
      <c r="D11" s="69" t="s">
        <v>38</v>
      </c>
      <c r="E11" s="374">
        <v>14</v>
      </c>
      <c r="F11" s="374">
        <v>158</v>
      </c>
      <c r="G11" s="480"/>
      <c r="H11" s="480"/>
      <c r="I11" s="54">
        <v>42</v>
      </c>
      <c r="J11" s="69" t="s">
        <v>68</v>
      </c>
      <c r="K11" s="374">
        <v>30</v>
      </c>
      <c r="L11" s="375">
        <v>526</v>
      </c>
    </row>
    <row r="12" spans="1:12" ht="21" customHeight="1">
      <c r="A12" s="493"/>
      <c r="B12" s="480"/>
      <c r="C12" s="54">
        <v>8</v>
      </c>
      <c r="D12" s="69" t="s">
        <v>39</v>
      </c>
      <c r="E12" s="374">
        <v>0</v>
      </c>
      <c r="F12" s="374">
        <v>0</v>
      </c>
      <c r="G12" s="480"/>
      <c r="H12" s="480"/>
      <c r="I12" s="54">
        <v>43</v>
      </c>
      <c r="J12" s="69" t="s">
        <v>69</v>
      </c>
      <c r="K12" s="374">
        <v>0</v>
      </c>
      <c r="L12" s="375">
        <v>0</v>
      </c>
    </row>
    <row r="13" spans="1:12" ht="21" customHeight="1">
      <c r="A13" s="493"/>
      <c r="B13" s="480"/>
      <c r="C13" s="54">
        <v>9</v>
      </c>
      <c r="D13" s="69" t="s">
        <v>40</v>
      </c>
      <c r="E13" s="374">
        <v>0</v>
      </c>
      <c r="F13" s="374">
        <v>0</v>
      </c>
      <c r="G13" s="480"/>
      <c r="H13" s="480"/>
      <c r="I13" s="54">
        <v>44</v>
      </c>
      <c r="J13" s="69" t="s">
        <v>70</v>
      </c>
      <c r="K13" s="374">
        <v>13</v>
      </c>
      <c r="L13" s="375">
        <v>254</v>
      </c>
    </row>
    <row r="14" spans="1:12" ht="21" customHeight="1">
      <c r="A14" s="493"/>
      <c r="B14" s="480"/>
      <c r="C14" s="54">
        <v>10</v>
      </c>
      <c r="D14" s="69" t="s">
        <v>0</v>
      </c>
      <c r="E14" s="374">
        <v>39</v>
      </c>
      <c r="F14" s="374">
        <v>573</v>
      </c>
      <c r="G14" s="480"/>
      <c r="H14" s="481"/>
      <c r="I14" s="54">
        <v>45</v>
      </c>
      <c r="J14" s="69" t="s">
        <v>71</v>
      </c>
      <c r="K14" s="374">
        <v>23</v>
      </c>
      <c r="L14" s="375">
        <v>344</v>
      </c>
    </row>
    <row r="15" spans="1:12" ht="21" customHeight="1">
      <c r="A15" s="493"/>
      <c r="B15" s="480"/>
      <c r="C15" s="54">
        <v>11</v>
      </c>
      <c r="D15" s="69" t="s">
        <v>41</v>
      </c>
      <c r="E15" s="374">
        <v>56</v>
      </c>
      <c r="F15" s="374">
        <v>1248</v>
      </c>
      <c r="G15" s="480"/>
      <c r="H15" s="479" t="s">
        <v>72</v>
      </c>
      <c r="I15" s="54">
        <v>46</v>
      </c>
      <c r="J15" s="69" t="s">
        <v>437</v>
      </c>
      <c r="K15" s="374">
        <v>15</v>
      </c>
      <c r="L15" s="375">
        <v>350</v>
      </c>
    </row>
    <row r="16" spans="1:12" ht="21" customHeight="1">
      <c r="A16" s="493"/>
      <c r="B16" s="480"/>
      <c r="C16" s="54">
        <v>12</v>
      </c>
      <c r="D16" s="69" t="s">
        <v>42</v>
      </c>
      <c r="E16" s="374">
        <v>45</v>
      </c>
      <c r="F16" s="374">
        <v>1477</v>
      </c>
      <c r="G16" s="480"/>
      <c r="H16" s="480"/>
      <c r="I16" s="54">
        <v>47</v>
      </c>
      <c r="J16" s="69" t="s">
        <v>438</v>
      </c>
      <c r="K16" s="374">
        <v>91</v>
      </c>
      <c r="L16" s="375">
        <v>1545</v>
      </c>
    </row>
    <row r="17" spans="1:12" ht="21" customHeight="1">
      <c r="A17" s="493"/>
      <c r="B17" s="480"/>
      <c r="C17" s="54">
        <v>13</v>
      </c>
      <c r="D17" s="69" t="s">
        <v>43</v>
      </c>
      <c r="E17" s="374">
        <v>26</v>
      </c>
      <c r="F17" s="374">
        <v>490</v>
      </c>
      <c r="G17" s="480"/>
      <c r="H17" s="480"/>
      <c r="I17" s="54">
        <v>48</v>
      </c>
      <c r="J17" s="69" t="s">
        <v>38</v>
      </c>
      <c r="K17" s="374">
        <v>143</v>
      </c>
      <c r="L17" s="375">
        <v>3053</v>
      </c>
    </row>
    <row r="18" spans="1:12" ht="21" customHeight="1">
      <c r="A18" s="493"/>
      <c r="B18" s="480"/>
      <c r="C18" s="54">
        <v>14</v>
      </c>
      <c r="D18" s="69" t="s">
        <v>44</v>
      </c>
      <c r="E18" s="374">
        <v>14</v>
      </c>
      <c r="F18" s="374">
        <v>492</v>
      </c>
      <c r="G18" s="480"/>
      <c r="H18" s="480"/>
      <c r="I18" s="54">
        <v>49</v>
      </c>
      <c r="J18" s="69" t="s">
        <v>36</v>
      </c>
      <c r="K18" s="374">
        <v>136</v>
      </c>
      <c r="L18" s="375">
        <v>3562</v>
      </c>
    </row>
    <row r="19" spans="1:12" ht="21" customHeight="1">
      <c r="A19" s="493"/>
      <c r="B19" s="480"/>
      <c r="C19" s="54">
        <v>15</v>
      </c>
      <c r="D19" s="69" t="s">
        <v>45</v>
      </c>
      <c r="E19" s="374">
        <v>2</v>
      </c>
      <c r="F19" s="374">
        <v>28</v>
      </c>
      <c r="G19" s="480"/>
      <c r="H19" s="480"/>
      <c r="I19" s="54">
        <v>50</v>
      </c>
      <c r="J19" s="69" t="s">
        <v>43</v>
      </c>
      <c r="K19" s="374">
        <v>143</v>
      </c>
      <c r="L19" s="375">
        <v>3118</v>
      </c>
    </row>
    <row r="20" spans="1:12" ht="21" customHeight="1">
      <c r="A20" s="493"/>
      <c r="B20" s="480"/>
      <c r="C20" s="54">
        <v>16</v>
      </c>
      <c r="D20" s="69" t="s">
        <v>8</v>
      </c>
      <c r="E20" s="374">
        <v>24</v>
      </c>
      <c r="F20" s="374">
        <v>708</v>
      </c>
      <c r="G20" s="480"/>
      <c r="H20" s="480"/>
      <c r="I20" s="54">
        <v>51</v>
      </c>
      <c r="J20" s="69" t="s">
        <v>73</v>
      </c>
      <c r="K20" s="374">
        <v>73</v>
      </c>
      <c r="L20" s="375">
        <v>2076</v>
      </c>
    </row>
    <row r="21" spans="1:12" ht="21" customHeight="1">
      <c r="A21" s="493"/>
      <c r="B21" s="480"/>
      <c r="C21" s="54">
        <v>17</v>
      </c>
      <c r="D21" s="69" t="s">
        <v>46</v>
      </c>
      <c r="E21" s="374">
        <v>0</v>
      </c>
      <c r="F21" s="374">
        <v>0</v>
      </c>
      <c r="G21" s="480"/>
      <c r="H21" s="480"/>
      <c r="I21" s="54">
        <v>52</v>
      </c>
      <c r="J21" s="69" t="s">
        <v>74</v>
      </c>
      <c r="K21" s="374">
        <v>31</v>
      </c>
      <c r="L21" s="375">
        <v>588</v>
      </c>
    </row>
    <row r="22" spans="1:12" ht="21" customHeight="1">
      <c r="A22" s="493"/>
      <c r="B22" s="480"/>
      <c r="C22" s="54">
        <v>18</v>
      </c>
      <c r="D22" s="69" t="s">
        <v>47</v>
      </c>
      <c r="E22" s="374">
        <v>0</v>
      </c>
      <c r="F22" s="374">
        <v>0</v>
      </c>
      <c r="G22" s="480"/>
      <c r="H22" s="480"/>
      <c r="I22" s="54">
        <v>53</v>
      </c>
      <c r="J22" s="69" t="s">
        <v>0</v>
      </c>
      <c r="K22" s="374">
        <v>103</v>
      </c>
      <c r="L22" s="375">
        <v>2361</v>
      </c>
    </row>
    <row r="23" spans="1:12" ht="21" customHeight="1">
      <c r="A23" s="493"/>
      <c r="B23" s="480"/>
      <c r="C23" s="54">
        <v>19</v>
      </c>
      <c r="D23" s="69" t="s">
        <v>48</v>
      </c>
      <c r="E23" s="374">
        <v>5</v>
      </c>
      <c r="F23" s="374">
        <v>67</v>
      </c>
      <c r="G23" s="480"/>
      <c r="H23" s="480"/>
      <c r="I23" s="54">
        <v>54</v>
      </c>
      <c r="J23" s="69" t="s">
        <v>21</v>
      </c>
      <c r="K23" s="374">
        <v>14</v>
      </c>
      <c r="L23" s="375">
        <v>300</v>
      </c>
    </row>
    <row r="24" spans="1:12" ht="21" customHeight="1">
      <c r="A24" s="493"/>
      <c r="B24" s="480"/>
      <c r="C24" s="54">
        <v>20</v>
      </c>
      <c r="D24" s="69" t="s">
        <v>21</v>
      </c>
      <c r="E24" s="374">
        <v>3</v>
      </c>
      <c r="F24" s="374">
        <v>54</v>
      </c>
      <c r="G24" s="480"/>
      <c r="H24" s="480"/>
      <c r="I24" s="54">
        <v>55</v>
      </c>
      <c r="J24" s="69" t="s">
        <v>75</v>
      </c>
      <c r="K24" s="374">
        <v>49</v>
      </c>
      <c r="L24" s="375">
        <v>885</v>
      </c>
    </row>
    <row r="25" spans="1:12" ht="21" customHeight="1">
      <c r="A25" s="493"/>
      <c r="B25" s="480"/>
      <c r="C25" s="54">
        <v>21</v>
      </c>
      <c r="D25" s="69" t="s">
        <v>49</v>
      </c>
      <c r="E25" s="374">
        <v>22</v>
      </c>
      <c r="F25" s="374">
        <v>304</v>
      </c>
      <c r="G25" s="480"/>
      <c r="H25" s="480"/>
      <c r="I25" s="54">
        <v>56</v>
      </c>
      <c r="J25" s="69" t="s">
        <v>76</v>
      </c>
      <c r="K25" s="374">
        <v>66</v>
      </c>
      <c r="L25" s="375">
        <v>1750</v>
      </c>
    </row>
    <row r="26" spans="1:12" ht="21" customHeight="1">
      <c r="A26" s="493"/>
      <c r="B26" s="480"/>
      <c r="C26" s="54">
        <v>22</v>
      </c>
      <c r="D26" s="69" t="s">
        <v>50</v>
      </c>
      <c r="E26" s="374">
        <v>0</v>
      </c>
      <c r="F26" s="374">
        <v>0</v>
      </c>
      <c r="G26" s="480"/>
      <c r="H26" s="480"/>
      <c r="I26" s="54">
        <v>57</v>
      </c>
      <c r="J26" s="69" t="s">
        <v>77</v>
      </c>
      <c r="K26" s="374">
        <v>90</v>
      </c>
      <c r="L26" s="375">
        <v>2658</v>
      </c>
    </row>
    <row r="27" spans="1:12" ht="21" customHeight="1">
      <c r="A27" s="493"/>
      <c r="B27" s="480"/>
      <c r="C27" s="54">
        <v>23</v>
      </c>
      <c r="D27" s="69" t="s">
        <v>51</v>
      </c>
      <c r="E27" s="374">
        <v>139</v>
      </c>
      <c r="F27" s="374">
        <v>3572</v>
      </c>
      <c r="G27" s="480"/>
      <c r="H27" s="480"/>
      <c r="I27" s="54">
        <v>58</v>
      </c>
      <c r="J27" s="69" t="s">
        <v>2</v>
      </c>
      <c r="K27" s="374">
        <v>28</v>
      </c>
      <c r="L27" s="375">
        <v>298</v>
      </c>
    </row>
    <row r="28" spans="1:12" ht="21" customHeight="1">
      <c r="A28" s="493"/>
      <c r="B28" s="480"/>
      <c r="C28" s="54">
        <v>24</v>
      </c>
      <c r="D28" s="69" t="s">
        <v>52</v>
      </c>
      <c r="E28" s="374">
        <v>36</v>
      </c>
      <c r="F28" s="374">
        <v>1039</v>
      </c>
      <c r="G28" s="480"/>
      <c r="H28" s="480"/>
      <c r="I28" s="54">
        <v>59</v>
      </c>
      <c r="J28" s="69" t="s">
        <v>78</v>
      </c>
      <c r="K28" s="374">
        <v>99</v>
      </c>
      <c r="L28" s="375">
        <v>4033</v>
      </c>
    </row>
    <row r="29" spans="1:12" ht="21" customHeight="1">
      <c r="A29" s="493"/>
      <c r="B29" s="480"/>
      <c r="C29" s="54">
        <v>25</v>
      </c>
      <c r="D29" s="69" t="s">
        <v>53</v>
      </c>
      <c r="E29" s="374">
        <v>9</v>
      </c>
      <c r="F29" s="374">
        <v>82</v>
      </c>
      <c r="G29" s="480"/>
      <c r="H29" s="480"/>
      <c r="I29" s="54">
        <v>60</v>
      </c>
      <c r="J29" s="69" t="s">
        <v>79</v>
      </c>
      <c r="K29" s="374">
        <v>48</v>
      </c>
      <c r="L29" s="375">
        <v>958</v>
      </c>
    </row>
    <row r="30" spans="1:12" ht="21" customHeight="1">
      <c r="A30" s="493"/>
      <c r="B30" s="480"/>
      <c r="C30" s="54">
        <v>26</v>
      </c>
      <c r="D30" s="69" t="s">
        <v>54</v>
      </c>
      <c r="E30" s="374">
        <v>4</v>
      </c>
      <c r="F30" s="374">
        <v>95</v>
      </c>
      <c r="G30" s="480"/>
      <c r="H30" s="480"/>
      <c r="I30" s="54">
        <v>61</v>
      </c>
      <c r="J30" s="69" t="s">
        <v>6</v>
      </c>
      <c r="K30" s="376">
        <v>22</v>
      </c>
      <c r="L30" s="375">
        <v>297</v>
      </c>
    </row>
    <row r="31" spans="1:12" ht="21" customHeight="1">
      <c r="A31" s="493"/>
      <c r="B31" s="480"/>
      <c r="C31" s="54">
        <v>27</v>
      </c>
      <c r="D31" s="69" t="s">
        <v>55</v>
      </c>
      <c r="E31" s="374">
        <v>18</v>
      </c>
      <c r="F31" s="374">
        <v>278</v>
      </c>
      <c r="G31" s="480"/>
      <c r="H31" s="480"/>
      <c r="I31" s="54">
        <v>62</v>
      </c>
      <c r="J31" s="69" t="s">
        <v>80</v>
      </c>
      <c r="K31" s="377">
        <v>124</v>
      </c>
      <c r="L31" s="375">
        <v>4724</v>
      </c>
    </row>
    <row r="32" spans="1:12" ht="21" customHeight="1">
      <c r="A32" s="493"/>
      <c r="B32" s="480"/>
      <c r="C32" s="54">
        <v>28</v>
      </c>
      <c r="D32" s="69" t="s">
        <v>56</v>
      </c>
      <c r="E32" s="374">
        <v>35</v>
      </c>
      <c r="F32" s="374">
        <v>614</v>
      </c>
      <c r="G32" s="480"/>
      <c r="H32" s="480"/>
      <c r="I32" s="54">
        <v>63</v>
      </c>
      <c r="J32" s="69" t="s">
        <v>8</v>
      </c>
      <c r="K32" s="374">
        <v>78</v>
      </c>
      <c r="L32" s="375">
        <v>1242</v>
      </c>
    </row>
    <row r="33" spans="1:12" ht="21" customHeight="1">
      <c r="A33" s="493"/>
      <c r="B33" s="480"/>
      <c r="C33" s="54">
        <v>29</v>
      </c>
      <c r="D33" s="69" t="s">
        <v>57</v>
      </c>
      <c r="E33" s="374">
        <v>23</v>
      </c>
      <c r="F33" s="374">
        <v>401</v>
      </c>
      <c r="G33" s="480"/>
      <c r="H33" s="481"/>
      <c r="I33" s="54">
        <v>64</v>
      </c>
      <c r="J33" s="69" t="s">
        <v>81</v>
      </c>
      <c r="K33" s="377">
        <v>115</v>
      </c>
      <c r="L33" s="378">
        <v>4346</v>
      </c>
    </row>
    <row r="34" spans="1:12" ht="21" customHeight="1">
      <c r="A34" s="493"/>
      <c r="B34" s="480"/>
      <c r="C34" s="54">
        <v>30</v>
      </c>
      <c r="D34" s="69" t="s">
        <v>3</v>
      </c>
      <c r="E34" s="374">
        <v>7</v>
      </c>
      <c r="F34" s="374">
        <v>130</v>
      </c>
      <c r="G34" s="479" t="s">
        <v>488</v>
      </c>
      <c r="H34" s="497" t="s">
        <v>195</v>
      </c>
      <c r="I34" s="54">
        <v>65</v>
      </c>
      <c r="J34" s="28" t="s">
        <v>537</v>
      </c>
      <c r="K34" s="376">
        <v>18</v>
      </c>
      <c r="L34" s="379">
        <v>507</v>
      </c>
    </row>
    <row r="35" spans="1:12" ht="21" customHeight="1">
      <c r="A35" s="493"/>
      <c r="B35" s="480"/>
      <c r="C35" s="54">
        <v>31</v>
      </c>
      <c r="D35" s="69" t="s">
        <v>58</v>
      </c>
      <c r="E35" s="374">
        <v>57</v>
      </c>
      <c r="F35" s="374">
        <v>911</v>
      </c>
      <c r="G35" s="480"/>
      <c r="H35" s="498"/>
      <c r="I35" s="54">
        <v>66</v>
      </c>
      <c r="J35" s="69" t="s">
        <v>489</v>
      </c>
      <c r="K35" s="374">
        <v>52</v>
      </c>
      <c r="L35" s="375">
        <v>1468</v>
      </c>
    </row>
    <row r="36" spans="1:12" ht="21" customHeight="1">
      <c r="A36" s="493"/>
      <c r="B36" s="480"/>
      <c r="C36" s="54">
        <v>32</v>
      </c>
      <c r="D36" s="69" t="s">
        <v>484</v>
      </c>
      <c r="E36" s="374">
        <v>37</v>
      </c>
      <c r="F36" s="374">
        <v>585</v>
      </c>
      <c r="G36" s="480"/>
      <c r="H36" s="479" t="s">
        <v>490</v>
      </c>
      <c r="I36" s="54">
        <v>67</v>
      </c>
      <c r="J36" s="69" t="s">
        <v>498</v>
      </c>
      <c r="K36" s="374">
        <v>0</v>
      </c>
      <c r="L36" s="375">
        <v>0</v>
      </c>
    </row>
    <row r="37" spans="1:12" ht="21" customHeight="1">
      <c r="A37" s="493"/>
      <c r="B37" s="480"/>
      <c r="C37" s="54">
        <v>33</v>
      </c>
      <c r="D37" s="69" t="s">
        <v>485</v>
      </c>
      <c r="E37" s="374">
        <v>57</v>
      </c>
      <c r="F37" s="374">
        <v>648</v>
      </c>
      <c r="G37" s="480"/>
      <c r="H37" s="480"/>
      <c r="I37" s="54">
        <v>68</v>
      </c>
      <c r="J37" s="341" t="s">
        <v>43</v>
      </c>
      <c r="K37" s="374">
        <v>1</v>
      </c>
      <c r="L37" s="375">
        <v>10</v>
      </c>
    </row>
    <row r="38" spans="1:12" ht="21" customHeight="1">
      <c r="A38" s="493"/>
      <c r="B38" s="480"/>
      <c r="C38" s="54">
        <v>34</v>
      </c>
      <c r="D38" s="69" t="s">
        <v>486</v>
      </c>
      <c r="E38" s="374">
        <v>13</v>
      </c>
      <c r="F38" s="374">
        <v>213</v>
      </c>
      <c r="G38" s="480"/>
      <c r="H38" s="480"/>
      <c r="I38" s="54">
        <v>69</v>
      </c>
      <c r="J38" s="69" t="s">
        <v>491</v>
      </c>
      <c r="K38" s="374">
        <v>32</v>
      </c>
      <c r="L38" s="375">
        <v>348</v>
      </c>
    </row>
    <row r="39" spans="1:12" ht="21" customHeight="1">
      <c r="A39" s="493"/>
      <c r="B39" s="480"/>
      <c r="C39" s="54">
        <v>35</v>
      </c>
      <c r="D39" s="69" t="s">
        <v>487</v>
      </c>
      <c r="E39" s="374">
        <v>44</v>
      </c>
      <c r="F39" s="374">
        <v>991</v>
      </c>
      <c r="G39" s="480"/>
      <c r="H39" s="480"/>
      <c r="I39" s="54">
        <v>70</v>
      </c>
      <c r="J39" s="69" t="s">
        <v>492</v>
      </c>
      <c r="K39" s="374">
        <v>0</v>
      </c>
      <c r="L39" s="375">
        <v>0</v>
      </c>
    </row>
    <row r="40" spans="1:12" ht="21" customHeight="1" thickBot="1">
      <c r="A40" s="250"/>
      <c r="B40" s="141"/>
      <c r="C40" s="54"/>
      <c r="D40" s="69"/>
      <c r="E40" s="374"/>
      <c r="F40" s="374"/>
      <c r="G40" s="481"/>
      <c r="H40" s="481"/>
      <c r="I40" s="54"/>
      <c r="J40" s="26"/>
      <c r="K40" s="380"/>
      <c r="L40" s="381"/>
    </row>
    <row r="41" spans="1:12" ht="14.25" thickBot="1">
      <c r="A41" s="482" t="s">
        <v>503</v>
      </c>
      <c r="B41" s="482"/>
      <c r="C41" s="482"/>
      <c r="D41" s="482"/>
      <c r="E41" s="482"/>
      <c r="F41" s="482"/>
      <c r="G41" s="491" t="s">
        <v>10</v>
      </c>
      <c r="H41" s="492"/>
      <c r="I41" s="494">
        <v>70</v>
      </c>
      <c r="J41" s="495"/>
      <c r="K41" s="382">
        <f>SUM(K5:K40)+SUM(E5:E40)</f>
        <v>2937</v>
      </c>
      <c r="L41" s="383">
        <f>SUM(L5:L40)+SUM(F5:F40)</f>
        <v>67398</v>
      </c>
    </row>
    <row r="42" spans="1:6" ht="13.5">
      <c r="A42" s="496"/>
      <c r="B42" s="496"/>
      <c r="C42" s="496"/>
      <c r="D42" s="496"/>
      <c r="E42" s="496"/>
      <c r="F42" s="496"/>
    </row>
    <row r="43" spans="1:7" ht="13.5">
      <c r="A43" s="26"/>
      <c r="B43" s="26"/>
      <c r="C43" s="26"/>
      <c r="D43" s="26"/>
      <c r="E43" s="26"/>
      <c r="F43" s="232"/>
      <c r="G43" s="232"/>
    </row>
    <row r="44" spans="1:6" ht="13.5">
      <c r="A44" s="464"/>
      <c r="B44" s="464"/>
      <c r="C44" s="464"/>
      <c r="D44" s="464"/>
      <c r="E44" s="464"/>
      <c r="F44" s="464"/>
    </row>
  </sheetData>
  <sheetProtection/>
  <mergeCells count="17">
    <mergeCell ref="A41:F41"/>
    <mergeCell ref="G41:H41"/>
    <mergeCell ref="G4:G33"/>
    <mergeCell ref="H4:H14"/>
    <mergeCell ref="H15:H33"/>
    <mergeCell ref="G34:G40"/>
    <mergeCell ref="H34:H35"/>
    <mergeCell ref="A42:F42"/>
    <mergeCell ref="A44:F44"/>
    <mergeCell ref="A1:L1"/>
    <mergeCell ref="K2:L2"/>
    <mergeCell ref="C3:D3"/>
    <mergeCell ref="I3:J3"/>
    <mergeCell ref="I41:J41"/>
    <mergeCell ref="A5:A39"/>
    <mergeCell ref="H36:H40"/>
    <mergeCell ref="B5:B39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7"/>
  <sheetViews>
    <sheetView showGridLines="0" workbookViewId="0" topLeftCell="A1">
      <selection activeCell="A1" sqref="A1:AM1"/>
    </sheetView>
  </sheetViews>
  <sheetFormatPr defaultColWidth="9.00390625" defaultRowHeight="13.5"/>
  <cols>
    <col min="1" max="1" width="11.375" style="45" customWidth="1"/>
    <col min="2" max="2" width="7.25390625" style="45" customWidth="1"/>
    <col min="3" max="37" width="4.625" style="45" customWidth="1"/>
    <col min="38" max="51" width="6.50390625" style="45" customWidth="1"/>
    <col min="52" max="16384" width="9.00390625" style="45" customWidth="1"/>
  </cols>
  <sheetData>
    <row r="1" spans="1:39" s="48" customFormat="1" ht="17.25">
      <c r="A1" s="499" t="s">
        <v>339</v>
      </c>
      <c r="B1" s="499"/>
      <c r="C1" s="499"/>
      <c r="D1" s="499"/>
      <c r="E1" s="499"/>
      <c r="F1" s="499"/>
      <c r="G1" s="499"/>
      <c r="H1" s="499"/>
      <c r="I1" s="499"/>
      <c r="J1" s="499"/>
      <c r="K1" s="499"/>
      <c r="L1" s="499"/>
      <c r="M1" s="499"/>
      <c r="N1" s="499"/>
      <c r="O1" s="499"/>
      <c r="P1" s="499"/>
      <c r="Q1" s="499"/>
      <c r="R1" s="499"/>
      <c r="S1" s="499"/>
      <c r="T1" s="499"/>
      <c r="U1" s="499"/>
      <c r="V1" s="499"/>
      <c r="W1" s="499"/>
      <c r="X1" s="499"/>
      <c r="Y1" s="499"/>
      <c r="Z1" s="499"/>
      <c r="AA1" s="499"/>
      <c r="AB1" s="499"/>
      <c r="AC1" s="499"/>
      <c r="AD1" s="499"/>
      <c r="AE1" s="499"/>
      <c r="AF1" s="499"/>
      <c r="AG1" s="499"/>
      <c r="AH1" s="499"/>
      <c r="AI1" s="499"/>
      <c r="AJ1" s="499"/>
      <c r="AK1" s="499"/>
      <c r="AL1" s="499"/>
      <c r="AM1" s="499"/>
    </row>
    <row r="2" spans="1:36" ht="9.75" customHeight="1" thickBot="1">
      <c r="A2" s="49"/>
      <c r="B2" s="300"/>
      <c r="C2" s="300"/>
      <c r="D2" s="300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201"/>
      <c r="S2" s="172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</row>
    <row r="3" spans="1:39" ht="5.25" customHeight="1">
      <c r="A3" s="301"/>
      <c r="B3" s="202"/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2"/>
      <c r="P3" s="202"/>
      <c r="Q3" s="204"/>
      <c r="R3" s="302"/>
      <c r="S3" s="303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4"/>
      <c r="AG3" s="304"/>
      <c r="AH3" s="304"/>
      <c r="AI3" s="302"/>
      <c r="AJ3" s="305"/>
      <c r="AK3" s="306"/>
      <c r="AL3" s="306"/>
      <c r="AM3" s="307"/>
    </row>
    <row r="4" spans="1:39" ht="108" customHeight="1">
      <c r="A4" s="279" t="s">
        <v>362</v>
      </c>
      <c r="B4" s="186" t="s">
        <v>12</v>
      </c>
      <c r="C4" s="186" t="s">
        <v>98</v>
      </c>
      <c r="D4" s="186" t="s">
        <v>99</v>
      </c>
      <c r="E4" s="186" t="s">
        <v>273</v>
      </c>
      <c r="F4" s="186" t="s">
        <v>100</v>
      </c>
      <c r="G4" s="186" t="s">
        <v>101</v>
      </c>
      <c r="H4" s="186" t="s">
        <v>102</v>
      </c>
      <c r="I4" s="186" t="s">
        <v>103</v>
      </c>
      <c r="J4" s="186" t="s">
        <v>104</v>
      </c>
      <c r="K4" s="186" t="s">
        <v>105</v>
      </c>
      <c r="L4" s="186" t="s">
        <v>106</v>
      </c>
      <c r="M4" s="186" t="s">
        <v>107</v>
      </c>
      <c r="N4" s="186" t="s">
        <v>108</v>
      </c>
      <c r="O4" s="206" t="s">
        <v>450</v>
      </c>
      <c r="P4" s="186" t="s">
        <v>448</v>
      </c>
      <c r="Q4" s="188" t="s">
        <v>109</v>
      </c>
      <c r="R4" s="308" t="s">
        <v>449</v>
      </c>
      <c r="S4" s="309" t="s">
        <v>400</v>
      </c>
      <c r="T4" s="308" t="s">
        <v>401</v>
      </c>
      <c r="U4" s="308" t="s">
        <v>402</v>
      </c>
      <c r="V4" s="308" t="s">
        <v>110</v>
      </c>
      <c r="W4" s="308" t="s">
        <v>403</v>
      </c>
      <c r="X4" s="308" t="s">
        <v>404</v>
      </c>
      <c r="Y4" s="308" t="s">
        <v>405</v>
      </c>
      <c r="Z4" s="308" t="s">
        <v>406</v>
      </c>
      <c r="AA4" s="308" t="s">
        <v>407</v>
      </c>
      <c r="AB4" s="308" t="s">
        <v>408</v>
      </c>
      <c r="AC4" s="308" t="s">
        <v>111</v>
      </c>
      <c r="AD4" s="308" t="s">
        <v>112</v>
      </c>
      <c r="AE4" s="310" t="s">
        <v>113</v>
      </c>
      <c r="AF4" s="311" t="s">
        <v>333</v>
      </c>
      <c r="AG4" s="206" t="s">
        <v>445</v>
      </c>
      <c r="AH4" s="206" t="s">
        <v>446</v>
      </c>
      <c r="AI4" s="308" t="s">
        <v>114</v>
      </c>
      <c r="AJ4" s="312" t="s">
        <v>409</v>
      </c>
      <c r="AK4" s="186" t="s">
        <v>359</v>
      </c>
      <c r="AL4" s="186" t="s">
        <v>360</v>
      </c>
      <c r="AM4" s="188" t="s">
        <v>361</v>
      </c>
    </row>
    <row r="5" spans="1:39" ht="5.25" customHeight="1">
      <c r="A5" s="287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Q5" s="189"/>
      <c r="R5" s="313"/>
      <c r="S5" s="314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5"/>
      <c r="AG5" s="315"/>
      <c r="AH5" s="315"/>
      <c r="AI5" s="313"/>
      <c r="AJ5" s="316"/>
      <c r="AK5" s="317"/>
      <c r="AL5" s="317"/>
      <c r="AM5" s="318"/>
    </row>
    <row r="6" spans="1:39" ht="4.5" customHeight="1">
      <c r="A6" s="319"/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147"/>
      <c r="S6" s="162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M6" s="47"/>
    </row>
    <row r="7" spans="1:39" ht="15.75" customHeight="1">
      <c r="A7" s="19" t="s">
        <v>494</v>
      </c>
      <c r="B7" s="320">
        <f>SUM(C7:AM7)</f>
        <v>6819</v>
      </c>
      <c r="C7" s="320">
        <v>278</v>
      </c>
      <c r="D7" s="320">
        <v>309</v>
      </c>
      <c r="E7" s="320">
        <v>189</v>
      </c>
      <c r="F7" s="320">
        <v>56</v>
      </c>
      <c r="G7" s="320">
        <v>106</v>
      </c>
      <c r="H7" s="320">
        <v>115</v>
      </c>
      <c r="I7" s="320">
        <v>128</v>
      </c>
      <c r="J7" s="320">
        <v>85</v>
      </c>
      <c r="K7" s="320">
        <v>151</v>
      </c>
      <c r="L7" s="320">
        <v>121</v>
      </c>
      <c r="M7" s="320">
        <v>266</v>
      </c>
      <c r="N7" s="320">
        <v>705</v>
      </c>
      <c r="O7" s="320">
        <v>176</v>
      </c>
      <c r="P7" s="320">
        <v>465</v>
      </c>
      <c r="Q7" s="320">
        <v>268</v>
      </c>
      <c r="R7" s="320">
        <v>285</v>
      </c>
      <c r="S7" s="320">
        <v>92</v>
      </c>
      <c r="T7" s="321">
        <v>0</v>
      </c>
      <c r="U7" s="320">
        <v>67</v>
      </c>
      <c r="V7" s="320">
        <v>199</v>
      </c>
      <c r="W7" s="320">
        <v>150</v>
      </c>
      <c r="X7" s="321">
        <v>0</v>
      </c>
      <c r="Y7" s="320">
        <v>151</v>
      </c>
      <c r="Z7" s="321">
        <v>0</v>
      </c>
      <c r="AA7" s="320">
        <v>0</v>
      </c>
      <c r="AB7" s="320">
        <v>147</v>
      </c>
      <c r="AC7" s="320">
        <v>75</v>
      </c>
      <c r="AD7" s="320">
        <v>130</v>
      </c>
      <c r="AE7" s="320">
        <v>69</v>
      </c>
      <c r="AF7" s="320">
        <v>155</v>
      </c>
      <c r="AG7" s="321">
        <v>318</v>
      </c>
      <c r="AH7" s="321">
        <v>212</v>
      </c>
      <c r="AI7" s="320">
        <v>328</v>
      </c>
      <c r="AJ7" s="320">
        <v>68</v>
      </c>
      <c r="AK7" s="320">
        <v>413</v>
      </c>
      <c r="AL7" s="320">
        <v>282</v>
      </c>
      <c r="AM7" s="320">
        <v>260</v>
      </c>
    </row>
    <row r="8" spans="1:39" ht="15.75" customHeight="1">
      <c r="A8" s="19">
        <v>29</v>
      </c>
      <c r="B8" s="320">
        <f>SUM(C8:AM8)</f>
        <v>6399</v>
      </c>
      <c r="C8" s="320">
        <v>254</v>
      </c>
      <c r="D8" s="320">
        <v>277</v>
      </c>
      <c r="E8" s="320">
        <v>106</v>
      </c>
      <c r="F8" s="320">
        <v>51</v>
      </c>
      <c r="G8" s="320">
        <v>122</v>
      </c>
      <c r="H8" s="320">
        <v>138</v>
      </c>
      <c r="I8" s="320">
        <v>98</v>
      </c>
      <c r="J8" s="320">
        <v>104</v>
      </c>
      <c r="K8" s="320">
        <v>167</v>
      </c>
      <c r="L8" s="320">
        <v>98</v>
      </c>
      <c r="M8" s="320">
        <v>327</v>
      </c>
      <c r="N8" s="320">
        <v>705</v>
      </c>
      <c r="O8" s="320">
        <v>170</v>
      </c>
      <c r="P8" s="320">
        <v>465</v>
      </c>
      <c r="Q8" s="320">
        <v>279</v>
      </c>
      <c r="R8" s="320">
        <v>270</v>
      </c>
      <c r="S8" s="320">
        <v>99</v>
      </c>
      <c r="T8" s="321">
        <v>0</v>
      </c>
      <c r="U8" s="320">
        <v>68</v>
      </c>
      <c r="V8" s="320">
        <v>206</v>
      </c>
      <c r="W8" s="320">
        <v>171</v>
      </c>
      <c r="X8" s="321">
        <v>0</v>
      </c>
      <c r="Y8" s="320">
        <v>132</v>
      </c>
      <c r="Z8" s="321">
        <v>0</v>
      </c>
      <c r="AA8" s="320">
        <v>0</v>
      </c>
      <c r="AB8" s="320">
        <v>146</v>
      </c>
      <c r="AC8" s="320">
        <v>86</v>
      </c>
      <c r="AD8" s="320">
        <v>130</v>
      </c>
      <c r="AE8" s="320">
        <v>130</v>
      </c>
      <c r="AF8" s="320">
        <v>155</v>
      </c>
      <c r="AG8" s="321">
        <v>389</v>
      </c>
      <c r="AH8" s="321">
        <v>186</v>
      </c>
      <c r="AI8" s="320">
        <v>253</v>
      </c>
      <c r="AJ8" s="320">
        <v>65</v>
      </c>
      <c r="AK8" s="320">
        <v>259</v>
      </c>
      <c r="AL8" s="320">
        <v>166</v>
      </c>
      <c r="AM8" s="320">
        <v>127</v>
      </c>
    </row>
    <row r="9" spans="1:39" ht="15.75" customHeight="1">
      <c r="A9" s="19">
        <v>30</v>
      </c>
      <c r="B9" s="320">
        <f>SUM(C9:AM9)</f>
        <v>6590</v>
      </c>
      <c r="C9" s="320">
        <v>280</v>
      </c>
      <c r="D9" s="320">
        <v>269</v>
      </c>
      <c r="E9" s="320">
        <v>224</v>
      </c>
      <c r="F9" s="320">
        <v>41</v>
      </c>
      <c r="G9" s="320">
        <v>105</v>
      </c>
      <c r="H9" s="320">
        <v>123</v>
      </c>
      <c r="I9" s="320">
        <v>95</v>
      </c>
      <c r="J9" s="320">
        <v>105</v>
      </c>
      <c r="K9" s="320">
        <v>142</v>
      </c>
      <c r="L9" s="320">
        <v>119</v>
      </c>
      <c r="M9" s="320">
        <v>668</v>
      </c>
      <c r="N9" s="320">
        <v>666</v>
      </c>
      <c r="O9" s="320">
        <v>178</v>
      </c>
      <c r="P9" s="320">
        <v>463</v>
      </c>
      <c r="Q9" s="320">
        <v>272</v>
      </c>
      <c r="R9" s="320">
        <v>235</v>
      </c>
      <c r="S9" s="320">
        <v>87</v>
      </c>
      <c r="T9" s="321">
        <v>0</v>
      </c>
      <c r="U9" s="320">
        <v>76</v>
      </c>
      <c r="V9" s="320">
        <v>221</v>
      </c>
      <c r="W9" s="320">
        <v>36</v>
      </c>
      <c r="X9" s="321">
        <v>0</v>
      </c>
      <c r="Y9" s="320">
        <v>142</v>
      </c>
      <c r="Z9" s="321">
        <v>0</v>
      </c>
      <c r="AA9" s="320">
        <v>0</v>
      </c>
      <c r="AB9" s="320">
        <v>151</v>
      </c>
      <c r="AC9" s="320">
        <v>9</v>
      </c>
      <c r="AD9" s="320">
        <v>128</v>
      </c>
      <c r="AE9" s="320">
        <v>66</v>
      </c>
      <c r="AF9" s="320">
        <v>161</v>
      </c>
      <c r="AG9" s="321">
        <v>223</v>
      </c>
      <c r="AH9" s="321">
        <v>181</v>
      </c>
      <c r="AI9" s="320">
        <v>34</v>
      </c>
      <c r="AJ9" s="320">
        <v>65</v>
      </c>
      <c r="AK9" s="320">
        <v>506</v>
      </c>
      <c r="AL9" s="320">
        <v>192</v>
      </c>
      <c r="AM9" s="320">
        <v>327</v>
      </c>
    </row>
    <row r="10" spans="1:39" ht="15.75" customHeight="1">
      <c r="A10" s="19" t="s">
        <v>496</v>
      </c>
      <c r="B10" s="320">
        <f>SUM(C10:AM10)</f>
        <v>6327</v>
      </c>
      <c r="C10" s="320">
        <v>277</v>
      </c>
      <c r="D10" s="320">
        <v>226</v>
      </c>
      <c r="E10" s="320">
        <v>216</v>
      </c>
      <c r="F10" s="320">
        <v>29</v>
      </c>
      <c r="G10" s="320">
        <v>93</v>
      </c>
      <c r="H10" s="320">
        <v>129</v>
      </c>
      <c r="I10" s="320">
        <v>86</v>
      </c>
      <c r="J10" s="320">
        <v>121</v>
      </c>
      <c r="K10" s="320">
        <v>140</v>
      </c>
      <c r="L10" s="320">
        <v>150</v>
      </c>
      <c r="M10" s="320">
        <v>252</v>
      </c>
      <c r="N10" s="320">
        <v>605</v>
      </c>
      <c r="O10" s="320">
        <v>171</v>
      </c>
      <c r="P10" s="320">
        <v>506</v>
      </c>
      <c r="Q10" s="320">
        <v>231</v>
      </c>
      <c r="R10" s="320">
        <v>269</v>
      </c>
      <c r="S10" s="320">
        <v>86</v>
      </c>
      <c r="T10" s="321">
        <v>0</v>
      </c>
      <c r="U10" s="320">
        <v>44</v>
      </c>
      <c r="V10" s="320">
        <v>198</v>
      </c>
      <c r="W10" s="320">
        <v>0</v>
      </c>
      <c r="X10" s="321">
        <v>0</v>
      </c>
      <c r="Y10" s="320">
        <v>119</v>
      </c>
      <c r="Z10" s="321">
        <v>0</v>
      </c>
      <c r="AA10" s="320">
        <v>0</v>
      </c>
      <c r="AB10" s="320">
        <v>220</v>
      </c>
      <c r="AC10" s="320">
        <v>80</v>
      </c>
      <c r="AD10" s="320">
        <v>141</v>
      </c>
      <c r="AE10" s="320">
        <v>93</v>
      </c>
      <c r="AF10" s="320">
        <v>109</v>
      </c>
      <c r="AG10" s="321">
        <v>158</v>
      </c>
      <c r="AH10" s="321">
        <v>167</v>
      </c>
      <c r="AI10" s="320">
        <v>250</v>
      </c>
      <c r="AJ10" s="320">
        <v>59</v>
      </c>
      <c r="AK10" s="320">
        <v>573</v>
      </c>
      <c r="AL10" s="320">
        <v>223</v>
      </c>
      <c r="AM10" s="320">
        <v>306</v>
      </c>
    </row>
    <row r="11" spans="1:39" s="118" customFormat="1" ht="15.75" customHeight="1">
      <c r="A11" s="114">
        <v>2</v>
      </c>
      <c r="B11" s="322">
        <f aca="true" t="shared" si="0" ref="B11:AM11">SUM(B13:B24)</f>
        <v>4904</v>
      </c>
      <c r="C11" s="322">
        <f t="shared" si="0"/>
        <v>185</v>
      </c>
      <c r="D11" s="322">
        <f t="shared" si="0"/>
        <v>150</v>
      </c>
      <c r="E11" s="322">
        <f t="shared" si="0"/>
        <v>163</v>
      </c>
      <c r="F11" s="322">
        <f t="shared" si="0"/>
        <v>20</v>
      </c>
      <c r="G11" s="322">
        <f t="shared" si="0"/>
        <v>74</v>
      </c>
      <c r="H11" s="322">
        <f t="shared" si="0"/>
        <v>86</v>
      </c>
      <c r="I11" s="322">
        <f t="shared" si="0"/>
        <v>72</v>
      </c>
      <c r="J11" s="322">
        <f t="shared" si="0"/>
        <v>81</v>
      </c>
      <c r="K11" s="322">
        <f t="shared" si="0"/>
        <v>108</v>
      </c>
      <c r="L11" s="322">
        <f t="shared" si="0"/>
        <v>103</v>
      </c>
      <c r="M11" s="322">
        <f t="shared" si="0"/>
        <v>233</v>
      </c>
      <c r="N11" s="322">
        <f t="shared" si="0"/>
        <v>574</v>
      </c>
      <c r="O11" s="322">
        <f t="shared" si="0"/>
        <v>110</v>
      </c>
      <c r="P11" s="322">
        <f t="shared" si="0"/>
        <v>371</v>
      </c>
      <c r="Q11" s="322">
        <f t="shared" si="0"/>
        <v>170</v>
      </c>
      <c r="R11" s="322">
        <f t="shared" si="0"/>
        <v>163</v>
      </c>
      <c r="S11" s="322">
        <f t="shared" si="0"/>
        <v>55</v>
      </c>
      <c r="T11" s="323">
        <f t="shared" si="0"/>
        <v>0</v>
      </c>
      <c r="U11" s="322">
        <f t="shared" si="0"/>
        <v>12</v>
      </c>
      <c r="V11" s="322">
        <f t="shared" si="0"/>
        <v>139</v>
      </c>
      <c r="W11" s="322">
        <f t="shared" si="0"/>
        <v>0</v>
      </c>
      <c r="X11" s="322">
        <f t="shared" si="0"/>
        <v>0</v>
      </c>
      <c r="Y11" s="322">
        <f t="shared" si="0"/>
        <v>102</v>
      </c>
      <c r="Z11" s="323">
        <f t="shared" si="0"/>
        <v>0</v>
      </c>
      <c r="AA11" s="322">
        <f t="shared" si="0"/>
        <v>0</v>
      </c>
      <c r="AB11" s="322">
        <f t="shared" si="0"/>
        <v>139</v>
      </c>
      <c r="AC11" s="322">
        <f t="shared" si="0"/>
        <v>37</v>
      </c>
      <c r="AD11" s="322">
        <f t="shared" si="0"/>
        <v>58</v>
      </c>
      <c r="AE11" s="322">
        <f t="shared" si="0"/>
        <v>103</v>
      </c>
      <c r="AF11" s="322">
        <f t="shared" si="0"/>
        <v>94</v>
      </c>
      <c r="AG11" s="322">
        <f t="shared" si="0"/>
        <v>241</v>
      </c>
      <c r="AH11" s="323">
        <f t="shared" si="0"/>
        <v>192</v>
      </c>
      <c r="AI11" s="322">
        <f t="shared" si="0"/>
        <v>172</v>
      </c>
      <c r="AJ11" s="322">
        <f t="shared" si="0"/>
        <v>75</v>
      </c>
      <c r="AK11" s="322">
        <f t="shared" si="0"/>
        <v>424</v>
      </c>
      <c r="AL11" s="322">
        <f t="shared" si="0"/>
        <v>189</v>
      </c>
      <c r="AM11" s="322">
        <f t="shared" si="0"/>
        <v>209</v>
      </c>
    </row>
    <row r="12" spans="1:36" ht="15.75" customHeight="1">
      <c r="A12" s="19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</row>
    <row r="13" spans="1:39" ht="15.75" customHeight="1">
      <c r="A13" s="39" t="s">
        <v>514</v>
      </c>
      <c r="B13" s="320">
        <f>SUM(C13:AM13)</f>
        <v>86</v>
      </c>
      <c r="C13" s="320">
        <v>0</v>
      </c>
      <c r="D13" s="320">
        <v>0</v>
      </c>
      <c r="E13" s="320">
        <v>0</v>
      </c>
      <c r="F13" s="320">
        <v>1</v>
      </c>
      <c r="G13" s="320">
        <v>2</v>
      </c>
      <c r="H13" s="320">
        <v>4</v>
      </c>
      <c r="I13" s="320">
        <v>2</v>
      </c>
      <c r="J13" s="320">
        <v>2</v>
      </c>
      <c r="K13" s="45">
        <v>3</v>
      </c>
      <c r="L13" s="320">
        <v>3</v>
      </c>
      <c r="M13" s="320">
        <v>0</v>
      </c>
      <c r="N13" s="320">
        <v>3</v>
      </c>
      <c r="O13" s="320">
        <v>4</v>
      </c>
      <c r="P13" s="320">
        <v>8</v>
      </c>
      <c r="Q13" s="320">
        <v>4</v>
      </c>
      <c r="R13" s="320">
        <v>3</v>
      </c>
      <c r="S13" s="320">
        <v>2</v>
      </c>
      <c r="T13" s="321">
        <v>0</v>
      </c>
      <c r="U13" s="320">
        <v>1</v>
      </c>
      <c r="V13" s="320">
        <v>1</v>
      </c>
      <c r="W13" s="320">
        <v>0</v>
      </c>
      <c r="X13" s="321">
        <v>0</v>
      </c>
      <c r="Y13" s="320">
        <v>2</v>
      </c>
      <c r="Z13" s="321">
        <v>0</v>
      </c>
      <c r="AA13" s="321">
        <v>0</v>
      </c>
      <c r="AB13" s="320">
        <v>2</v>
      </c>
      <c r="AC13" s="321">
        <v>2</v>
      </c>
      <c r="AD13" s="320">
        <v>0</v>
      </c>
      <c r="AE13" s="320">
        <v>2</v>
      </c>
      <c r="AF13" s="320">
        <v>0</v>
      </c>
      <c r="AG13" s="321">
        <v>24</v>
      </c>
      <c r="AH13" s="321">
        <v>0</v>
      </c>
      <c r="AI13" s="320">
        <v>6</v>
      </c>
      <c r="AJ13" s="320">
        <v>0</v>
      </c>
      <c r="AK13" s="321">
        <v>0</v>
      </c>
      <c r="AL13" s="321">
        <v>3</v>
      </c>
      <c r="AM13" s="321">
        <v>2</v>
      </c>
    </row>
    <row r="14" spans="1:39" ht="15.75" customHeight="1">
      <c r="A14" s="39" t="s">
        <v>515</v>
      </c>
      <c r="B14" s="320">
        <f aca="true" t="shared" si="1" ref="B14:B24">SUM(C14:AM14)</f>
        <v>66</v>
      </c>
      <c r="C14" s="320">
        <v>5</v>
      </c>
      <c r="D14" s="320">
        <v>4</v>
      </c>
      <c r="E14" s="320">
        <v>0</v>
      </c>
      <c r="F14" s="320">
        <v>0</v>
      </c>
      <c r="G14" s="320">
        <v>3</v>
      </c>
      <c r="H14" s="320">
        <v>3</v>
      </c>
      <c r="I14" s="320">
        <v>2</v>
      </c>
      <c r="J14" s="320">
        <v>4</v>
      </c>
      <c r="K14" s="45">
        <v>5</v>
      </c>
      <c r="L14" s="320">
        <v>0</v>
      </c>
      <c r="M14" s="320">
        <v>0</v>
      </c>
      <c r="N14" s="320">
        <v>0</v>
      </c>
      <c r="O14" s="320">
        <v>0</v>
      </c>
      <c r="P14" s="320">
        <v>0</v>
      </c>
      <c r="Q14" s="320">
        <v>5</v>
      </c>
      <c r="R14" s="320">
        <v>0</v>
      </c>
      <c r="S14" s="320">
        <v>0</v>
      </c>
      <c r="T14" s="321">
        <v>0</v>
      </c>
      <c r="U14" s="320">
        <v>0</v>
      </c>
      <c r="V14" s="320">
        <v>2</v>
      </c>
      <c r="W14" s="320">
        <v>0</v>
      </c>
      <c r="X14" s="321">
        <v>0</v>
      </c>
      <c r="Y14" s="320">
        <v>3</v>
      </c>
      <c r="Z14" s="321">
        <v>0</v>
      </c>
      <c r="AA14" s="321">
        <v>0</v>
      </c>
      <c r="AB14" s="320">
        <v>4</v>
      </c>
      <c r="AC14" s="321">
        <v>0</v>
      </c>
      <c r="AD14" s="320">
        <v>0</v>
      </c>
      <c r="AE14" s="320">
        <v>4</v>
      </c>
      <c r="AF14" s="320">
        <v>1</v>
      </c>
      <c r="AG14" s="321">
        <v>6</v>
      </c>
      <c r="AH14" s="321">
        <v>11</v>
      </c>
      <c r="AI14" s="320">
        <v>4</v>
      </c>
      <c r="AJ14" s="320">
        <v>0</v>
      </c>
      <c r="AK14" s="321">
        <v>0</v>
      </c>
      <c r="AL14" s="321">
        <v>0</v>
      </c>
      <c r="AM14" s="321">
        <v>0</v>
      </c>
    </row>
    <row r="15" spans="1:39" ht="15.75" customHeight="1">
      <c r="A15" s="39" t="s">
        <v>364</v>
      </c>
      <c r="B15" s="320">
        <f t="shared" si="1"/>
        <v>419</v>
      </c>
      <c r="C15" s="320">
        <v>16</v>
      </c>
      <c r="D15" s="320">
        <v>15</v>
      </c>
      <c r="E15" s="320">
        <v>10</v>
      </c>
      <c r="F15" s="320">
        <v>3</v>
      </c>
      <c r="G15" s="320">
        <v>8</v>
      </c>
      <c r="H15" s="320">
        <v>8</v>
      </c>
      <c r="I15" s="320">
        <v>7</v>
      </c>
      <c r="J15" s="320">
        <v>13</v>
      </c>
      <c r="K15" s="45">
        <v>15</v>
      </c>
      <c r="L15" s="320">
        <v>10</v>
      </c>
      <c r="M15" s="320">
        <v>22</v>
      </c>
      <c r="N15" s="320">
        <v>40</v>
      </c>
      <c r="O15" s="320">
        <v>9</v>
      </c>
      <c r="P15" s="320">
        <v>39</v>
      </c>
      <c r="Q15" s="320">
        <v>13</v>
      </c>
      <c r="R15" s="320">
        <v>14</v>
      </c>
      <c r="S15" s="320">
        <v>7</v>
      </c>
      <c r="T15" s="321">
        <v>0</v>
      </c>
      <c r="U15" s="320">
        <v>1</v>
      </c>
      <c r="V15" s="320">
        <v>10</v>
      </c>
      <c r="W15" s="320">
        <v>0</v>
      </c>
      <c r="X15" s="321">
        <v>0</v>
      </c>
      <c r="Y15" s="320">
        <v>9</v>
      </c>
      <c r="Z15" s="321">
        <v>0</v>
      </c>
      <c r="AA15" s="321">
        <v>0</v>
      </c>
      <c r="AB15" s="320">
        <v>14</v>
      </c>
      <c r="AC15" s="321">
        <v>4</v>
      </c>
      <c r="AD15" s="320">
        <v>0</v>
      </c>
      <c r="AE15" s="320">
        <v>8</v>
      </c>
      <c r="AF15" s="320">
        <v>10</v>
      </c>
      <c r="AG15" s="320">
        <v>13</v>
      </c>
      <c r="AH15" s="320">
        <v>18</v>
      </c>
      <c r="AI15" s="320">
        <v>20</v>
      </c>
      <c r="AJ15" s="320">
        <v>4</v>
      </c>
      <c r="AK15" s="321">
        <v>32</v>
      </c>
      <c r="AL15" s="321">
        <v>15</v>
      </c>
      <c r="AM15" s="321">
        <v>12</v>
      </c>
    </row>
    <row r="16" spans="1:39" ht="15.75" customHeight="1">
      <c r="A16" s="39" t="s">
        <v>365</v>
      </c>
      <c r="B16" s="320">
        <f t="shared" si="1"/>
        <v>475</v>
      </c>
      <c r="C16" s="320">
        <v>12</v>
      </c>
      <c r="D16" s="320">
        <v>18</v>
      </c>
      <c r="E16" s="320">
        <v>15</v>
      </c>
      <c r="F16" s="320">
        <v>3</v>
      </c>
      <c r="G16" s="320">
        <v>9</v>
      </c>
      <c r="H16" s="320">
        <v>8</v>
      </c>
      <c r="I16" s="320">
        <v>5</v>
      </c>
      <c r="J16" s="320">
        <v>8</v>
      </c>
      <c r="K16" s="45">
        <v>16</v>
      </c>
      <c r="L16" s="320">
        <v>14</v>
      </c>
      <c r="M16" s="320">
        <v>26</v>
      </c>
      <c r="N16" s="320">
        <v>54</v>
      </c>
      <c r="O16" s="320">
        <v>10</v>
      </c>
      <c r="P16" s="320">
        <v>44</v>
      </c>
      <c r="Q16" s="320">
        <v>22</v>
      </c>
      <c r="R16" s="320">
        <v>15</v>
      </c>
      <c r="S16" s="320">
        <v>8</v>
      </c>
      <c r="T16" s="321">
        <v>0</v>
      </c>
      <c r="U16" s="320">
        <v>0</v>
      </c>
      <c r="V16" s="320">
        <v>13</v>
      </c>
      <c r="W16" s="320">
        <v>0</v>
      </c>
      <c r="X16" s="321">
        <v>0</v>
      </c>
      <c r="Y16" s="320">
        <v>14</v>
      </c>
      <c r="Z16" s="321">
        <v>0</v>
      </c>
      <c r="AA16" s="321">
        <v>0</v>
      </c>
      <c r="AB16" s="320">
        <v>19</v>
      </c>
      <c r="AC16" s="321">
        <v>0</v>
      </c>
      <c r="AD16" s="320">
        <v>0</v>
      </c>
      <c r="AE16" s="320">
        <v>10</v>
      </c>
      <c r="AF16" s="320">
        <v>5</v>
      </c>
      <c r="AG16" s="320">
        <v>31</v>
      </c>
      <c r="AH16" s="320">
        <v>18</v>
      </c>
      <c r="AI16" s="320">
        <v>15</v>
      </c>
      <c r="AJ16" s="320">
        <v>6</v>
      </c>
      <c r="AK16" s="321">
        <v>29</v>
      </c>
      <c r="AL16" s="321">
        <v>16</v>
      </c>
      <c r="AM16" s="321">
        <v>12</v>
      </c>
    </row>
    <row r="17" spans="1:39" ht="15.75" customHeight="1">
      <c r="A17" s="39" t="s">
        <v>366</v>
      </c>
      <c r="B17" s="320">
        <f t="shared" si="1"/>
        <v>610</v>
      </c>
      <c r="C17" s="320">
        <v>49</v>
      </c>
      <c r="D17" s="320">
        <v>33</v>
      </c>
      <c r="E17" s="320">
        <v>33</v>
      </c>
      <c r="F17" s="320">
        <v>0</v>
      </c>
      <c r="G17" s="320">
        <v>6</v>
      </c>
      <c r="H17" s="320">
        <v>7</v>
      </c>
      <c r="I17" s="320">
        <v>10</v>
      </c>
      <c r="J17" s="320">
        <v>4</v>
      </c>
      <c r="K17" s="45">
        <v>8</v>
      </c>
      <c r="L17" s="320">
        <v>10</v>
      </c>
      <c r="M17" s="320">
        <v>24</v>
      </c>
      <c r="N17" s="320">
        <v>65</v>
      </c>
      <c r="O17" s="320">
        <v>12</v>
      </c>
      <c r="P17" s="320">
        <v>39</v>
      </c>
      <c r="Q17" s="320">
        <v>20</v>
      </c>
      <c r="R17" s="320">
        <v>23</v>
      </c>
      <c r="S17" s="320">
        <v>7</v>
      </c>
      <c r="T17" s="321">
        <v>0</v>
      </c>
      <c r="U17" s="320">
        <v>3</v>
      </c>
      <c r="V17" s="320">
        <v>14</v>
      </c>
      <c r="W17" s="320">
        <v>0</v>
      </c>
      <c r="X17" s="321">
        <v>0</v>
      </c>
      <c r="Y17" s="320">
        <v>15</v>
      </c>
      <c r="Z17" s="321">
        <v>0</v>
      </c>
      <c r="AA17" s="321">
        <v>0</v>
      </c>
      <c r="AB17" s="320">
        <v>17</v>
      </c>
      <c r="AC17" s="321">
        <v>7</v>
      </c>
      <c r="AD17" s="320">
        <v>0</v>
      </c>
      <c r="AE17" s="321">
        <v>11</v>
      </c>
      <c r="AF17" s="320">
        <v>15</v>
      </c>
      <c r="AG17" s="320">
        <v>36</v>
      </c>
      <c r="AH17" s="320">
        <v>31</v>
      </c>
      <c r="AI17" s="320">
        <v>12</v>
      </c>
      <c r="AJ17" s="321">
        <v>7</v>
      </c>
      <c r="AK17" s="321">
        <v>35</v>
      </c>
      <c r="AL17" s="321">
        <v>19</v>
      </c>
      <c r="AM17" s="321">
        <v>38</v>
      </c>
    </row>
    <row r="18" spans="1:39" ht="15.75" customHeight="1">
      <c r="A18" s="39" t="s">
        <v>367</v>
      </c>
      <c r="B18" s="320">
        <f t="shared" si="1"/>
        <v>565</v>
      </c>
      <c r="C18" s="320">
        <v>29</v>
      </c>
      <c r="D18" s="320">
        <v>32</v>
      </c>
      <c r="E18" s="320">
        <v>9</v>
      </c>
      <c r="F18" s="320">
        <v>2</v>
      </c>
      <c r="G18" s="320">
        <v>8</v>
      </c>
      <c r="H18" s="320">
        <v>11</v>
      </c>
      <c r="I18" s="320">
        <v>7</v>
      </c>
      <c r="J18" s="320">
        <v>5</v>
      </c>
      <c r="K18" s="45">
        <v>10</v>
      </c>
      <c r="L18" s="320">
        <v>17</v>
      </c>
      <c r="M18" s="320">
        <v>20</v>
      </c>
      <c r="N18" s="320">
        <v>66</v>
      </c>
      <c r="O18" s="320">
        <v>16</v>
      </c>
      <c r="P18" s="320">
        <v>41</v>
      </c>
      <c r="Q18" s="320">
        <v>22</v>
      </c>
      <c r="R18" s="320">
        <v>22</v>
      </c>
      <c r="S18" s="320">
        <v>7</v>
      </c>
      <c r="T18" s="321">
        <v>0</v>
      </c>
      <c r="U18" s="320">
        <v>1</v>
      </c>
      <c r="V18" s="320">
        <v>16</v>
      </c>
      <c r="W18" s="320">
        <v>0</v>
      </c>
      <c r="X18" s="321">
        <v>0</v>
      </c>
      <c r="Y18" s="320">
        <v>10</v>
      </c>
      <c r="Z18" s="321">
        <v>0</v>
      </c>
      <c r="AA18" s="321">
        <v>0</v>
      </c>
      <c r="AB18" s="320">
        <v>13</v>
      </c>
      <c r="AC18" s="321">
        <v>7</v>
      </c>
      <c r="AD18" s="321">
        <v>11</v>
      </c>
      <c r="AE18" s="320">
        <v>10</v>
      </c>
      <c r="AF18" s="320">
        <v>11</v>
      </c>
      <c r="AG18" s="320">
        <v>29</v>
      </c>
      <c r="AH18" s="320">
        <v>19</v>
      </c>
      <c r="AI18" s="320">
        <v>16</v>
      </c>
      <c r="AJ18" s="320">
        <v>10</v>
      </c>
      <c r="AK18" s="321">
        <v>46</v>
      </c>
      <c r="AL18" s="321">
        <v>20</v>
      </c>
      <c r="AM18" s="321">
        <v>22</v>
      </c>
    </row>
    <row r="19" spans="1:39" ht="15.75" customHeight="1">
      <c r="A19" s="39" t="s">
        <v>479</v>
      </c>
      <c r="B19" s="320">
        <f t="shared" si="1"/>
        <v>526</v>
      </c>
      <c r="C19" s="320">
        <v>28</v>
      </c>
      <c r="D19" s="320">
        <v>20</v>
      </c>
      <c r="E19" s="320">
        <v>6</v>
      </c>
      <c r="F19" s="320">
        <v>2</v>
      </c>
      <c r="G19" s="320">
        <v>8</v>
      </c>
      <c r="H19" s="320">
        <v>9</v>
      </c>
      <c r="I19" s="320">
        <v>8</v>
      </c>
      <c r="J19" s="320">
        <v>5</v>
      </c>
      <c r="K19" s="45">
        <v>13</v>
      </c>
      <c r="L19" s="320">
        <v>13</v>
      </c>
      <c r="M19" s="320">
        <v>26</v>
      </c>
      <c r="N19" s="320">
        <v>59</v>
      </c>
      <c r="O19" s="320">
        <v>12</v>
      </c>
      <c r="P19" s="321">
        <v>44</v>
      </c>
      <c r="Q19" s="320">
        <v>19</v>
      </c>
      <c r="R19" s="320">
        <v>19</v>
      </c>
      <c r="S19" s="320">
        <v>7</v>
      </c>
      <c r="T19" s="321">
        <v>0</v>
      </c>
      <c r="U19" s="320">
        <v>3</v>
      </c>
      <c r="V19" s="320">
        <v>14</v>
      </c>
      <c r="W19" s="320">
        <v>0</v>
      </c>
      <c r="X19" s="321">
        <v>0</v>
      </c>
      <c r="Y19" s="320">
        <v>11</v>
      </c>
      <c r="Z19" s="321">
        <v>0</v>
      </c>
      <c r="AA19" s="321">
        <v>0</v>
      </c>
      <c r="AB19" s="320">
        <v>15</v>
      </c>
      <c r="AC19" s="321">
        <v>3</v>
      </c>
      <c r="AD19" s="321">
        <v>10</v>
      </c>
      <c r="AE19" s="321">
        <v>9</v>
      </c>
      <c r="AF19" s="320">
        <v>8</v>
      </c>
      <c r="AG19" s="320">
        <v>12</v>
      </c>
      <c r="AH19" s="320">
        <v>16</v>
      </c>
      <c r="AI19" s="320">
        <v>19</v>
      </c>
      <c r="AJ19" s="320">
        <v>9</v>
      </c>
      <c r="AK19" s="321">
        <v>64</v>
      </c>
      <c r="AL19" s="321">
        <v>22</v>
      </c>
      <c r="AM19" s="321">
        <v>13</v>
      </c>
    </row>
    <row r="20" spans="1:39" ht="15.75" customHeight="1">
      <c r="A20" s="39" t="s">
        <v>368</v>
      </c>
      <c r="B20" s="320">
        <f t="shared" si="1"/>
        <v>545</v>
      </c>
      <c r="C20" s="320">
        <v>14</v>
      </c>
      <c r="D20" s="320">
        <v>22</v>
      </c>
      <c r="E20" s="320">
        <v>12</v>
      </c>
      <c r="F20" s="321">
        <v>3</v>
      </c>
      <c r="G20" s="320">
        <v>12</v>
      </c>
      <c r="H20" s="320">
        <v>12</v>
      </c>
      <c r="I20" s="320">
        <v>13</v>
      </c>
      <c r="J20" s="320">
        <v>12</v>
      </c>
      <c r="K20" s="45">
        <v>9</v>
      </c>
      <c r="L20" s="320">
        <v>10</v>
      </c>
      <c r="M20" s="320">
        <v>22</v>
      </c>
      <c r="N20" s="320">
        <v>49</v>
      </c>
      <c r="O20" s="320">
        <v>13</v>
      </c>
      <c r="P20" s="321">
        <v>43</v>
      </c>
      <c r="Q20" s="320">
        <v>21</v>
      </c>
      <c r="R20" s="321">
        <v>16</v>
      </c>
      <c r="S20" s="320">
        <v>7</v>
      </c>
      <c r="T20" s="321">
        <v>0</v>
      </c>
      <c r="U20" s="320">
        <v>2</v>
      </c>
      <c r="V20" s="320">
        <v>17</v>
      </c>
      <c r="W20" s="320">
        <v>0</v>
      </c>
      <c r="X20" s="321">
        <v>0</v>
      </c>
      <c r="Y20" s="320">
        <v>10</v>
      </c>
      <c r="Z20" s="321">
        <v>0</v>
      </c>
      <c r="AA20" s="321">
        <v>0</v>
      </c>
      <c r="AB20" s="320">
        <v>17</v>
      </c>
      <c r="AC20" s="321">
        <v>4</v>
      </c>
      <c r="AD20" s="321">
        <v>10</v>
      </c>
      <c r="AE20" s="320">
        <v>11</v>
      </c>
      <c r="AF20" s="320">
        <v>13</v>
      </c>
      <c r="AG20" s="320">
        <v>18</v>
      </c>
      <c r="AH20" s="320">
        <v>21</v>
      </c>
      <c r="AI20" s="320">
        <v>19</v>
      </c>
      <c r="AJ20" s="320">
        <v>10</v>
      </c>
      <c r="AK20" s="321">
        <v>54</v>
      </c>
      <c r="AL20" s="321">
        <v>18</v>
      </c>
      <c r="AM20" s="321">
        <v>31</v>
      </c>
    </row>
    <row r="21" spans="1:39" ht="15.75" customHeight="1">
      <c r="A21" s="39" t="s">
        <v>369</v>
      </c>
      <c r="B21" s="320">
        <f t="shared" si="1"/>
        <v>426</v>
      </c>
      <c r="C21" s="320">
        <v>10</v>
      </c>
      <c r="D21" s="320">
        <v>0</v>
      </c>
      <c r="E21" s="320">
        <v>20</v>
      </c>
      <c r="F21" s="321">
        <v>2</v>
      </c>
      <c r="G21" s="321">
        <v>5</v>
      </c>
      <c r="H21" s="320">
        <v>6</v>
      </c>
      <c r="I21" s="320">
        <v>5</v>
      </c>
      <c r="J21" s="320">
        <v>11</v>
      </c>
      <c r="K21" s="45">
        <v>7</v>
      </c>
      <c r="L21" s="320">
        <v>5</v>
      </c>
      <c r="M21" s="320">
        <v>20</v>
      </c>
      <c r="N21" s="320">
        <v>59</v>
      </c>
      <c r="O21" s="320">
        <v>10</v>
      </c>
      <c r="P21" s="321">
        <v>26</v>
      </c>
      <c r="Q21" s="320">
        <v>11</v>
      </c>
      <c r="R21" s="321">
        <v>12</v>
      </c>
      <c r="S21" s="320">
        <v>2</v>
      </c>
      <c r="T21" s="321">
        <v>0</v>
      </c>
      <c r="U21" s="321">
        <v>0</v>
      </c>
      <c r="V21" s="321">
        <v>11</v>
      </c>
      <c r="W21" s="320">
        <v>0</v>
      </c>
      <c r="X21" s="321">
        <v>0</v>
      </c>
      <c r="Y21" s="320">
        <v>5</v>
      </c>
      <c r="Z21" s="321">
        <v>0</v>
      </c>
      <c r="AA21" s="321">
        <v>0</v>
      </c>
      <c r="AB21" s="320">
        <v>12</v>
      </c>
      <c r="AC21" s="321">
        <v>4</v>
      </c>
      <c r="AD21" s="321">
        <v>7</v>
      </c>
      <c r="AE21" s="321">
        <v>8</v>
      </c>
      <c r="AF21" s="320">
        <v>11</v>
      </c>
      <c r="AG21" s="320">
        <v>32</v>
      </c>
      <c r="AH21" s="320">
        <v>15</v>
      </c>
      <c r="AI21" s="320">
        <v>18</v>
      </c>
      <c r="AJ21" s="320">
        <v>6</v>
      </c>
      <c r="AK21" s="321">
        <v>37</v>
      </c>
      <c r="AL21" s="321">
        <v>21</v>
      </c>
      <c r="AM21" s="321">
        <v>28</v>
      </c>
    </row>
    <row r="22" spans="1:39" ht="15.75" customHeight="1">
      <c r="A22" s="39" t="s">
        <v>516</v>
      </c>
      <c r="B22" s="320">
        <f t="shared" si="1"/>
        <v>300</v>
      </c>
      <c r="C22" s="320">
        <v>0</v>
      </c>
      <c r="D22" s="320">
        <v>0</v>
      </c>
      <c r="E22" s="321">
        <v>13</v>
      </c>
      <c r="F22" s="321">
        <v>1</v>
      </c>
      <c r="G22" s="321">
        <v>3</v>
      </c>
      <c r="H22" s="320">
        <v>4</v>
      </c>
      <c r="I22" s="320">
        <v>4</v>
      </c>
      <c r="J22" s="320">
        <v>3</v>
      </c>
      <c r="K22" s="45">
        <v>5</v>
      </c>
      <c r="L22" s="321">
        <v>5</v>
      </c>
      <c r="M22" s="320">
        <v>29</v>
      </c>
      <c r="N22" s="320">
        <v>39</v>
      </c>
      <c r="O22" s="320">
        <v>5</v>
      </c>
      <c r="P22" s="321">
        <v>26</v>
      </c>
      <c r="Q22" s="320">
        <v>11</v>
      </c>
      <c r="R22" s="321">
        <v>11</v>
      </c>
      <c r="S22" s="321">
        <v>2</v>
      </c>
      <c r="T22" s="321">
        <v>0</v>
      </c>
      <c r="U22" s="321">
        <v>0</v>
      </c>
      <c r="V22" s="321">
        <v>13</v>
      </c>
      <c r="W22" s="320">
        <v>0</v>
      </c>
      <c r="X22" s="321">
        <v>0</v>
      </c>
      <c r="Y22" s="321">
        <v>7</v>
      </c>
      <c r="Z22" s="321">
        <v>0</v>
      </c>
      <c r="AA22" s="321">
        <v>0</v>
      </c>
      <c r="AB22" s="321">
        <v>7</v>
      </c>
      <c r="AC22" s="321">
        <v>0</v>
      </c>
      <c r="AD22" s="321">
        <v>4</v>
      </c>
      <c r="AE22" s="321">
        <v>12</v>
      </c>
      <c r="AF22" s="321">
        <v>1</v>
      </c>
      <c r="AG22" s="321">
        <v>6</v>
      </c>
      <c r="AH22" s="321">
        <v>11</v>
      </c>
      <c r="AI22" s="320">
        <v>16</v>
      </c>
      <c r="AJ22" s="321">
        <v>8</v>
      </c>
      <c r="AK22" s="321">
        <v>29</v>
      </c>
      <c r="AL22" s="360">
        <v>12</v>
      </c>
      <c r="AM22" s="360">
        <v>13</v>
      </c>
    </row>
    <row r="23" spans="1:39" ht="15.75" customHeight="1">
      <c r="A23" s="39" t="s">
        <v>480</v>
      </c>
      <c r="B23" s="320">
        <f t="shared" si="1"/>
        <v>358</v>
      </c>
      <c r="C23" s="320">
        <v>0</v>
      </c>
      <c r="D23" s="320">
        <v>0</v>
      </c>
      <c r="E23" s="320">
        <v>15</v>
      </c>
      <c r="F23" s="321">
        <v>0</v>
      </c>
      <c r="G23" s="320">
        <v>2</v>
      </c>
      <c r="H23" s="320">
        <v>5</v>
      </c>
      <c r="I23" s="320">
        <v>2</v>
      </c>
      <c r="J23" s="320">
        <v>6</v>
      </c>
      <c r="K23" s="45">
        <v>5</v>
      </c>
      <c r="L23" s="320">
        <v>6</v>
      </c>
      <c r="M23" s="320">
        <v>22</v>
      </c>
      <c r="N23" s="320">
        <v>33</v>
      </c>
      <c r="O23" s="320">
        <v>8</v>
      </c>
      <c r="P23" s="320">
        <v>25</v>
      </c>
      <c r="Q23" s="320">
        <v>10</v>
      </c>
      <c r="R23" s="321">
        <v>9</v>
      </c>
      <c r="S23" s="321">
        <v>0</v>
      </c>
      <c r="T23" s="321">
        <v>0</v>
      </c>
      <c r="U23" s="321">
        <v>0</v>
      </c>
      <c r="V23" s="321">
        <v>12</v>
      </c>
      <c r="W23" s="320">
        <v>0</v>
      </c>
      <c r="X23" s="321">
        <v>0</v>
      </c>
      <c r="Y23" s="320">
        <v>7</v>
      </c>
      <c r="Z23" s="321">
        <v>0</v>
      </c>
      <c r="AA23" s="321">
        <v>0</v>
      </c>
      <c r="AB23" s="321">
        <v>2</v>
      </c>
      <c r="AC23" s="321">
        <v>2</v>
      </c>
      <c r="AD23" s="321">
        <v>11</v>
      </c>
      <c r="AE23" s="321">
        <v>10</v>
      </c>
      <c r="AF23" s="320">
        <v>13</v>
      </c>
      <c r="AG23" s="320">
        <v>9</v>
      </c>
      <c r="AH23" s="320">
        <v>21</v>
      </c>
      <c r="AI23" s="320">
        <v>8</v>
      </c>
      <c r="AJ23" s="321">
        <v>10</v>
      </c>
      <c r="AK23" s="321">
        <v>51</v>
      </c>
      <c r="AL23" s="360">
        <v>23</v>
      </c>
      <c r="AM23" s="360">
        <v>31</v>
      </c>
    </row>
    <row r="24" spans="1:39" ht="15.75" customHeight="1">
      <c r="A24" s="39" t="s">
        <v>481</v>
      </c>
      <c r="B24" s="320">
        <f t="shared" si="1"/>
        <v>528</v>
      </c>
      <c r="C24" s="320">
        <v>22</v>
      </c>
      <c r="D24" s="320">
        <v>6</v>
      </c>
      <c r="E24" s="320">
        <v>30</v>
      </c>
      <c r="F24" s="320">
        <v>3</v>
      </c>
      <c r="G24" s="320">
        <v>8</v>
      </c>
      <c r="H24" s="320">
        <v>9</v>
      </c>
      <c r="I24" s="320">
        <v>7</v>
      </c>
      <c r="J24" s="320">
        <v>8</v>
      </c>
      <c r="K24" s="45">
        <v>12</v>
      </c>
      <c r="L24" s="320">
        <v>10</v>
      </c>
      <c r="M24" s="320">
        <v>22</v>
      </c>
      <c r="N24" s="320">
        <v>107</v>
      </c>
      <c r="O24" s="320">
        <v>11</v>
      </c>
      <c r="P24" s="320">
        <v>36</v>
      </c>
      <c r="Q24" s="320">
        <v>12</v>
      </c>
      <c r="R24" s="321">
        <v>19</v>
      </c>
      <c r="S24" s="320">
        <v>6</v>
      </c>
      <c r="T24" s="321">
        <v>0</v>
      </c>
      <c r="U24" s="320">
        <v>1</v>
      </c>
      <c r="V24" s="320">
        <v>16</v>
      </c>
      <c r="W24" s="320">
        <v>0</v>
      </c>
      <c r="X24" s="321">
        <v>0</v>
      </c>
      <c r="Y24" s="320">
        <v>9</v>
      </c>
      <c r="Z24" s="321">
        <v>0</v>
      </c>
      <c r="AA24" s="321">
        <v>0</v>
      </c>
      <c r="AB24" s="320">
        <v>17</v>
      </c>
      <c r="AC24" s="321">
        <v>4</v>
      </c>
      <c r="AD24" s="321">
        <v>5</v>
      </c>
      <c r="AE24" s="321">
        <v>8</v>
      </c>
      <c r="AF24" s="320">
        <v>6</v>
      </c>
      <c r="AG24" s="320">
        <v>25</v>
      </c>
      <c r="AH24" s="320">
        <v>11</v>
      </c>
      <c r="AI24" s="320">
        <v>19</v>
      </c>
      <c r="AJ24" s="320">
        <v>5</v>
      </c>
      <c r="AK24" s="360">
        <v>47</v>
      </c>
      <c r="AL24" s="360">
        <v>20</v>
      </c>
      <c r="AM24" s="360">
        <v>7</v>
      </c>
    </row>
    <row r="25" spans="1:39" ht="4.5" customHeight="1" thickBot="1">
      <c r="A25" s="324"/>
      <c r="B25" s="142"/>
      <c r="C25" s="142"/>
      <c r="D25" s="142"/>
      <c r="E25" s="142"/>
      <c r="F25" s="142"/>
      <c r="G25" s="142" t="s">
        <v>447</v>
      </c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 t="s">
        <v>447</v>
      </c>
      <c r="AD25" s="142"/>
      <c r="AE25" s="142"/>
      <c r="AF25" s="142"/>
      <c r="AG25" s="142"/>
      <c r="AH25" s="142"/>
      <c r="AI25" s="142"/>
      <c r="AJ25" s="142" t="s">
        <v>447</v>
      </c>
      <c r="AK25" s="49"/>
      <c r="AL25" s="49"/>
      <c r="AM25" s="49"/>
    </row>
    <row r="26" spans="1:36" ht="13.5">
      <c r="A26" s="5" t="s">
        <v>503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201"/>
      <c r="S26" s="201"/>
      <c r="T26" s="201"/>
      <c r="U26" s="201"/>
      <c r="V26" s="201"/>
      <c r="W26" s="201"/>
      <c r="X26" s="201"/>
      <c r="Y26" s="201"/>
      <c r="Z26" s="201"/>
      <c r="AA26" s="201"/>
      <c r="AB26" s="201"/>
      <c r="AC26" s="201"/>
      <c r="AD26" s="201"/>
      <c r="AE26" s="201"/>
      <c r="AF26" s="201"/>
      <c r="AG26" s="201"/>
      <c r="AH26" s="201"/>
      <c r="AI26" s="201"/>
      <c r="AJ26" s="201"/>
    </row>
    <row r="27" spans="1:18" s="47" customFormat="1" ht="16.5" customHeight="1">
      <c r="A27" s="46"/>
      <c r="B27" s="217"/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8"/>
      <c r="Q27" s="217"/>
      <c r="R27" s="219"/>
    </row>
    <row r="28" spans="2:18" s="47" customFormat="1" ht="4.5" customHeight="1"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72"/>
    </row>
    <row r="29" spans="1:18" s="47" customFormat="1" ht="13.5">
      <c r="A29" s="40"/>
      <c r="B29" s="162"/>
      <c r="C29" s="162"/>
      <c r="D29" s="162"/>
      <c r="E29" s="162"/>
      <c r="F29" s="162"/>
      <c r="G29" s="162"/>
      <c r="H29" s="162"/>
      <c r="I29" s="162"/>
      <c r="J29" s="162"/>
      <c r="K29" s="162"/>
      <c r="L29" s="162"/>
      <c r="M29" s="162"/>
      <c r="N29" s="162"/>
      <c r="O29" s="162"/>
      <c r="P29" s="162"/>
      <c r="Q29" s="162"/>
      <c r="R29" s="172"/>
    </row>
    <row r="30" spans="1:18" s="47" customFormat="1" ht="13.5">
      <c r="A30" s="40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72"/>
    </row>
    <row r="31" spans="1:18" s="47" customFormat="1" ht="13.5">
      <c r="A31" s="40"/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72"/>
    </row>
    <row r="32" spans="1:18" s="47" customFormat="1" ht="13.5">
      <c r="A32" s="40"/>
      <c r="B32" s="162"/>
      <c r="C32" s="162"/>
      <c r="D32" s="162"/>
      <c r="E32" s="162"/>
      <c r="F32" s="162"/>
      <c r="G32" s="162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72"/>
    </row>
    <row r="33" spans="1:18" s="47" customFormat="1" ht="13.5">
      <c r="A33" s="40"/>
      <c r="B33" s="162"/>
      <c r="C33" s="162"/>
      <c r="D33" s="162"/>
      <c r="E33" s="162"/>
      <c r="F33" s="162"/>
      <c r="G33" s="162"/>
      <c r="H33" s="162"/>
      <c r="I33" s="162"/>
      <c r="J33" s="162"/>
      <c r="K33" s="162"/>
      <c r="L33" s="162"/>
      <c r="M33" s="162"/>
      <c r="N33" s="162"/>
      <c r="O33" s="162"/>
      <c r="P33" s="162"/>
      <c r="Q33" s="162"/>
      <c r="R33" s="172"/>
    </row>
    <row r="34" spans="1:18" s="47" customFormat="1" ht="13.5">
      <c r="A34" s="40"/>
      <c r="B34" s="162"/>
      <c r="C34" s="162"/>
      <c r="D34" s="162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2"/>
      <c r="R34" s="172"/>
    </row>
    <row r="35" spans="1:18" s="47" customFormat="1" ht="13.5">
      <c r="A35" s="44"/>
      <c r="B35" s="162"/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  <c r="Q35" s="162"/>
      <c r="R35" s="172"/>
    </row>
    <row r="36" spans="1:18" s="47" customFormat="1" ht="13.5">
      <c r="A36" s="44"/>
      <c r="B36" s="162"/>
      <c r="C36" s="162"/>
      <c r="D36" s="162"/>
      <c r="E36" s="162"/>
      <c r="F36" s="162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72"/>
    </row>
    <row r="37" spans="1:18" s="47" customFormat="1" ht="13.5">
      <c r="A37" s="44"/>
      <c r="B37" s="162"/>
      <c r="C37" s="162"/>
      <c r="D37" s="162"/>
      <c r="E37" s="162"/>
      <c r="F37" s="162"/>
      <c r="G37" s="162"/>
      <c r="H37" s="162"/>
      <c r="I37" s="162"/>
      <c r="J37" s="162"/>
      <c r="K37" s="162"/>
      <c r="L37" s="162"/>
      <c r="M37" s="212"/>
      <c r="N37" s="162"/>
      <c r="O37" s="162"/>
      <c r="P37" s="162"/>
      <c r="Q37" s="162"/>
      <c r="R37" s="172"/>
    </row>
    <row r="38" spans="1:18" s="47" customFormat="1" ht="13.5">
      <c r="A38" s="44"/>
      <c r="B38" s="162"/>
      <c r="C38" s="162"/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72"/>
    </row>
    <row r="39" spans="1:18" s="47" customFormat="1" ht="13.5">
      <c r="A39" s="44"/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212"/>
      <c r="N39" s="162"/>
      <c r="O39" s="162"/>
      <c r="P39" s="162"/>
      <c r="Q39" s="162"/>
      <c r="R39" s="172"/>
    </row>
    <row r="40" spans="1:18" s="47" customFormat="1" ht="13.5">
      <c r="A40" s="44"/>
      <c r="B40" s="162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72"/>
    </row>
    <row r="41" spans="1:18" s="47" customFormat="1" ht="13.5">
      <c r="A41" s="44"/>
      <c r="B41" s="162"/>
      <c r="C41" s="162"/>
      <c r="D41" s="162"/>
      <c r="E41" s="162"/>
      <c r="F41" s="162"/>
      <c r="G41" s="162"/>
      <c r="H41" s="162"/>
      <c r="I41" s="162"/>
      <c r="J41" s="162"/>
      <c r="K41" s="162"/>
      <c r="L41" s="162"/>
      <c r="M41" s="212"/>
      <c r="N41" s="162"/>
      <c r="O41" s="162"/>
      <c r="P41" s="162"/>
      <c r="Q41" s="162"/>
      <c r="R41" s="172"/>
    </row>
    <row r="42" spans="1:18" s="47" customFormat="1" ht="13.5">
      <c r="A42" s="44"/>
      <c r="B42" s="212"/>
      <c r="C42" s="162"/>
      <c r="D42" s="162"/>
      <c r="E42" s="162"/>
      <c r="F42" s="162"/>
      <c r="G42" s="162"/>
      <c r="H42" s="162"/>
      <c r="I42" s="162"/>
      <c r="J42" s="162"/>
      <c r="K42" s="162"/>
      <c r="L42" s="162"/>
      <c r="M42" s="212"/>
      <c r="N42" s="162"/>
      <c r="O42" s="162"/>
      <c r="P42" s="162"/>
      <c r="Q42" s="162"/>
      <c r="R42" s="172"/>
    </row>
    <row r="43" spans="1:18" s="47" customFormat="1" ht="13.5">
      <c r="A43" s="44"/>
      <c r="B43" s="212"/>
      <c r="C43" s="162"/>
      <c r="D43" s="162"/>
      <c r="E43" s="162"/>
      <c r="F43" s="212"/>
      <c r="G43" s="162"/>
      <c r="H43" s="162"/>
      <c r="I43" s="162"/>
      <c r="J43" s="162"/>
      <c r="K43" s="162"/>
      <c r="L43" s="162"/>
      <c r="M43" s="212"/>
      <c r="N43" s="162"/>
      <c r="O43" s="212"/>
      <c r="P43" s="162"/>
      <c r="Q43" s="162"/>
      <c r="R43" s="172"/>
    </row>
    <row r="44" spans="1:18" s="47" customFormat="1" ht="13.5">
      <c r="A44" s="44"/>
      <c r="B44" s="212"/>
      <c r="C44" s="212"/>
      <c r="D44" s="212"/>
      <c r="E44" s="212"/>
      <c r="F44" s="162"/>
      <c r="G44" s="162"/>
      <c r="H44" s="212"/>
      <c r="I44" s="212"/>
      <c r="J44" s="212"/>
      <c r="K44" s="162"/>
      <c r="L44" s="212"/>
      <c r="M44" s="212"/>
      <c r="N44" s="162"/>
      <c r="O44" s="212"/>
      <c r="P44" s="212"/>
      <c r="Q44" s="162"/>
      <c r="R44" s="220"/>
    </row>
    <row r="45" spans="1:18" s="47" customFormat="1" ht="13.5">
      <c r="A45" s="44"/>
      <c r="B45" s="212"/>
      <c r="C45" s="212"/>
      <c r="D45" s="162"/>
      <c r="E45" s="212"/>
      <c r="F45" s="212"/>
      <c r="G45" s="162"/>
      <c r="H45" s="212"/>
      <c r="I45" s="212"/>
      <c r="J45" s="162"/>
      <c r="K45" s="162"/>
      <c r="L45" s="212"/>
      <c r="M45" s="212"/>
      <c r="N45" s="162"/>
      <c r="O45" s="212"/>
      <c r="P45" s="162"/>
      <c r="Q45" s="162"/>
      <c r="R45" s="220"/>
    </row>
    <row r="46" spans="1:18" s="47" customFormat="1" ht="13.5">
      <c r="A46" s="44"/>
      <c r="B46" s="212"/>
      <c r="C46" s="162"/>
      <c r="D46" s="162"/>
      <c r="E46" s="162"/>
      <c r="F46" s="162"/>
      <c r="G46" s="162"/>
      <c r="H46" s="162"/>
      <c r="I46" s="162"/>
      <c r="J46" s="162"/>
      <c r="K46" s="162"/>
      <c r="L46" s="162"/>
      <c r="M46" s="212"/>
      <c r="N46" s="162"/>
      <c r="O46" s="212"/>
      <c r="P46" s="162"/>
      <c r="Q46" s="162"/>
      <c r="R46" s="172"/>
    </row>
    <row r="47" spans="2:18" s="47" customFormat="1" ht="4.5" customHeight="1">
      <c r="B47" s="162"/>
      <c r="C47" s="162"/>
      <c r="D47" s="162"/>
      <c r="E47" s="162"/>
      <c r="F47" s="162"/>
      <c r="G47" s="162"/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72"/>
    </row>
    <row r="48" spans="2:17" s="47" customFormat="1" ht="13.5"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2:17" s="47" customFormat="1" ht="13.5"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2:17" s="47" customFormat="1" ht="13.5"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</row>
    <row r="51" spans="2:17" s="47" customFormat="1" ht="13.5"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</row>
    <row r="52" spans="2:17" s="47" customFormat="1" ht="13.5"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</row>
    <row r="53" spans="2:17" s="47" customFormat="1" ht="13.5"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2:17" s="47" customFormat="1" ht="13.5"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</row>
    <row r="55" spans="2:17" s="47" customFormat="1" ht="13.5"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2:17" s="47" customFormat="1" ht="13.5"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2:17" s="47" customFormat="1" ht="13.5"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2:17" s="47" customFormat="1" ht="13.5"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2:17" s="47" customFormat="1" ht="13.5"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2:17" s="47" customFormat="1" ht="13.5"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2:17" s="47" customFormat="1" ht="13.5"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2:17" s="47" customFormat="1" ht="13.5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2:17" s="47" customFormat="1" ht="13.5"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2:17" s="47" customFormat="1" ht="13.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2:17" s="47" customFormat="1" ht="13.5"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2:17" s="47" customFormat="1" ht="13.5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2:17" s="47" customFormat="1" ht="13.5"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2:17" s="47" customFormat="1" ht="13.5"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2:17" s="47" customFormat="1" ht="13.5"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2:17" s="47" customFormat="1" ht="13.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2:17" s="47" customFormat="1" ht="13.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2:17" s="47" customFormat="1" ht="13.5"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2:17" s="47" customFormat="1" ht="13.5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2:17" s="47" customFormat="1" ht="13.5"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2:17" s="47" customFormat="1" ht="13.5"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2:17" s="47" customFormat="1" ht="13.5"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2:17" s="47" customFormat="1" ht="13.5"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="47" customFormat="1" ht="13.5"/>
    <row r="79" s="47" customFormat="1" ht="13.5"/>
    <row r="80" s="47" customFormat="1" ht="13.5"/>
    <row r="81" s="47" customFormat="1" ht="13.5"/>
    <row r="82" s="47" customFormat="1" ht="13.5"/>
    <row r="83" s="47" customFormat="1" ht="13.5"/>
    <row r="84" s="47" customFormat="1" ht="13.5"/>
    <row r="85" s="47" customFormat="1" ht="13.5"/>
    <row r="86" s="47" customFormat="1" ht="13.5"/>
    <row r="87" s="47" customFormat="1" ht="13.5"/>
    <row r="88" s="47" customFormat="1" ht="13.5"/>
    <row r="89" s="47" customFormat="1" ht="13.5"/>
    <row r="90" s="47" customFormat="1" ht="13.5"/>
    <row r="91" s="47" customFormat="1" ht="13.5"/>
    <row r="92" s="47" customFormat="1" ht="13.5"/>
    <row r="93" s="47" customFormat="1" ht="13.5"/>
    <row r="94" s="47" customFormat="1" ht="13.5"/>
    <row r="95" s="47" customFormat="1" ht="13.5"/>
    <row r="96" s="47" customFormat="1" ht="13.5"/>
    <row r="97" s="47" customFormat="1" ht="13.5"/>
    <row r="98" s="47" customFormat="1" ht="13.5"/>
    <row r="99" s="47" customFormat="1" ht="13.5"/>
    <row r="100" s="47" customFormat="1" ht="13.5"/>
    <row r="101" s="47" customFormat="1" ht="13.5"/>
    <row r="102" s="47" customFormat="1" ht="13.5"/>
    <row r="103" s="47" customFormat="1" ht="13.5"/>
    <row r="104" s="47" customFormat="1" ht="13.5"/>
    <row r="105" s="47" customFormat="1" ht="13.5"/>
    <row r="106" s="47" customFormat="1" ht="13.5"/>
    <row r="107" s="47" customFormat="1" ht="13.5"/>
    <row r="108" s="47" customFormat="1" ht="13.5"/>
    <row r="109" s="47" customFormat="1" ht="13.5"/>
    <row r="110" s="47" customFormat="1" ht="13.5"/>
    <row r="111" s="47" customFormat="1" ht="13.5"/>
    <row r="112" s="47" customFormat="1" ht="13.5"/>
    <row r="113" s="47" customFormat="1" ht="13.5"/>
    <row r="114" s="47" customFormat="1" ht="13.5"/>
    <row r="115" s="47" customFormat="1" ht="13.5"/>
    <row r="116" s="47" customFormat="1" ht="13.5"/>
    <row r="117" s="47" customFormat="1" ht="13.5"/>
    <row r="118" s="47" customFormat="1" ht="13.5"/>
    <row r="119" s="47" customFormat="1" ht="13.5"/>
    <row r="120" s="47" customFormat="1" ht="13.5"/>
    <row r="121" s="47" customFormat="1" ht="13.5"/>
    <row r="122" s="47" customFormat="1" ht="13.5"/>
    <row r="123" s="47" customFormat="1" ht="13.5"/>
    <row r="124" s="47" customFormat="1" ht="13.5"/>
    <row r="125" s="47" customFormat="1" ht="13.5"/>
    <row r="126" s="47" customFormat="1" ht="13.5"/>
    <row r="127" s="47" customFormat="1" ht="13.5"/>
    <row r="128" s="47" customFormat="1" ht="13.5"/>
    <row r="129" s="47" customFormat="1" ht="13.5"/>
    <row r="130" s="47" customFormat="1" ht="13.5"/>
    <row r="131" s="47" customFormat="1" ht="13.5"/>
    <row r="132" s="47" customFormat="1" ht="13.5"/>
    <row r="133" s="47" customFormat="1" ht="13.5"/>
    <row r="134" s="47" customFormat="1" ht="13.5"/>
    <row r="135" s="47" customFormat="1" ht="13.5"/>
    <row r="136" s="47" customFormat="1" ht="13.5"/>
    <row r="137" s="47" customFormat="1" ht="13.5"/>
    <row r="138" s="47" customFormat="1" ht="13.5"/>
    <row r="139" s="47" customFormat="1" ht="13.5"/>
    <row r="140" s="47" customFormat="1" ht="13.5"/>
    <row r="141" s="47" customFormat="1" ht="13.5"/>
    <row r="142" s="47" customFormat="1" ht="13.5"/>
    <row r="143" s="47" customFormat="1" ht="13.5"/>
    <row r="144" s="47" customFormat="1" ht="13.5"/>
    <row r="145" s="47" customFormat="1" ht="13.5"/>
    <row r="146" s="47" customFormat="1" ht="13.5"/>
    <row r="147" s="47" customFormat="1" ht="13.5"/>
    <row r="148" s="47" customFormat="1" ht="13.5"/>
    <row r="149" s="47" customFormat="1" ht="13.5"/>
    <row r="150" s="47" customFormat="1" ht="13.5"/>
    <row r="151" s="47" customFormat="1" ht="13.5"/>
    <row r="152" s="47" customFormat="1" ht="13.5"/>
    <row r="153" s="47" customFormat="1" ht="13.5"/>
    <row r="154" s="47" customFormat="1" ht="13.5"/>
    <row r="155" s="47" customFormat="1" ht="13.5"/>
    <row r="156" s="47" customFormat="1" ht="13.5"/>
    <row r="157" s="47" customFormat="1" ht="13.5"/>
  </sheetData>
  <sheetProtection/>
  <mergeCells count="1">
    <mergeCell ref="A1:AM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00390625" style="4" customWidth="1"/>
    <col min="2" max="2" width="6.625" style="4" customWidth="1"/>
    <col min="3" max="3" width="7.875" style="4" customWidth="1"/>
    <col min="4" max="4" width="6.75390625" style="4" customWidth="1"/>
    <col min="5" max="13" width="7.125" style="4" customWidth="1"/>
    <col min="14" max="16384" width="9.00390625" style="4" customWidth="1"/>
  </cols>
  <sheetData>
    <row r="1" spans="1:15" s="239" customFormat="1" ht="17.25" customHeight="1">
      <c r="A1" s="387" t="s">
        <v>115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238"/>
      <c r="O1" s="238"/>
    </row>
    <row r="2" spans="2:15" ht="4.5" customHeight="1">
      <c r="B2" s="171"/>
      <c r="C2" s="171"/>
      <c r="D2" s="171"/>
      <c r="E2" s="179"/>
      <c r="F2" s="500"/>
      <c r="G2" s="500"/>
      <c r="H2" s="179"/>
      <c r="I2" s="171"/>
      <c r="J2" s="171"/>
      <c r="K2" s="171"/>
      <c r="L2" s="171"/>
      <c r="M2" s="171"/>
      <c r="N2" s="1"/>
      <c r="O2" s="1"/>
    </row>
    <row r="3" spans="1:13" s="5" customFormat="1" ht="17.25" customHeight="1">
      <c r="A3" s="389" t="s">
        <v>272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2:13" s="5" customFormat="1" ht="4.5" customHeight="1"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</row>
    <row r="5" spans="1:13" s="5" customFormat="1" ht="16.5" customHeight="1" thickBot="1">
      <c r="A5" s="16"/>
      <c r="B5" s="142"/>
      <c r="C5" s="142"/>
      <c r="D5" s="142"/>
      <c r="E5" s="142"/>
      <c r="F5" s="142"/>
      <c r="G5" s="142"/>
      <c r="H5" s="142" t="s">
        <v>84</v>
      </c>
      <c r="I5" s="489" t="s">
        <v>26</v>
      </c>
      <c r="J5" s="489"/>
      <c r="K5" s="489"/>
      <c r="L5" s="489"/>
      <c r="M5" s="489"/>
    </row>
    <row r="6" spans="1:15" s="5" customFormat="1" ht="16.5" customHeight="1">
      <c r="A6" s="501" t="s">
        <v>370</v>
      </c>
      <c r="B6" s="430" t="s">
        <v>271</v>
      </c>
      <c r="C6" s="428" t="s">
        <v>116</v>
      </c>
      <c r="D6" s="435"/>
      <c r="E6" s="428" t="s">
        <v>117</v>
      </c>
      <c r="F6" s="434"/>
      <c r="G6" s="434"/>
      <c r="H6" s="434"/>
      <c r="I6" s="434"/>
      <c r="J6" s="435"/>
      <c r="K6" s="428" t="s">
        <v>118</v>
      </c>
      <c r="L6" s="434"/>
      <c r="M6" s="434"/>
      <c r="N6" s="41"/>
      <c r="O6" s="41"/>
    </row>
    <row r="7" spans="1:15" s="5" customFormat="1" ht="16.5" customHeight="1">
      <c r="A7" s="501"/>
      <c r="B7" s="430"/>
      <c r="C7" s="503" t="s">
        <v>270</v>
      </c>
      <c r="D7" s="429" t="s">
        <v>268</v>
      </c>
      <c r="E7" s="503" t="s">
        <v>119</v>
      </c>
      <c r="F7" s="503"/>
      <c r="G7" s="503"/>
      <c r="H7" s="503" t="s">
        <v>120</v>
      </c>
      <c r="I7" s="503"/>
      <c r="J7" s="503"/>
      <c r="K7" s="447" t="s">
        <v>10</v>
      </c>
      <c r="L7" s="503" t="s">
        <v>210</v>
      </c>
      <c r="M7" s="447" t="s">
        <v>269</v>
      </c>
      <c r="N7" s="41"/>
      <c r="O7" s="41"/>
    </row>
    <row r="8" spans="1:15" s="5" customFormat="1" ht="37.5" customHeight="1">
      <c r="A8" s="502"/>
      <c r="B8" s="431"/>
      <c r="C8" s="503"/>
      <c r="D8" s="431"/>
      <c r="E8" s="164" t="s">
        <v>10</v>
      </c>
      <c r="F8" s="164" t="s">
        <v>210</v>
      </c>
      <c r="G8" s="164" t="s">
        <v>269</v>
      </c>
      <c r="H8" s="164" t="s">
        <v>10</v>
      </c>
      <c r="I8" s="164" t="s">
        <v>210</v>
      </c>
      <c r="J8" s="164" t="s">
        <v>269</v>
      </c>
      <c r="K8" s="434"/>
      <c r="L8" s="503"/>
      <c r="M8" s="434"/>
      <c r="N8" s="41"/>
      <c r="O8" s="41"/>
    </row>
    <row r="9" spans="1:13" s="5" customFormat="1" ht="4.5" customHeight="1">
      <c r="A9" s="1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</row>
    <row r="10" spans="1:13" s="5" customFormat="1" ht="15" customHeight="1">
      <c r="A10" s="19" t="s">
        <v>494</v>
      </c>
      <c r="B10" s="38">
        <v>306</v>
      </c>
      <c r="C10" s="38">
        <v>63646</v>
      </c>
      <c r="D10" s="38">
        <v>208</v>
      </c>
      <c r="E10" s="38">
        <v>24430</v>
      </c>
      <c r="F10" s="38">
        <v>21147</v>
      </c>
      <c r="G10" s="38">
        <v>3283</v>
      </c>
      <c r="H10" s="38">
        <v>11304</v>
      </c>
      <c r="I10" s="38">
        <v>3086</v>
      </c>
      <c r="J10" s="38">
        <v>8218</v>
      </c>
      <c r="K10" s="38">
        <v>27912</v>
      </c>
      <c r="L10" s="38">
        <v>12935</v>
      </c>
      <c r="M10" s="38">
        <v>14977</v>
      </c>
    </row>
    <row r="11" spans="1:13" s="5" customFormat="1" ht="15" customHeight="1">
      <c r="A11" s="19">
        <v>29</v>
      </c>
      <c r="B11" s="38">
        <v>311</v>
      </c>
      <c r="C11" s="38">
        <v>110410</v>
      </c>
      <c r="D11" s="38">
        <v>355</v>
      </c>
      <c r="E11" s="38">
        <v>49532</v>
      </c>
      <c r="F11" s="38">
        <v>45435</v>
      </c>
      <c r="G11" s="38">
        <v>4097</v>
      </c>
      <c r="H11" s="38">
        <v>12481</v>
      </c>
      <c r="I11" s="38">
        <v>4541</v>
      </c>
      <c r="J11" s="38">
        <v>7940</v>
      </c>
      <c r="K11" s="38">
        <v>48397</v>
      </c>
      <c r="L11" s="38">
        <v>25370</v>
      </c>
      <c r="M11" s="38">
        <v>23027</v>
      </c>
    </row>
    <row r="12" spans="1:13" s="5" customFormat="1" ht="15" customHeight="1">
      <c r="A12" s="19">
        <v>30</v>
      </c>
      <c r="B12" s="38">
        <v>314</v>
      </c>
      <c r="C12" s="38">
        <v>59203</v>
      </c>
      <c r="D12" s="38">
        <v>189</v>
      </c>
      <c r="E12" s="38">
        <v>22454</v>
      </c>
      <c r="F12" s="38">
        <v>19828</v>
      </c>
      <c r="G12" s="38">
        <v>2626</v>
      </c>
      <c r="H12" s="38">
        <v>9788</v>
      </c>
      <c r="I12" s="38">
        <v>2586</v>
      </c>
      <c r="J12" s="38">
        <v>7202</v>
      </c>
      <c r="K12" s="38">
        <v>26961</v>
      </c>
      <c r="L12" s="38">
        <v>13325</v>
      </c>
      <c r="M12" s="38">
        <v>13636</v>
      </c>
    </row>
    <row r="13" spans="1:13" s="5" customFormat="1" ht="15" customHeight="1">
      <c r="A13" s="19" t="s">
        <v>496</v>
      </c>
      <c r="B13" s="38">
        <v>238</v>
      </c>
      <c r="C13" s="38">
        <v>94794</v>
      </c>
      <c r="D13" s="38">
        <v>398</v>
      </c>
      <c r="E13" s="38">
        <v>16334</v>
      </c>
      <c r="F13" s="38">
        <v>14721</v>
      </c>
      <c r="G13" s="38">
        <v>1613</v>
      </c>
      <c r="H13" s="38">
        <v>6408</v>
      </c>
      <c r="I13" s="38">
        <v>1377</v>
      </c>
      <c r="J13" s="38">
        <v>5031</v>
      </c>
      <c r="K13" s="38">
        <v>72052</v>
      </c>
      <c r="L13" s="38">
        <v>58984</v>
      </c>
      <c r="M13" s="38">
        <v>13068</v>
      </c>
    </row>
    <row r="14" spans="1:13" s="1" customFormat="1" ht="15" customHeight="1">
      <c r="A14" s="114">
        <v>2</v>
      </c>
      <c r="B14" s="119">
        <f>SUM(B16:B27)</f>
        <v>233</v>
      </c>
      <c r="C14" s="119">
        <f>SUM(C16:C27)</f>
        <v>101147</v>
      </c>
      <c r="D14" s="119">
        <f>ROUND(C14/B14,0)</f>
        <v>434</v>
      </c>
      <c r="E14" s="119">
        <f aca="true" t="shared" si="0" ref="E14:M14">SUM(E16:E27)</f>
        <v>16495</v>
      </c>
      <c r="F14" s="119">
        <f t="shared" si="0"/>
        <v>15176</v>
      </c>
      <c r="G14" s="119">
        <f t="shared" si="0"/>
        <v>1319</v>
      </c>
      <c r="H14" s="119">
        <f t="shared" si="0"/>
        <v>913</v>
      </c>
      <c r="I14" s="119">
        <f t="shared" si="0"/>
        <v>20</v>
      </c>
      <c r="J14" s="119">
        <f t="shared" si="0"/>
        <v>893</v>
      </c>
      <c r="K14" s="119">
        <f t="shared" si="0"/>
        <v>83739</v>
      </c>
      <c r="L14" s="119">
        <f t="shared" si="0"/>
        <v>73232</v>
      </c>
      <c r="M14" s="119">
        <f t="shared" si="0"/>
        <v>10507</v>
      </c>
    </row>
    <row r="15" spans="1:13" s="5" customFormat="1" ht="11.25" customHeight="1">
      <c r="A15" s="19"/>
      <c r="B15" s="147"/>
      <c r="C15" s="147"/>
      <c r="D15" s="119"/>
      <c r="E15" s="147"/>
      <c r="F15" s="147"/>
      <c r="G15" s="147"/>
      <c r="H15" s="147"/>
      <c r="I15" s="147"/>
      <c r="J15" s="147"/>
      <c r="K15" s="147"/>
      <c r="L15" s="147"/>
      <c r="M15" s="147"/>
    </row>
    <row r="16" spans="1:13" s="5" customFormat="1" ht="15" customHeight="1">
      <c r="A16" s="39" t="s">
        <v>517</v>
      </c>
      <c r="B16" s="147">
        <v>3</v>
      </c>
      <c r="C16" s="147">
        <f>E16+H16+K16</f>
        <v>834</v>
      </c>
      <c r="D16" s="38">
        <f>ROUND(C16/B16,0)</f>
        <v>278</v>
      </c>
      <c r="E16" s="38">
        <f>F16+G16</f>
        <v>7</v>
      </c>
      <c r="F16" s="38">
        <v>7</v>
      </c>
      <c r="G16" s="384">
        <v>0</v>
      </c>
      <c r="H16" s="377">
        <f>I16+J16</f>
        <v>0</v>
      </c>
      <c r="I16" s="384">
        <v>0</v>
      </c>
      <c r="J16" s="384">
        <v>0</v>
      </c>
      <c r="K16" s="38">
        <f>L16+M16</f>
        <v>827</v>
      </c>
      <c r="L16" s="147">
        <v>751</v>
      </c>
      <c r="M16" s="147">
        <v>76</v>
      </c>
    </row>
    <row r="17" spans="1:13" s="5" customFormat="1" ht="15" customHeight="1">
      <c r="A17" s="39" t="s">
        <v>515</v>
      </c>
      <c r="B17" s="147">
        <v>10</v>
      </c>
      <c r="C17" s="147">
        <f aca="true" t="shared" si="1" ref="C17:C27">E17+H17+K17</f>
        <v>4558</v>
      </c>
      <c r="D17" s="38">
        <f aca="true" t="shared" si="2" ref="D17:D27">ROUND(C17/B17,0)</f>
        <v>456</v>
      </c>
      <c r="E17" s="38">
        <f aca="true" t="shared" si="3" ref="E17:E27">F17+G17</f>
        <v>8</v>
      </c>
      <c r="F17" s="38">
        <v>8</v>
      </c>
      <c r="G17" s="384">
        <v>0</v>
      </c>
      <c r="H17" s="38">
        <f aca="true" t="shared" si="4" ref="H17:H27">I17+J17</f>
        <v>1</v>
      </c>
      <c r="I17" s="147">
        <v>1</v>
      </c>
      <c r="J17" s="384">
        <v>0</v>
      </c>
      <c r="K17" s="38">
        <f aca="true" t="shared" si="5" ref="K17:K27">L17+M17</f>
        <v>4549</v>
      </c>
      <c r="L17" s="147">
        <v>3871</v>
      </c>
      <c r="M17" s="147">
        <v>678</v>
      </c>
    </row>
    <row r="18" spans="1:13" s="5" customFormat="1" ht="15" customHeight="1">
      <c r="A18" s="39" t="s">
        <v>364</v>
      </c>
      <c r="B18" s="147">
        <v>30</v>
      </c>
      <c r="C18" s="147">
        <f t="shared" si="1"/>
        <v>13063</v>
      </c>
      <c r="D18" s="38">
        <f t="shared" si="2"/>
        <v>435</v>
      </c>
      <c r="E18" s="38">
        <f t="shared" si="3"/>
        <v>81</v>
      </c>
      <c r="F18" s="38">
        <v>73</v>
      </c>
      <c r="G18" s="147">
        <v>8</v>
      </c>
      <c r="H18" s="38">
        <f t="shared" si="4"/>
        <v>2</v>
      </c>
      <c r="I18" s="147">
        <v>2</v>
      </c>
      <c r="J18" s="384">
        <v>0</v>
      </c>
      <c r="K18" s="38">
        <f t="shared" si="5"/>
        <v>12980</v>
      </c>
      <c r="L18" s="147">
        <v>11736</v>
      </c>
      <c r="M18" s="147">
        <v>1244</v>
      </c>
    </row>
    <row r="19" spans="1:13" s="5" customFormat="1" ht="15" customHeight="1">
      <c r="A19" s="39" t="s">
        <v>365</v>
      </c>
      <c r="B19" s="147">
        <v>26</v>
      </c>
      <c r="C19" s="147">
        <f t="shared" si="1"/>
        <v>11695</v>
      </c>
      <c r="D19" s="38">
        <f t="shared" si="2"/>
        <v>450</v>
      </c>
      <c r="E19" s="38">
        <f t="shared" si="3"/>
        <v>77</v>
      </c>
      <c r="F19" s="38">
        <v>68</v>
      </c>
      <c r="G19" s="147">
        <v>9</v>
      </c>
      <c r="H19" s="38">
        <f t="shared" si="4"/>
        <v>5</v>
      </c>
      <c r="I19" s="147">
        <v>5</v>
      </c>
      <c r="J19" s="384">
        <v>0</v>
      </c>
      <c r="K19" s="38">
        <f t="shared" si="5"/>
        <v>11613</v>
      </c>
      <c r="L19" s="147">
        <v>10253</v>
      </c>
      <c r="M19" s="147">
        <v>1360</v>
      </c>
    </row>
    <row r="20" spans="1:13" s="5" customFormat="1" ht="15" customHeight="1">
      <c r="A20" s="39" t="s">
        <v>366</v>
      </c>
      <c r="B20" s="147">
        <v>18</v>
      </c>
      <c r="C20" s="147">
        <f t="shared" si="1"/>
        <v>9602</v>
      </c>
      <c r="D20" s="38">
        <f t="shared" si="2"/>
        <v>533</v>
      </c>
      <c r="E20" s="38">
        <f t="shared" si="3"/>
        <v>162</v>
      </c>
      <c r="F20" s="38">
        <v>154</v>
      </c>
      <c r="G20" s="147">
        <v>8</v>
      </c>
      <c r="H20" s="38">
        <f t="shared" si="4"/>
        <v>6</v>
      </c>
      <c r="I20" s="147">
        <v>4</v>
      </c>
      <c r="J20" s="147">
        <v>2</v>
      </c>
      <c r="K20" s="38">
        <f t="shared" si="5"/>
        <v>9434</v>
      </c>
      <c r="L20" s="147">
        <v>7737</v>
      </c>
      <c r="M20" s="147">
        <v>1697</v>
      </c>
    </row>
    <row r="21" spans="1:13" s="5" customFormat="1" ht="15" customHeight="1">
      <c r="A21" s="39" t="s">
        <v>367</v>
      </c>
      <c r="B21" s="147">
        <v>13</v>
      </c>
      <c r="C21" s="147">
        <f t="shared" si="1"/>
        <v>4499</v>
      </c>
      <c r="D21" s="38">
        <f t="shared" si="2"/>
        <v>346</v>
      </c>
      <c r="E21" s="38">
        <f t="shared" si="3"/>
        <v>3677</v>
      </c>
      <c r="F21" s="38">
        <v>3427</v>
      </c>
      <c r="G21" s="147">
        <v>250</v>
      </c>
      <c r="H21" s="377">
        <f t="shared" si="4"/>
        <v>0</v>
      </c>
      <c r="I21" s="384">
        <v>0</v>
      </c>
      <c r="J21" s="384">
        <v>0</v>
      </c>
      <c r="K21" s="38">
        <f t="shared" si="5"/>
        <v>822</v>
      </c>
      <c r="L21" s="147">
        <v>705</v>
      </c>
      <c r="M21" s="147">
        <v>117</v>
      </c>
    </row>
    <row r="22" spans="1:13" s="5" customFormat="1" ht="15" customHeight="1">
      <c r="A22" s="39" t="s">
        <v>479</v>
      </c>
      <c r="B22" s="147">
        <v>29</v>
      </c>
      <c r="C22" s="147">
        <f t="shared" si="1"/>
        <v>11736</v>
      </c>
      <c r="D22" s="38">
        <f t="shared" si="2"/>
        <v>405</v>
      </c>
      <c r="E22" s="38">
        <f t="shared" si="3"/>
        <v>9079</v>
      </c>
      <c r="F22" s="38">
        <v>8467</v>
      </c>
      <c r="G22" s="147">
        <v>612</v>
      </c>
      <c r="H22" s="377">
        <f t="shared" si="4"/>
        <v>0</v>
      </c>
      <c r="I22" s="384">
        <v>0</v>
      </c>
      <c r="J22" s="384">
        <v>0</v>
      </c>
      <c r="K22" s="38">
        <f t="shared" si="5"/>
        <v>2657</v>
      </c>
      <c r="L22" s="147">
        <v>2295</v>
      </c>
      <c r="M22" s="147">
        <v>362</v>
      </c>
    </row>
    <row r="23" spans="1:13" s="5" customFormat="1" ht="15" customHeight="1">
      <c r="A23" s="39" t="s">
        <v>368</v>
      </c>
      <c r="B23" s="166">
        <v>6</v>
      </c>
      <c r="C23" s="147">
        <f t="shared" si="1"/>
        <v>4547</v>
      </c>
      <c r="D23" s="38">
        <f t="shared" si="2"/>
        <v>758</v>
      </c>
      <c r="E23" s="38">
        <f t="shared" si="3"/>
        <v>1872</v>
      </c>
      <c r="F23" s="38">
        <v>1679</v>
      </c>
      <c r="G23" s="166">
        <v>193</v>
      </c>
      <c r="H23" s="38">
        <f t="shared" si="4"/>
        <v>29</v>
      </c>
      <c r="I23" s="385">
        <v>0</v>
      </c>
      <c r="J23" s="166">
        <v>29</v>
      </c>
      <c r="K23" s="38">
        <f t="shared" si="5"/>
        <v>2646</v>
      </c>
      <c r="L23" s="166">
        <v>2372</v>
      </c>
      <c r="M23" s="166">
        <v>274</v>
      </c>
    </row>
    <row r="24" spans="1:13" s="5" customFormat="1" ht="15" customHeight="1">
      <c r="A24" s="39" t="s">
        <v>369</v>
      </c>
      <c r="B24" s="166">
        <v>31</v>
      </c>
      <c r="C24" s="147">
        <f t="shared" si="1"/>
        <v>11439</v>
      </c>
      <c r="D24" s="38">
        <f t="shared" si="2"/>
        <v>369</v>
      </c>
      <c r="E24" s="38">
        <f t="shared" si="3"/>
        <v>194</v>
      </c>
      <c r="F24" s="38">
        <v>168</v>
      </c>
      <c r="G24" s="166">
        <v>26</v>
      </c>
      <c r="H24" s="38">
        <f t="shared" si="4"/>
        <v>750</v>
      </c>
      <c r="I24" s="166">
        <v>3</v>
      </c>
      <c r="J24" s="166">
        <v>747</v>
      </c>
      <c r="K24" s="38">
        <f t="shared" si="5"/>
        <v>10495</v>
      </c>
      <c r="L24" s="166">
        <v>9139</v>
      </c>
      <c r="M24" s="166">
        <v>1356</v>
      </c>
    </row>
    <row r="25" spans="1:13" s="5" customFormat="1" ht="15" customHeight="1">
      <c r="A25" s="39" t="s">
        <v>516</v>
      </c>
      <c r="B25" s="166">
        <v>31</v>
      </c>
      <c r="C25" s="147">
        <f t="shared" si="1"/>
        <v>9254</v>
      </c>
      <c r="D25" s="38">
        <f t="shared" si="2"/>
        <v>299</v>
      </c>
      <c r="E25" s="38">
        <f t="shared" si="3"/>
        <v>121</v>
      </c>
      <c r="F25" s="38">
        <v>98</v>
      </c>
      <c r="G25" s="166">
        <v>23</v>
      </c>
      <c r="H25" s="38">
        <f t="shared" si="4"/>
        <v>103</v>
      </c>
      <c r="I25" s="385">
        <v>0</v>
      </c>
      <c r="J25" s="166">
        <v>103</v>
      </c>
      <c r="K25" s="38">
        <f t="shared" si="5"/>
        <v>9030</v>
      </c>
      <c r="L25" s="166">
        <v>7879</v>
      </c>
      <c r="M25" s="166">
        <v>1151</v>
      </c>
    </row>
    <row r="26" spans="1:13" s="5" customFormat="1" ht="15" customHeight="1">
      <c r="A26" s="39" t="s">
        <v>480</v>
      </c>
      <c r="B26" s="166">
        <v>25</v>
      </c>
      <c r="C26" s="147">
        <f t="shared" si="1"/>
        <v>18744</v>
      </c>
      <c r="D26" s="38">
        <f t="shared" si="2"/>
        <v>750</v>
      </c>
      <c r="E26" s="38">
        <f t="shared" si="3"/>
        <v>518</v>
      </c>
      <c r="F26" s="38">
        <v>415</v>
      </c>
      <c r="G26" s="166">
        <v>103</v>
      </c>
      <c r="H26" s="38">
        <f t="shared" si="4"/>
        <v>15</v>
      </c>
      <c r="I26" s="166">
        <v>3</v>
      </c>
      <c r="J26" s="166">
        <v>12</v>
      </c>
      <c r="K26" s="38">
        <f t="shared" si="5"/>
        <v>18211</v>
      </c>
      <c r="L26" s="166">
        <v>16217</v>
      </c>
      <c r="M26" s="166">
        <v>1994</v>
      </c>
    </row>
    <row r="27" spans="1:13" s="5" customFormat="1" ht="15" customHeight="1">
      <c r="A27" s="39" t="s">
        <v>481</v>
      </c>
      <c r="B27" s="147">
        <v>11</v>
      </c>
      <c r="C27" s="147">
        <f t="shared" si="1"/>
        <v>1176</v>
      </c>
      <c r="D27" s="38">
        <f t="shared" si="2"/>
        <v>107</v>
      </c>
      <c r="E27" s="38">
        <f t="shared" si="3"/>
        <v>699</v>
      </c>
      <c r="F27" s="38">
        <v>612</v>
      </c>
      <c r="G27" s="147">
        <v>87</v>
      </c>
      <c r="H27" s="38">
        <f t="shared" si="4"/>
        <v>2</v>
      </c>
      <c r="I27" s="147">
        <v>2</v>
      </c>
      <c r="J27" s="384">
        <v>0</v>
      </c>
      <c r="K27" s="38">
        <f t="shared" si="5"/>
        <v>475</v>
      </c>
      <c r="L27" s="147">
        <v>277</v>
      </c>
      <c r="M27" s="147">
        <v>198</v>
      </c>
    </row>
    <row r="28" spans="1:13" s="5" customFormat="1" ht="4.5" customHeight="1" thickBot="1">
      <c r="A28" s="20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</row>
    <row r="29" spans="1:13" s="5" customFormat="1" ht="15" customHeight="1">
      <c r="A29" s="5" t="s">
        <v>338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="299" customFormat="1" ht="13.5">
      <c r="A30" s="5" t="s">
        <v>466</v>
      </c>
    </row>
  </sheetData>
  <sheetProtection/>
  <mergeCells count="16">
    <mergeCell ref="D7:D8"/>
    <mergeCell ref="E7:G7"/>
    <mergeCell ref="H7:J7"/>
    <mergeCell ref="K7:K8"/>
    <mergeCell ref="L7:L8"/>
    <mergeCell ref="M7:M8"/>
    <mergeCell ref="A1:M1"/>
    <mergeCell ref="F2:G2"/>
    <mergeCell ref="A3:M3"/>
    <mergeCell ref="I5:M5"/>
    <mergeCell ref="A6:A8"/>
    <mergeCell ref="B6:B8"/>
    <mergeCell ref="C6:D6"/>
    <mergeCell ref="E6:J6"/>
    <mergeCell ref="K6:M6"/>
    <mergeCell ref="C7:C8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00390625" style="4" customWidth="1"/>
    <col min="2" max="2" width="6.625" style="4" customWidth="1"/>
    <col min="3" max="3" width="7.875" style="4" customWidth="1"/>
    <col min="4" max="4" width="6.75390625" style="4" customWidth="1"/>
    <col min="5" max="13" width="7.125" style="4" customWidth="1"/>
    <col min="14" max="16384" width="9.00390625" style="4" customWidth="1"/>
  </cols>
  <sheetData>
    <row r="1" spans="1:13" s="5" customFormat="1" ht="17.25">
      <c r="A1" s="389" t="s">
        <v>465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5" customFormat="1" ht="4.5" customHeight="1">
      <c r="A2" s="33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5" customFormat="1" ht="16.5" customHeight="1" thickBot="1">
      <c r="A3" s="25"/>
      <c r="B3" s="142"/>
      <c r="C3" s="142"/>
      <c r="D3" s="142"/>
      <c r="E3" s="142"/>
      <c r="F3" s="142"/>
      <c r="G3" s="142"/>
      <c r="H3" s="142" t="s">
        <v>447</v>
      </c>
      <c r="I3" s="489" t="s">
        <v>26</v>
      </c>
      <c r="J3" s="489"/>
      <c r="K3" s="489"/>
      <c r="L3" s="489"/>
      <c r="M3" s="489"/>
    </row>
    <row r="4" spans="1:13" s="5" customFormat="1" ht="16.5" customHeight="1">
      <c r="A4" s="501" t="s">
        <v>362</v>
      </c>
      <c r="B4" s="430" t="s">
        <v>271</v>
      </c>
      <c r="C4" s="428" t="s">
        <v>116</v>
      </c>
      <c r="D4" s="435"/>
      <c r="E4" s="428" t="s">
        <v>117</v>
      </c>
      <c r="F4" s="434"/>
      <c r="G4" s="434"/>
      <c r="H4" s="434"/>
      <c r="I4" s="434"/>
      <c r="J4" s="435"/>
      <c r="K4" s="428" t="s">
        <v>118</v>
      </c>
      <c r="L4" s="434"/>
      <c r="M4" s="434"/>
    </row>
    <row r="5" spans="1:13" s="5" customFormat="1" ht="16.5" customHeight="1">
      <c r="A5" s="501"/>
      <c r="B5" s="430"/>
      <c r="C5" s="503" t="s">
        <v>270</v>
      </c>
      <c r="D5" s="429" t="s">
        <v>268</v>
      </c>
      <c r="E5" s="503" t="s">
        <v>119</v>
      </c>
      <c r="F5" s="503"/>
      <c r="G5" s="503"/>
      <c r="H5" s="503" t="s">
        <v>120</v>
      </c>
      <c r="I5" s="503"/>
      <c r="J5" s="503"/>
      <c r="K5" s="447" t="s">
        <v>10</v>
      </c>
      <c r="L5" s="503" t="s">
        <v>210</v>
      </c>
      <c r="M5" s="447" t="s">
        <v>269</v>
      </c>
    </row>
    <row r="6" spans="1:17" s="5" customFormat="1" ht="37.5" customHeight="1">
      <c r="A6" s="502"/>
      <c r="B6" s="431"/>
      <c r="C6" s="503"/>
      <c r="D6" s="431"/>
      <c r="E6" s="164" t="s">
        <v>10</v>
      </c>
      <c r="F6" s="164" t="s">
        <v>210</v>
      </c>
      <c r="G6" s="164" t="s">
        <v>269</v>
      </c>
      <c r="H6" s="164" t="s">
        <v>10</v>
      </c>
      <c r="I6" s="164" t="s">
        <v>210</v>
      </c>
      <c r="J6" s="164" t="s">
        <v>269</v>
      </c>
      <c r="K6" s="434"/>
      <c r="L6" s="503"/>
      <c r="M6" s="434"/>
      <c r="Q6" s="4"/>
    </row>
    <row r="7" spans="1:17" s="5" customFormat="1" ht="5.25" customHeight="1">
      <c r="A7" s="70"/>
      <c r="B7" s="14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Q7" s="4"/>
    </row>
    <row r="8" spans="1:13" s="5" customFormat="1" ht="15" customHeight="1">
      <c r="A8" s="19" t="s">
        <v>494</v>
      </c>
      <c r="B8" s="147">
        <v>306</v>
      </c>
      <c r="C8" s="147">
        <v>9326</v>
      </c>
      <c r="D8" s="147">
        <v>30</v>
      </c>
      <c r="E8" s="147">
        <v>2266</v>
      </c>
      <c r="F8" s="147">
        <v>2230</v>
      </c>
      <c r="G8" s="147">
        <v>36</v>
      </c>
      <c r="H8" s="147">
        <v>316</v>
      </c>
      <c r="I8" s="147">
        <v>259</v>
      </c>
      <c r="J8" s="147">
        <v>57</v>
      </c>
      <c r="K8" s="147">
        <v>6744</v>
      </c>
      <c r="L8" s="147">
        <v>5241</v>
      </c>
      <c r="M8" s="147">
        <v>1503</v>
      </c>
    </row>
    <row r="9" spans="1:13" s="5" customFormat="1" ht="15" customHeight="1">
      <c r="A9" s="19">
        <v>29</v>
      </c>
      <c r="B9" s="147">
        <v>314</v>
      </c>
      <c r="C9" s="147">
        <v>9860</v>
      </c>
      <c r="D9" s="147">
        <v>31</v>
      </c>
      <c r="E9" s="147">
        <v>1999</v>
      </c>
      <c r="F9" s="147">
        <v>1964</v>
      </c>
      <c r="G9" s="147">
        <v>35</v>
      </c>
      <c r="H9" s="147">
        <v>492</v>
      </c>
      <c r="I9" s="147">
        <v>219</v>
      </c>
      <c r="J9" s="147">
        <v>273</v>
      </c>
      <c r="K9" s="147">
        <v>7369</v>
      </c>
      <c r="L9" s="147">
        <v>6223</v>
      </c>
      <c r="M9" s="147">
        <v>1146</v>
      </c>
    </row>
    <row r="10" spans="1:13" s="5" customFormat="1" ht="15" customHeight="1">
      <c r="A10" s="19">
        <v>30</v>
      </c>
      <c r="B10" s="147">
        <v>305</v>
      </c>
      <c r="C10" s="147">
        <v>7706</v>
      </c>
      <c r="D10" s="147">
        <v>25</v>
      </c>
      <c r="E10" s="147">
        <v>2090</v>
      </c>
      <c r="F10" s="147">
        <v>2055</v>
      </c>
      <c r="G10" s="147">
        <v>35</v>
      </c>
      <c r="H10" s="147">
        <v>418</v>
      </c>
      <c r="I10" s="147">
        <v>201</v>
      </c>
      <c r="J10" s="147">
        <v>217</v>
      </c>
      <c r="K10" s="147">
        <v>5198</v>
      </c>
      <c r="L10" s="147">
        <v>4744</v>
      </c>
      <c r="M10" s="147">
        <v>454</v>
      </c>
    </row>
    <row r="11" spans="1:13" s="5" customFormat="1" ht="15" customHeight="1">
      <c r="A11" s="19" t="s">
        <v>496</v>
      </c>
      <c r="B11" s="147">
        <v>305</v>
      </c>
      <c r="C11" s="147">
        <v>8866</v>
      </c>
      <c r="D11" s="147">
        <v>29</v>
      </c>
      <c r="E11" s="147">
        <v>1974</v>
      </c>
      <c r="F11" s="147">
        <v>1920</v>
      </c>
      <c r="G11" s="147">
        <v>54</v>
      </c>
      <c r="H11" s="147">
        <v>372</v>
      </c>
      <c r="I11" s="147">
        <v>192</v>
      </c>
      <c r="J11" s="147">
        <v>180</v>
      </c>
      <c r="K11" s="147">
        <v>6520</v>
      </c>
      <c r="L11" s="147">
        <v>6142</v>
      </c>
      <c r="M11" s="147">
        <v>378</v>
      </c>
    </row>
    <row r="12" spans="1:14" ht="15" customHeight="1">
      <c r="A12" s="114">
        <v>2</v>
      </c>
      <c r="B12" s="171">
        <f>SUM(B14:B25)</f>
        <v>266</v>
      </c>
      <c r="C12" s="171">
        <f>E12+H12+K12</f>
        <v>4655</v>
      </c>
      <c r="D12" s="171">
        <f>ROUND(C12/B12,0)</f>
        <v>18</v>
      </c>
      <c r="E12" s="171">
        <f>F12+G12</f>
        <v>1214</v>
      </c>
      <c r="F12" s="171">
        <f>SUM(F14:F25)</f>
        <v>1171</v>
      </c>
      <c r="G12" s="171">
        <f>SUM(G14:G25)</f>
        <v>43</v>
      </c>
      <c r="H12" s="171">
        <f>I12+J12</f>
        <v>203</v>
      </c>
      <c r="I12" s="171">
        <f>SUM(I14:I25)</f>
        <v>35</v>
      </c>
      <c r="J12" s="171">
        <f>SUM(J14:J25)</f>
        <v>168</v>
      </c>
      <c r="K12" s="171">
        <f>L12+M12</f>
        <v>3238</v>
      </c>
      <c r="L12" s="171">
        <f>SUM(L14:L25)</f>
        <v>3055</v>
      </c>
      <c r="M12" s="171">
        <f>SUM(M14:M25)</f>
        <v>183</v>
      </c>
      <c r="N12" s="299"/>
    </row>
    <row r="13" spans="1:14" ht="11.25" customHeight="1">
      <c r="A13" s="19"/>
      <c r="B13" s="147"/>
      <c r="C13" s="147"/>
      <c r="D13" s="171"/>
      <c r="E13" s="147"/>
      <c r="F13" s="147"/>
      <c r="G13" s="147"/>
      <c r="H13" s="147"/>
      <c r="I13" s="147"/>
      <c r="J13" s="147"/>
      <c r="K13" s="147"/>
      <c r="L13" s="147"/>
      <c r="M13" s="147"/>
      <c r="N13" s="299"/>
    </row>
    <row r="14" spans="1:13" s="5" customFormat="1" ht="15" customHeight="1">
      <c r="A14" s="39" t="s">
        <v>518</v>
      </c>
      <c r="B14" s="271">
        <v>5</v>
      </c>
      <c r="C14" s="285">
        <f>E14+H14+K14</f>
        <v>51</v>
      </c>
      <c r="D14" s="271">
        <f aca="true" t="shared" si="0" ref="D14:D25">ROUND(C14/B14,0)</f>
        <v>10</v>
      </c>
      <c r="E14" s="285">
        <f>F14+G14</f>
        <v>12</v>
      </c>
      <c r="F14" s="271">
        <v>12</v>
      </c>
      <c r="G14" s="271">
        <v>0</v>
      </c>
      <c r="H14" s="285">
        <f>I14+J14</f>
        <v>0</v>
      </c>
      <c r="I14" s="271">
        <v>0</v>
      </c>
      <c r="J14" s="361">
        <v>0</v>
      </c>
      <c r="K14" s="285">
        <f>L14+M14</f>
        <v>39</v>
      </c>
      <c r="L14" s="271">
        <v>39</v>
      </c>
      <c r="M14" s="271">
        <v>0</v>
      </c>
    </row>
    <row r="15" spans="1:13" s="5" customFormat="1" ht="15" customHeight="1">
      <c r="A15" s="39" t="s">
        <v>515</v>
      </c>
      <c r="B15" s="271">
        <v>9</v>
      </c>
      <c r="C15" s="285">
        <f aca="true" t="shared" si="1" ref="C15:C25">E15+H15+K15</f>
        <v>110</v>
      </c>
      <c r="D15" s="271">
        <f t="shared" si="0"/>
        <v>12</v>
      </c>
      <c r="E15" s="285">
        <f aca="true" t="shared" si="2" ref="E15:E25">F15+G15</f>
        <v>35</v>
      </c>
      <c r="F15" s="271">
        <v>35</v>
      </c>
      <c r="G15" s="271">
        <v>0</v>
      </c>
      <c r="H15" s="285">
        <f aca="true" t="shared" si="3" ref="H15:H25">I15+J15</f>
        <v>0</v>
      </c>
      <c r="I15" s="271">
        <v>0</v>
      </c>
      <c r="J15" s="361">
        <v>0</v>
      </c>
      <c r="K15" s="285">
        <f aca="true" t="shared" si="4" ref="K15:K25">L15+M15</f>
        <v>75</v>
      </c>
      <c r="L15" s="271">
        <v>71</v>
      </c>
      <c r="M15" s="271">
        <v>4</v>
      </c>
    </row>
    <row r="16" spans="1:13" s="5" customFormat="1" ht="15" customHeight="1">
      <c r="A16" s="39" t="s">
        <v>364</v>
      </c>
      <c r="B16" s="271">
        <v>25</v>
      </c>
      <c r="C16" s="285">
        <f t="shared" si="1"/>
        <v>419</v>
      </c>
      <c r="D16" s="271">
        <f t="shared" si="0"/>
        <v>17</v>
      </c>
      <c r="E16" s="285">
        <f t="shared" si="2"/>
        <v>107</v>
      </c>
      <c r="F16" s="271">
        <v>103</v>
      </c>
      <c r="G16" s="271">
        <v>4</v>
      </c>
      <c r="H16" s="285">
        <f t="shared" si="3"/>
        <v>0</v>
      </c>
      <c r="I16" s="271">
        <v>0</v>
      </c>
      <c r="J16" s="361">
        <v>0</v>
      </c>
      <c r="K16" s="285">
        <f t="shared" si="4"/>
        <v>312</v>
      </c>
      <c r="L16" s="271">
        <v>282</v>
      </c>
      <c r="M16" s="271">
        <v>30</v>
      </c>
    </row>
    <row r="17" spans="1:18" s="5" customFormat="1" ht="15" customHeight="1">
      <c r="A17" s="39" t="s">
        <v>365</v>
      </c>
      <c r="B17" s="271">
        <v>27</v>
      </c>
      <c r="C17" s="285">
        <f t="shared" si="1"/>
        <v>367</v>
      </c>
      <c r="D17" s="271">
        <f t="shared" si="0"/>
        <v>14</v>
      </c>
      <c r="E17" s="285">
        <f t="shared" si="2"/>
        <v>127</v>
      </c>
      <c r="F17" s="271">
        <v>120</v>
      </c>
      <c r="G17" s="271">
        <v>7</v>
      </c>
      <c r="H17" s="285">
        <f t="shared" si="3"/>
        <v>1</v>
      </c>
      <c r="I17" s="271">
        <v>1</v>
      </c>
      <c r="J17" s="361">
        <v>0</v>
      </c>
      <c r="K17" s="285">
        <f t="shared" si="4"/>
        <v>239</v>
      </c>
      <c r="L17" s="271">
        <v>204</v>
      </c>
      <c r="M17" s="271">
        <v>35</v>
      </c>
      <c r="R17" s="38"/>
    </row>
    <row r="18" spans="1:13" s="5" customFormat="1" ht="15" customHeight="1">
      <c r="A18" s="39" t="s">
        <v>366</v>
      </c>
      <c r="B18" s="271">
        <v>27</v>
      </c>
      <c r="C18" s="285">
        <f t="shared" si="1"/>
        <v>276</v>
      </c>
      <c r="D18" s="271">
        <f t="shared" si="0"/>
        <v>10</v>
      </c>
      <c r="E18" s="285">
        <f t="shared" si="2"/>
        <v>113</v>
      </c>
      <c r="F18" s="271">
        <v>112</v>
      </c>
      <c r="G18" s="271">
        <v>1</v>
      </c>
      <c r="H18" s="285">
        <f t="shared" si="3"/>
        <v>5</v>
      </c>
      <c r="I18" s="271">
        <v>5</v>
      </c>
      <c r="J18" s="361">
        <v>0</v>
      </c>
      <c r="K18" s="285">
        <f t="shared" si="4"/>
        <v>158</v>
      </c>
      <c r="L18" s="271">
        <v>133</v>
      </c>
      <c r="M18" s="271">
        <v>25</v>
      </c>
    </row>
    <row r="19" spans="1:13" s="5" customFormat="1" ht="15" customHeight="1">
      <c r="A19" s="39" t="s">
        <v>367</v>
      </c>
      <c r="B19" s="271">
        <v>26</v>
      </c>
      <c r="C19" s="285">
        <f t="shared" si="1"/>
        <v>520</v>
      </c>
      <c r="D19" s="271">
        <f t="shared" si="0"/>
        <v>20</v>
      </c>
      <c r="E19" s="285">
        <f t="shared" si="2"/>
        <v>182</v>
      </c>
      <c r="F19" s="271">
        <v>169</v>
      </c>
      <c r="G19" s="271">
        <v>13</v>
      </c>
      <c r="H19" s="285">
        <f t="shared" si="3"/>
        <v>2</v>
      </c>
      <c r="I19" s="271">
        <v>2</v>
      </c>
      <c r="J19" s="361">
        <v>0</v>
      </c>
      <c r="K19" s="285">
        <f t="shared" si="4"/>
        <v>336</v>
      </c>
      <c r="L19" s="271">
        <v>312</v>
      </c>
      <c r="M19" s="271">
        <v>24</v>
      </c>
    </row>
    <row r="20" spans="1:13" s="5" customFormat="1" ht="15" customHeight="1">
      <c r="A20" s="39" t="s">
        <v>479</v>
      </c>
      <c r="B20" s="271">
        <v>27</v>
      </c>
      <c r="C20" s="285">
        <f t="shared" si="1"/>
        <v>724</v>
      </c>
      <c r="D20" s="271">
        <f t="shared" si="0"/>
        <v>27</v>
      </c>
      <c r="E20" s="285">
        <f t="shared" si="2"/>
        <v>109</v>
      </c>
      <c r="F20" s="271">
        <v>107</v>
      </c>
      <c r="G20" s="271">
        <v>2</v>
      </c>
      <c r="H20" s="285">
        <f t="shared" si="3"/>
        <v>158</v>
      </c>
      <c r="I20" s="271">
        <v>7</v>
      </c>
      <c r="J20" s="361">
        <v>151</v>
      </c>
      <c r="K20" s="285">
        <f t="shared" si="4"/>
        <v>457</v>
      </c>
      <c r="L20" s="271">
        <v>445</v>
      </c>
      <c r="M20" s="271">
        <v>12</v>
      </c>
    </row>
    <row r="21" spans="1:13" s="5" customFormat="1" ht="15" customHeight="1">
      <c r="A21" s="39" t="s">
        <v>368</v>
      </c>
      <c r="B21" s="271">
        <v>24</v>
      </c>
      <c r="C21" s="285">
        <f t="shared" si="1"/>
        <v>470</v>
      </c>
      <c r="D21" s="271">
        <f t="shared" si="0"/>
        <v>20</v>
      </c>
      <c r="E21" s="285">
        <f t="shared" si="2"/>
        <v>100</v>
      </c>
      <c r="F21" s="271">
        <v>99</v>
      </c>
      <c r="G21" s="361">
        <v>1</v>
      </c>
      <c r="H21" s="285">
        <f t="shared" si="3"/>
        <v>3</v>
      </c>
      <c r="I21" s="271">
        <v>3</v>
      </c>
      <c r="J21" s="361">
        <v>0</v>
      </c>
      <c r="K21" s="285">
        <f t="shared" si="4"/>
        <v>367</v>
      </c>
      <c r="L21" s="271">
        <v>352</v>
      </c>
      <c r="M21" s="271">
        <v>15</v>
      </c>
    </row>
    <row r="22" spans="1:13" s="5" customFormat="1" ht="15" customHeight="1">
      <c r="A22" s="39" t="s">
        <v>369</v>
      </c>
      <c r="B22" s="271">
        <v>24</v>
      </c>
      <c r="C22" s="285">
        <f t="shared" si="1"/>
        <v>318</v>
      </c>
      <c r="D22" s="271">
        <f t="shared" si="0"/>
        <v>13</v>
      </c>
      <c r="E22" s="285">
        <f t="shared" si="2"/>
        <v>84</v>
      </c>
      <c r="F22" s="271">
        <v>83</v>
      </c>
      <c r="G22" s="271">
        <v>1</v>
      </c>
      <c r="H22" s="285">
        <f t="shared" si="3"/>
        <v>3</v>
      </c>
      <c r="I22" s="271">
        <v>3</v>
      </c>
      <c r="J22" s="361">
        <v>0</v>
      </c>
      <c r="K22" s="285">
        <f t="shared" si="4"/>
        <v>231</v>
      </c>
      <c r="L22" s="271">
        <v>227</v>
      </c>
      <c r="M22" s="271">
        <v>4</v>
      </c>
    </row>
    <row r="23" spans="1:13" s="5" customFormat="1" ht="15" customHeight="1">
      <c r="A23" s="39" t="s">
        <v>516</v>
      </c>
      <c r="B23" s="271">
        <v>24</v>
      </c>
      <c r="C23" s="285">
        <f t="shared" si="1"/>
        <v>346</v>
      </c>
      <c r="D23" s="271">
        <f t="shared" si="0"/>
        <v>14</v>
      </c>
      <c r="E23" s="285">
        <f t="shared" si="2"/>
        <v>79</v>
      </c>
      <c r="F23" s="271">
        <v>79</v>
      </c>
      <c r="G23" s="361">
        <v>0</v>
      </c>
      <c r="H23" s="285">
        <f t="shared" si="3"/>
        <v>26</v>
      </c>
      <c r="I23" s="271">
        <v>9</v>
      </c>
      <c r="J23" s="361">
        <v>17</v>
      </c>
      <c r="K23" s="285">
        <f t="shared" si="4"/>
        <v>241</v>
      </c>
      <c r="L23" s="271">
        <v>239</v>
      </c>
      <c r="M23" s="271">
        <v>2</v>
      </c>
    </row>
    <row r="24" spans="1:13" s="5" customFormat="1" ht="15" customHeight="1">
      <c r="A24" s="39" t="s">
        <v>480</v>
      </c>
      <c r="B24" s="271">
        <v>22</v>
      </c>
      <c r="C24" s="285">
        <f t="shared" si="1"/>
        <v>535</v>
      </c>
      <c r="D24" s="271">
        <f t="shared" si="0"/>
        <v>24</v>
      </c>
      <c r="E24" s="285">
        <f t="shared" si="2"/>
        <v>122</v>
      </c>
      <c r="F24" s="271">
        <v>115</v>
      </c>
      <c r="G24" s="361">
        <v>7</v>
      </c>
      <c r="H24" s="285">
        <f t="shared" si="3"/>
        <v>2</v>
      </c>
      <c r="I24" s="271">
        <v>2</v>
      </c>
      <c r="J24" s="361">
        <v>0</v>
      </c>
      <c r="K24" s="285">
        <f t="shared" si="4"/>
        <v>411</v>
      </c>
      <c r="L24" s="271">
        <v>392</v>
      </c>
      <c r="M24" s="271">
        <v>19</v>
      </c>
    </row>
    <row r="25" spans="1:13" s="5" customFormat="1" ht="15" customHeight="1">
      <c r="A25" s="39" t="s">
        <v>481</v>
      </c>
      <c r="B25" s="271">
        <v>26</v>
      </c>
      <c r="C25" s="285">
        <f t="shared" si="1"/>
        <v>519</v>
      </c>
      <c r="D25" s="271">
        <f t="shared" si="0"/>
        <v>20</v>
      </c>
      <c r="E25" s="285">
        <f t="shared" si="2"/>
        <v>144</v>
      </c>
      <c r="F25" s="271">
        <v>137</v>
      </c>
      <c r="G25" s="361">
        <v>7</v>
      </c>
      <c r="H25" s="285">
        <f t="shared" si="3"/>
        <v>3</v>
      </c>
      <c r="I25" s="271">
        <v>3</v>
      </c>
      <c r="J25" s="361">
        <v>0</v>
      </c>
      <c r="K25" s="285">
        <f t="shared" si="4"/>
        <v>372</v>
      </c>
      <c r="L25" s="271">
        <v>359</v>
      </c>
      <c r="M25" s="361">
        <v>13</v>
      </c>
    </row>
    <row r="26" spans="1:14" ht="4.5" customHeight="1" thickBot="1">
      <c r="A26" s="32"/>
      <c r="B26" s="142"/>
      <c r="C26" s="142" t="s">
        <v>451</v>
      </c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299"/>
    </row>
    <row r="27" spans="1:14" ht="15" customHeight="1">
      <c r="A27" s="71" t="s">
        <v>338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299"/>
    </row>
    <row r="28" s="5" customFormat="1" ht="15" customHeight="1">
      <c r="A28" s="5" t="s">
        <v>464</v>
      </c>
    </row>
    <row r="29" spans="1:14" ht="13.5">
      <c r="A29" s="299"/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</row>
    <row r="30" spans="1:14" ht="13.5">
      <c r="A30" s="299"/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</row>
    <row r="31" spans="1:14" ht="13.5">
      <c r="A31" s="299"/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</row>
    <row r="32" spans="1:14" ht="13.5">
      <c r="A32" s="299"/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</row>
  </sheetData>
  <sheetProtection/>
  <mergeCells count="14">
    <mergeCell ref="K4:M4"/>
    <mergeCell ref="C5:C6"/>
    <mergeCell ref="D5:D6"/>
    <mergeCell ref="E5:G5"/>
    <mergeCell ref="H5:J5"/>
    <mergeCell ref="K5:K6"/>
    <mergeCell ref="L5:L6"/>
    <mergeCell ref="M5:M6"/>
    <mergeCell ref="A1:M1"/>
    <mergeCell ref="I3:M3"/>
    <mergeCell ref="A4:A6"/>
    <mergeCell ref="B4:B6"/>
    <mergeCell ref="C4:D4"/>
    <mergeCell ref="E4:J4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2.625" style="33" customWidth="1"/>
    <col min="2" max="4" width="28.00390625" style="5" customWidth="1"/>
    <col min="5" max="16384" width="9.00390625" style="5" customWidth="1"/>
  </cols>
  <sheetData>
    <row r="1" spans="1:4" ht="19.5" customHeight="1">
      <c r="A1" s="389" t="s">
        <v>483</v>
      </c>
      <c r="B1" s="389"/>
      <c r="C1" s="389"/>
      <c r="D1" s="389"/>
    </row>
    <row r="2" spans="1:4" ht="9" customHeight="1" thickBot="1">
      <c r="A2" s="25"/>
      <c r="B2" s="142"/>
      <c r="C2" s="142"/>
      <c r="D2" s="142"/>
    </row>
    <row r="3" spans="1:4" ht="18" customHeight="1">
      <c r="A3" s="134" t="s">
        <v>362</v>
      </c>
      <c r="B3" s="173" t="s">
        <v>431</v>
      </c>
      <c r="C3" s="173" t="s">
        <v>432</v>
      </c>
      <c r="D3" s="169" t="s">
        <v>433</v>
      </c>
    </row>
    <row r="4" spans="1:4" ht="6" customHeight="1">
      <c r="A4" s="70"/>
      <c r="B4" s="147"/>
      <c r="C4" s="147"/>
      <c r="D4" s="162"/>
    </row>
    <row r="5" spans="1:4" ht="16.5" customHeight="1">
      <c r="A5" s="19" t="s">
        <v>494</v>
      </c>
      <c r="B5" s="251">
        <v>244</v>
      </c>
      <c r="C5" s="251">
        <v>3571</v>
      </c>
      <c r="D5" s="251">
        <v>15</v>
      </c>
    </row>
    <row r="6" spans="1:4" ht="16.5" customHeight="1">
      <c r="A6" s="19">
        <v>29</v>
      </c>
      <c r="B6" s="251">
        <v>315</v>
      </c>
      <c r="C6" s="251">
        <v>5085</v>
      </c>
      <c r="D6" s="254">
        <v>16</v>
      </c>
    </row>
    <row r="7" spans="1:4" ht="16.5" customHeight="1">
      <c r="A7" s="19">
        <v>30</v>
      </c>
      <c r="B7" s="251">
        <v>310</v>
      </c>
      <c r="C7" s="251">
        <v>4332</v>
      </c>
      <c r="D7" s="254">
        <v>14</v>
      </c>
    </row>
    <row r="8" spans="1:4" ht="16.5" customHeight="1">
      <c r="A8" s="19" t="s">
        <v>496</v>
      </c>
      <c r="B8" s="130">
        <v>308</v>
      </c>
      <c r="C8" s="130">
        <v>3871</v>
      </c>
      <c r="D8" s="325">
        <f>ROUND(C8/B8,0)</f>
        <v>13</v>
      </c>
    </row>
    <row r="9" spans="1:4" s="1" customFormat="1" ht="16.5" customHeight="1">
      <c r="A9" s="114">
        <v>2</v>
      </c>
      <c r="B9" s="131">
        <f>SUM(B11:B22)</f>
        <v>265</v>
      </c>
      <c r="C9" s="131">
        <f>SUM(C11:C22)</f>
        <v>2277</v>
      </c>
      <c r="D9" s="326">
        <f>ROUND(C9/B9,0)</f>
        <v>9</v>
      </c>
    </row>
    <row r="10" spans="1:4" ht="16.5" customHeight="1">
      <c r="A10" s="19"/>
      <c r="B10" s="147"/>
      <c r="C10" s="147"/>
      <c r="D10" s="147"/>
    </row>
    <row r="11" spans="1:4" ht="16.5" customHeight="1">
      <c r="A11" s="39" t="s">
        <v>517</v>
      </c>
      <c r="B11" s="130">
        <v>5</v>
      </c>
      <c r="C11" s="130">
        <v>14</v>
      </c>
      <c r="D11" s="325">
        <f>ROUND(C11/B11,0)</f>
        <v>3</v>
      </c>
    </row>
    <row r="12" spans="1:4" ht="16.5" customHeight="1">
      <c r="A12" s="39" t="s">
        <v>515</v>
      </c>
      <c r="B12" s="130">
        <v>9</v>
      </c>
      <c r="C12" s="130">
        <v>35</v>
      </c>
      <c r="D12" s="325">
        <f aca="true" t="shared" si="0" ref="D12:D22">ROUND(C12/B12,0)</f>
        <v>4</v>
      </c>
    </row>
    <row r="13" spans="1:4" ht="16.5" customHeight="1">
      <c r="A13" s="39" t="s">
        <v>364</v>
      </c>
      <c r="B13" s="130">
        <v>25</v>
      </c>
      <c r="C13" s="130">
        <v>151</v>
      </c>
      <c r="D13" s="325">
        <f t="shared" si="0"/>
        <v>6</v>
      </c>
    </row>
    <row r="14" spans="1:4" ht="16.5" customHeight="1">
      <c r="A14" s="39" t="s">
        <v>365</v>
      </c>
      <c r="B14" s="130">
        <v>27</v>
      </c>
      <c r="C14" s="130">
        <v>87</v>
      </c>
      <c r="D14" s="325">
        <f t="shared" si="0"/>
        <v>3</v>
      </c>
    </row>
    <row r="15" spans="1:7" ht="16.5" customHeight="1">
      <c r="A15" s="39" t="s">
        <v>366</v>
      </c>
      <c r="B15" s="130">
        <v>26</v>
      </c>
      <c r="C15" s="130">
        <v>205</v>
      </c>
      <c r="D15" s="325">
        <f t="shared" si="0"/>
        <v>8</v>
      </c>
      <c r="E15" s="286"/>
      <c r="F15" s="286"/>
      <c r="G15" s="286"/>
    </row>
    <row r="16" spans="1:7" ht="16.5" customHeight="1">
      <c r="A16" s="39" t="s">
        <v>367</v>
      </c>
      <c r="B16" s="130">
        <v>26</v>
      </c>
      <c r="C16" s="130">
        <v>141</v>
      </c>
      <c r="D16" s="325">
        <f t="shared" si="0"/>
        <v>5</v>
      </c>
      <c r="E16" s="286"/>
      <c r="F16" s="286"/>
      <c r="G16" s="286"/>
    </row>
    <row r="17" spans="1:4" ht="16.5" customHeight="1">
      <c r="A17" s="39" t="s">
        <v>479</v>
      </c>
      <c r="B17" s="130">
        <v>27</v>
      </c>
      <c r="C17" s="130">
        <v>210</v>
      </c>
      <c r="D17" s="325">
        <f t="shared" si="0"/>
        <v>8</v>
      </c>
    </row>
    <row r="18" spans="1:4" ht="16.5" customHeight="1">
      <c r="A18" s="39" t="s">
        <v>368</v>
      </c>
      <c r="B18" s="130">
        <v>24</v>
      </c>
      <c r="C18" s="130">
        <v>222</v>
      </c>
      <c r="D18" s="325">
        <f t="shared" si="0"/>
        <v>9</v>
      </c>
    </row>
    <row r="19" spans="1:4" ht="16.5" customHeight="1">
      <c r="A19" s="39" t="s">
        <v>369</v>
      </c>
      <c r="B19" s="130">
        <v>24</v>
      </c>
      <c r="C19" s="130">
        <v>657</v>
      </c>
      <c r="D19" s="325">
        <f t="shared" si="0"/>
        <v>27</v>
      </c>
    </row>
    <row r="20" spans="1:4" ht="16.5" customHeight="1">
      <c r="A20" s="39" t="s">
        <v>516</v>
      </c>
      <c r="B20" s="130">
        <v>24</v>
      </c>
      <c r="C20" s="130">
        <v>167</v>
      </c>
      <c r="D20" s="325">
        <f t="shared" si="0"/>
        <v>7</v>
      </c>
    </row>
    <row r="21" spans="1:4" ht="16.5" customHeight="1">
      <c r="A21" s="39" t="s">
        <v>480</v>
      </c>
      <c r="B21" s="130">
        <v>22</v>
      </c>
      <c r="C21" s="130">
        <v>169</v>
      </c>
      <c r="D21" s="325">
        <f t="shared" si="0"/>
        <v>8</v>
      </c>
    </row>
    <row r="22" spans="1:4" ht="16.5" customHeight="1">
      <c r="A22" s="39" t="s">
        <v>481</v>
      </c>
      <c r="B22" s="130">
        <v>26</v>
      </c>
      <c r="C22" s="130">
        <v>219</v>
      </c>
      <c r="D22" s="325">
        <f t="shared" si="0"/>
        <v>8</v>
      </c>
    </row>
    <row r="23" spans="1:4" ht="6" customHeight="1" thickBot="1">
      <c r="A23" s="32"/>
      <c r="B23" s="142"/>
      <c r="C23" s="142" t="s">
        <v>452</v>
      </c>
      <c r="D23" s="142"/>
    </row>
    <row r="24" spans="1:4" ht="18" customHeight="1">
      <c r="A24" s="71" t="s">
        <v>338</v>
      </c>
      <c r="B24" s="147"/>
      <c r="C24" s="147" t="s">
        <v>482</v>
      </c>
      <c r="D24" s="147"/>
    </row>
    <row r="25" spans="1:3" ht="13.5">
      <c r="A25" s="5"/>
      <c r="C25" s="5" t="s">
        <v>473</v>
      </c>
    </row>
  </sheetData>
  <sheetProtection/>
  <mergeCells count="1">
    <mergeCell ref="A1:D1"/>
  </mergeCells>
  <printOptions/>
  <pageMargins left="0.7874015748031497" right="0.7874015748031497" top="0.984251968503937" bottom="0.7874015748031497" header="0.5118110236220472" footer="0.5118110236220472"/>
  <pageSetup fitToHeight="0" fitToWidth="1"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4"/>
  <sheetViews>
    <sheetView showGridLines="0" zoomScaleSheetLayoutView="100" zoomScalePageLayoutView="0" workbookViewId="0" topLeftCell="A1">
      <selection activeCell="A1" sqref="A1:N1"/>
    </sheetView>
  </sheetViews>
  <sheetFormatPr defaultColWidth="9.00390625" defaultRowHeight="13.5"/>
  <cols>
    <col min="1" max="1" width="0.5" style="4" customWidth="1"/>
    <col min="2" max="2" width="11.875" style="4" customWidth="1"/>
    <col min="3" max="3" width="0.5" style="4" customWidth="1"/>
    <col min="4" max="10" width="8.625" style="4" customWidth="1"/>
    <col min="11" max="12" width="9.875" style="4" customWidth="1"/>
    <col min="13" max="14" width="8.625" style="4" customWidth="1"/>
    <col min="15" max="16384" width="9.00390625" style="4" customWidth="1"/>
  </cols>
  <sheetData>
    <row r="1" spans="1:14" s="127" customFormat="1" ht="19.5" customHeight="1">
      <c r="A1" s="509" t="s">
        <v>265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</row>
    <row r="2" spans="1:14" s="127" customFormat="1" ht="12" customHeight="1">
      <c r="A2" s="255"/>
      <c r="B2" s="256"/>
      <c r="C2" s="256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6"/>
    </row>
    <row r="3" spans="1:14" s="7" customFormat="1" ht="19.5" customHeight="1">
      <c r="A3" s="420" t="s">
        <v>519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</row>
    <row r="4" spans="1:14" s="9" customFormat="1" ht="18.75" customHeight="1" thickBot="1">
      <c r="A4" s="258"/>
      <c r="B4" s="258"/>
      <c r="C4" s="258"/>
      <c r="D4" s="259"/>
      <c r="E4" s="259"/>
      <c r="F4" s="259"/>
      <c r="G4" s="259"/>
      <c r="H4" s="259"/>
      <c r="I4" s="259"/>
      <c r="J4" s="259"/>
      <c r="K4" s="259"/>
      <c r="L4" s="510" t="s">
        <v>266</v>
      </c>
      <c r="M4" s="510"/>
      <c r="N4" s="510"/>
    </row>
    <row r="5" spans="1:14" s="5" customFormat="1" ht="21" customHeight="1">
      <c r="A5" s="511"/>
      <c r="B5" s="513" t="s">
        <v>222</v>
      </c>
      <c r="C5" s="461"/>
      <c r="D5" s="505" t="s">
        <v>371</v>
      </c>
      <c r="E5" s="506"/>
      <c r="F5" s="506"/>
      <c r="G5" s="515"/>
      <c r="H5" s="504" t="s">
        <v>372</v>
      </c>
      <c r="I5" s="504"/>
      <c r="J5" s="504"/>
      <c r="K5" s="505" t="s">
        <v>373</v>
      </c>
      <c r="L5" s="506"/>
      <c r="M5" s="506"/>
      <c r="N5" s="507"/>
    </row>
    <row r="6" spans="1:14" s="5" customFormat="1" ht="21" customHeight="1">
      <c r="A6" s="512"/>
      <c r="B6" s="514"/>
      <c r="C6" s="404"/>
      <c r="D6" s="193" t="s">
        <v>206</v>
      </c>
      <c r="E6" s="327" t="s">
        <v>121</v>
      </c>
      <c r="F6" s="327" t="s">
        <v>122</v>
      </c>
      <c r="G6" s="193" t="s">
        <v>197</v>
      </c>
      <c r="H6" s="193" t="s">
        <v>206</v>
      </c>
      <c r="I6" s="193" t="s">
        <v>210</v>
      </c>
      <c r="J6" s="193" t="s">
        <v>264</v>
      </c>
      <c r="K6" s="193" t="s">
        <v>206</v>
      </c>
      <c r="L6" s="327" t="s">
        <v>121</v>
      </c>
      <c r="M6" s="328" t="s">
        <v>122</v>
      </c>
      <c r="N6" s="194" t="s">
        <v>197</v>
      </c>
    </row>
    <row r="7" spans="1:24" ht="6" customHeight="1">
      <c r="A7" s="260"/>
      <c r="B7" s="329"/>
      <c r="C7" s="330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2"/>
      <c r="O7" s="299"/>
      <c r="P7" s="299"/>
      <c r="Q7" s="299"/>
      <c r="R7" s="299"/>
      <c r="S7" s="299"/>
      <c r="T7" s="299"/>
      <c r="U7" s="299"/>
      <c r="V7" s="299"/>
      <c r="W7" s="299"/>
      <c r="X7" s="299"/>
    </row>
    <row r="8" spans="1:14" s="1" customFormat="1" ht="21" customHeight="1">
      <c r="A8" s="261"/>
      <c r="B8" s="331" t="s">
        <v>12</v>
      </c>
      <c r="C8" s="64"/>
      <c r="D8" s="230">
        <f>SUM(D10:D17)</f>
        <v>827924</v>
      </c>
      <c r="E8" s="230">
        <f aca="true" t="shared" si="0" ref="E8:N8">SUM(E10:E17)</f>
        <v>587186</v>
      </c>
      <c r="F8" s="230">
        <f t="shared" si="0"/>
        <v>232498</v>
      </c>
      <c r="G8" s="230">
        <f t="shared" si="0"/>
        <v>8240</v>
      </c>
      <c r="H8" s="230">
        <f t="shared" si="0"/>
        <v>571780</v>
      </c>
      <c r="I8" s="230">
        <f t="shared" si="0"/>
        <v>472079</v>
      </c>
      <c r="J8" s="230">
        <f t="shared" si="0"/>
        <v>99701</v>
      </c>
      <c r="K8" s="230">
        <f t="shared" si="0"/>
        <v>1775853</v>
      </c>
      <c r="L8" s="230">
        <f t="shared" si="0"/>
        <v>1089746</v>
      </c>
      <c r="M8" s="230">
        <f t="shared" si="0"/>
        <v>650473</v>
      </c>
      <c r="N8" s="230">
        <f t="shared" si="0"/>
        <v>35634</v>
      </c>
    </row>
    <row r="9" spans="1:24" ht="4.5" customHeight="1">
      <c r="A9" s="262"/>
      <c r="B9" s="283"/>
      <c r="C9" s="64"/>
      <c r="D9" s="332"/>
      <c r="E9" s="332"/>
      <c r="F9" s="332"/>
      <c r="G9" s="332"/>
      <c r="H9" s="332"/>
      <c r="I9" s="332"/>
      <c r="J9" s="332"/>
      <c r="K9" s="332"/>
      <c r="L9" s="332"/>
      <c r="M9" s="332"/>
      <c r="N9" s="333"/>
      <c r="O9" s="299"/>
      <c r="P9" s="299"/>
      <c r="Q9" s="299"/>
      <c r="R9" s="299"/>
      <c r="S9" s="299"/>
      <c r="T9" s="299"/>
      <c r="U9" s="299"/>
      <c r="V9" s="299"/>
      <c r="W9" s="299"/>
      <c r="X9" s="299"/>
    </row>
    <row r="10" spans="1:24" ht="21" customHeight="1">
      <c r="A10" s="262"/>
      <c r="B10" s="283" t="s">
        <v>467</v>
      </c>
      <c r="C10" s="64"/>
      <c r="D10" s="166">
        <f>SUM(E10:G10)</f>
        <v>513173</v>
      </c>
      <c r="E10" s="166">
        <v>391541</v>
      </c>
      <c r="F10" s="166">
        <v>114589</v>
      </c>
      <c r="G10" s="166">
        <v>7043</v>
      </c>
      <c r="H10" s="166">
        <f>I10+J10</f>
        <v>344055</v>
      </c>
      <c r="I10" s="166">
        <v>280961</v>
      </c>
      <c r="J10" s="166">
        <v>63094</v>
      </c>
      <c r="K10" s="166">
        <f>SUM(L10:N10)</f>
        <v>1104395</v>
      </c>
      <c r="L10" s="166">
        <v>672032</v>
      </c>
      <c r="M10" s="166">
        <v>402194</v>
      </c>
      <c r="N10" s="362">
        <v>30169</v>
      </c>
      <c r="O10" s="299"/>
      <c r="P10" s="299"/>
      <c r="Q10" s="299"/>
      <c r="R10" s="299"/>
      <c r="S10" s="299"/>
      <c r="T10" s="299"/>
      <c r="U10" s="299"/>
      <c r="V10" s="299"/>
      <c r="W10" s="299"/>
      <c r="X10" s="299"/>
    </row>
    <row r="11" spans="1:24" ht="21" customHeight="1">
      <c r="A11" s="262"/>
      <c r="B11" s="284" t="s">
        <v>468</v>
      </c>
      <c r="C11" s="64"/>
      <c r="D11" s="166">
        <f aca="true" t="shared" si="1" ref="D11:D17">SUM(E11:G11)</f>
        <v>18470</v>
      </c>
      <c r="E11" s="363">
        <v>12990</v>
      </c>
      <c r="F11" s="166">
        <v>5480</v>
      </c>
      <c r="G11" s="385">
        <v>0</v>
      </c>
      <c r="H11" s="166">
        <f aca="true" t="shared" si="2" ref="H11:H16">I11+J11</f>
        <v>5180</v>
      </c>
      <c r="I11" s="166">
        <v>3879</v>
      </c>
      <c r="J11" s="166">
        <v>1301</v>
      </c>
      <c r="K11" s="166">
        <f aca="true" t="shared" si="3" ref="K11:K17">SUM(L11:N11)</f>
        <v>10208</v>
      </c>
      <c r="L11" s="166">
        <v>6228</v>
      </c>
      <c r="M11" s="166">
        <v>3873</v>
      </c>
      <c r="N11" s="362">
        <v>107</v>
      </c>
      <c r="O11" s="299"/>
      <c r="P11" s="299"/>
      <c r="Q11" s="299"/>
      <c r="R11" s="299"/>
      <c r="S11" s="299"/>
      <c r="T11" s="299"/>
      <c r="U11" s="299"/>
      <c r="V11" s="299"/>
      <c r="W11" s="299"/>
      <c r="X11" s="299"/>
    </row>
    <row r="12" spans="1:24" ht="21" customHeight="1">
      <c r="A12" s="262"/>
      <c r="B12" s="283" t="s">
        <v>9</v>
      </c>
      <c r="C12" s="64"/>
      <c r="D12" s="166">
        <f t="shared" si="1"/>
        <v>88753</v>
      </c>
      <c r="E12" s="166">
        <v>68742</v>
      </c>
      <c r="F12" s="166">
        <v>18832</v>
      </c>
      <c r="G12" s="166">
        <v>1179</v>
      </c>
      <c r="H12" s="166">
        <f t="shared" si="2"/>
        <v>101876</v>
      </c>
      <c r="I12" s="166">
        <v>90855</v>
      </c>
      <c r="J12" s="166">
        <v>11021</v>
      </c>
      <c r="K12" s="166">
        <f t="shared" si="3"/>
        <v>254770</v>
      </c>
      <c r="L12" s="166">
        <v>198308</v>
      </c>
      <c r="M12" s="166">
        <v>51840</v>
      </c>
      <c r="N12" s="362">
        <v>4622</v>
      </c>
      <c r="O12" s="299"/>
      <c r="P12" s="299"/>
      <c r="Q12" s="299"/>
      <c r="R12" s="299"/>
      <c r="S12" s="299"/>
      <c r="T12" s="299"/>
      <c r="U12" s="299"/>
      <c r="V12" s="299"/>
      <c r="W12" s="299"/>
      <c r="X12" s="299"/>
    </row>
    <row r="13" spans="1:24" ht="21" customHeight="1">
      <c r="A13" s="262"/>
      <c r="B13" s="283" t="s">
        <v>123</v>
      </c>
      <c r="C13" s="64"/>
      <c r="D13" s="166">
        <f t="shared" si="1"/>
        <v>38589</v>
      </c>
      <c r="E13" s="166">
        <v>22088</v>
      </c>
      <c r="F13" s="166">
        <v>16501</v>
      </c>
      <c r="G13" s="385">
        <v>0</v>
      </c>
      <c r="H13" s="166">
        <f t="shared" si="2"/>
        <v>31939</v>
      </c>
      <c r="I13" s="166">
        <v>25144</v>
      </c>
      <c r="J13" s="166">
        <v>6795</v>
      </c>
      <c r="K13" s="166">
        <f t="shared" si="3"/>
        <v>99836</v>
      </c>
      <c r="L13" s="166">
        <v>54775</v>
      </c>
      <c r="M13" s="166">
        <v>44788</v>
      </c>
      <c r="N13" s="362">
        <v>273</v>
      </c>
      <c r="O13" s="299"/>
      <c r="P13" s="299"/>
      <c r="Q13" s="299"/>
      <c r="R13" s="299"/>
      <c r="S13" s="299"/>
      <c r="T13" s="299"/>
      <c r="U13" s="299"/>
      <c r="V13" s="299"/>
      <c r="W13" s="299"/>
      <c r="X13" s="299"/>
    </row>
    <row r="14" spans="1:24" ht="21" customHeight="1">
      <c r="A14" s="262"/>
      <c r="B14" s="283" t="s">
        <v>124</v>
      </c>
      <c r="C14" s="64"/>
      <c r="D14" s="166">
        <f t="shared" si="1"/>
        <v>47760</v>
      </c>
      <c r="E14" s="166">
        <v>26446</v>
      </c>
      <c r="F14" s="166">
        <v>21308</v>
      </c>
      <c r="G14" s="166">
        <v>6</v>
      </c>
      <c r="H14" s="166">
        <f t="shared" si="2"/>
        <v>15177</v>
      </c>
      <c r="I14" s="166">
        <v>13619</v>
      </c>
      <c r="J14" s="166">
        <v>1558</v>
      </c>
      <c r="K14" s="166">
        <f t="shared" si="3"/>
        <v>51869</v>
      </c>
      <c r="L14" s="166">
        <v>35883</v>
      </c>
      <c r="M14" s="166">
        <v>15923</v>
      </c>
      <c r="N14" s="362">
        <v>63</v>
      </c>
      <c r="O14" s="299"/>
      <c r="P14" s="299"/>
      <c r="Q14" s="299"/>
      <c r="R14" s="299"/>
      <c r="S14" s="299"/>
      <c r="T14" s="299"/>
      <c r="U14" s="299"/>
      <c r="V14" s="299"/>
      <c r="W14" s="299"/>
      <c r="X14" s="299"/>
    </row>
    <row r="15" spans="1:24" ht="21" customHeight="1">
      <c r="A15" s="262"/>
      <c r="B15" s="283" t="s">
        <v>125</v>
      </c>
      <c r="C15" s="64"/>
      <c r="D15" s="166">
        <f t="shared" si="1"/>
        <v>47442</v>
      </c>
      <c r="E15" s="166">
        <v>25358</v>
      </c>
      <c r="F15" s="166">
        <v>22084</v>
      </c>
      <c r="G15" s="385">
        <v>0</v>
      </c>
      <c r="H15" s="166">
        <f t="shared" si="2"/>
        <v>20906</v>
      </c>
      <c r="I15" s="166">
        <v>17011</v>
      </c>
      <c r="J15" s="166">
        <v>3895</v>
      </c>
      <c r="K15" s="166">
        <f t="shared" si="3"/>
        <v>70797</v>
      </c>
      <c r="L15" s="166">
        <v>37095</v>
      </c>
      <c r="M15" s="166">
        <v>33590</v>
      </c>
      <c r="N15" s="362">
        <v>112</v>
      </c>
      <c r="O15" s="299"/>
      <c r="P15" s="299"/>
      <c r="Q15" s="299"/>
      <c r="R15" s="299"/>
      <c r="S15" s="299"/>
      <c r="T15" s="299"/>
      <c r="U15" s="299"/>
      <c r="V15" s="299"/>
      <c r="W15" s="299"/>
      <c r="X15" s="299"/>
    </row>
    <row r="16" spans="1:24" ht="21" customHeight="1">
      <c r="A16" s="262"/>
      <c r="B16" s="283" t="s">
        <v>126</v>
      </c>
      <c r="C16" s="64"/>
      <c r="D16" s="166">
        <f t="shared" si="1"/>
        <v>49640</v>
      </c>
      <c r="E16" s="166">
        <v>27628</v>
      </c>
      <c r="F16" s="166">
        <v>22006</v>
      </c>
      <c r="G16" s="166">
        <v>6</v>
      </c>
      <c r="H16" s="166">
        <f t="shared" si="2"/>
        <v>32097</v>
      </c>
      <c r="I16" s="166">
        <v>25487</v>
      </c>
      <c r="J16" s="166">
        <v>6610</v>
      </c>
      <c r="K16" s="166">
        <f t="shared" si="3"/>
        <v>112350</v>
      </c>
      <c r="L16" s="166">
        <v>57707</v>
      </c>
      <c r="M16" s="166">
        <v>54489</v>
      </c>
      <c r="N16" s="362">
        <v>154</v>
      </c>
      <c r="O16" s="299"/>
      <c r="P16" s="299"/>
      <c r="Q16" s="299"/>
      <c r="R16" s="299"/>
      <c r="S16" s="299"/>
      <c r="T16" s="299"/>
      <c r="U16" s="299"/>
      <c r="V16" s="299"/>
      <c r="W16" s="299"/>
      <c r="X16" s="299"/>
    </row>
    <row r="17" spans="1:24" ht="21" customHeight="1">
      <c r="A17" s="262"/>
      <c r="B17" s="283" t="s">
        <v>453</v>
      </c>
      <c r="C17" s="64"/>
      <c r="D17" s="166">
        <f t="shared" si="1"/>
        <v>24097</v>
      </c>
      <c r="E17" s="166">
        <v>12393</v>
      </c>
      <c r="F17" s="166">
        <v>11698</v>
      </c>
      <c r="G17" s="166">
        <v>6</v>
      </c>
      <c r="H17" s="166">
        <f>I17+J17</f>
        <v>20550</v>
      </c>
      <c r="I17" s="166">
        <v>15123</v>
      </c>
      <c r="J17" s="166">
        <v>5427</v>
      </c>
      <c r="K17" s="166">
        <f t="shared" si="3"/>
        <v>71628</v>
      </c>
      <c r="L17" s="166">
        <v>27718</v>
      </c>
      <c r="M17" s="166">
        <v>43776</v>
      </c>
      <c r="N17" s="362">
        <v>134</v>
      </c>
      <c r="O17" s="299"/>
      <c r="P17" s="299"/>
      <c r="Q17" s="299"/>
      <c r="R17" s="299"/>
      <c r="S17" s="299"/>
      <c r="T17" s="299"/>
      <c r="U17" s="299"/>
      <c r="V17" s="299"/>
      <c r="W17" s="299"/>
      <c r="X17" s="299"/>
    </row>
    <row r="18" spans="1:24" ht="6" customHeight="1" thickBot="1">
      <c r="A18" s="263"/>
      <c r="B18" s="16"/>
      <c r="C18" s="265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267"/>
      <c r="O18" s="299"/>
      <c r="P18" s="299"/>
      <c r="Q18" s="299"/>
      <c r="R18" s="299"/>
      <c r="S18" s="299"/>
      <c r="T18" s="299"/>
      <c r="U18" s="299"/>
      <c r="V18" s="299"/>
      <c r="W18" s="299"/>
      <c r="X18" s="299"/>
    </row>
    <row r="19" spans="1:24" s="133" customFormat="1" ht="16.5" customHeight="1">
      <c r="A19" s="262" t="s">
        <v>336</v>
      </c>
      <c r="B19" s="26"/>
      <c r="C19" s="1"/>
      <c r="D19" s="171"/>
      <c r="E19" s="171"/>
      <c r="F19" s="171"/>
      <c r="G19" s="508"/>
      <c r="H19" s="508"/>
      <c r="I19" s="508"/>
      <c r="J19" s="171"/>
      <c r="K19" s="162"/>
      <c r="L19" s="508" t="s">
        <v>267</v>
      </c>
      <c r="M19" s="508"/>
      <c r="N19" s="508"/>
      <c r="O19" s="299"/>
      <c r="P19" s="299"/>
      <c r="Q19" s="299"/>
      <c r="R19" s="299"/>
      <c r="S19" s="299"/>
      <c r="T19" s="299"/>
      <c r="U19" s="299"/>
      <c r="V19" s="299"/>
      <c r="W19" s="299"/>
      <c r="X19" s="299"/>
    </row>
    <row r="20" spans="2:24" ht="13.5">
      <c r="B20" s="299"/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334"/>
      <c r="O20" s="299"/>
      <c r="P20" s="299"/>
      <c r="Q20" s="299"/>
      <c r="R20" s="299"/>
      <c r="S20" s="299"/>
      <c r="T20" s="299"/>
      <c r="U20" s="299"/>
      <c r="V20" s="299"/>
      <c r="W20" s="299"/>
      <c r="X20" s="299"/>
    </row>
    <row r="21" spans="2:24" ht="13.5"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</row>
    <row r="22" spans="2:24" ht="13.5"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</row>
    <row r="23" spans="2:24" ht="13.5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</row>
    <row r="24" spans="2:24" ht="13.5"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</row>
    <row r="25" spans="2:24" ht="13.5"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</row>
    <row r="26" spans="2:24" ht="13.5"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</row>
    <row r="27" spans="2:24" ht="13.5"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</row>
    <row r="28" spans="2:24" ht="13.5">
      <c r="B28" s="299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  <c r="Q28" s="299"/>
      <c r="R28" s="299"/>
      <c r="S28" s="299"/>
      <c r="T28" s="299"/>
      <c r="U28" s="299"/>
      <c r="V28" s="299"/>
      <c r="W28" s="299"/>
      <c r="X28" s="299"/>
    </row>
    <row r="29" spans="2:24" ht="13.5">
      <c r="B29" s="299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  <c r="Q29" s="299"/>
      <c r="R29" s="299"/>
      <c r="S29" s="299"/>
      <c r="T29" s="299"/>
      <c r="U29" s="299"/>
      <c r="V29" s="299"/>
      <c r="W29" s="299"/>
      <c r="X29" s="299"/>
    </row>
    <row r="30" spans="2:24" ht="13.5"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299"/>
      <c r="V30" s="299"/>
      <c r="W30" s="299"/>
      <c r="X30" s="299"/>
    </row>
    <row r="31" spans="2:24" ht="13.5"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</row>
    <row r="32" spans="2:24" ht="13.5"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</row>
    <row r="33" spans="2:24" ht="13.5"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</row>
    <row r="34" spans="2:24" ht="13.5"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</row>
    <row r="35" spans="2:24" ht="13.5"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</row>
    <row r="36" spans="2:24" ht="13.5"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</row>
    <row r="37" spans="2:24" ht="13.5"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</row>
    <row r="38" spans="2:24" ht="13.5"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</row>
    <row r="39" spans="2:24" ht="13.5"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</row>
    <row r="40" spans="2:24" ht="13.5"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299"/>
      <c r="V40" s="299"/>
      <c r="W40" s="299"/>
      <c r="X40" s="299"/>
    </row>
    <row r="41" spans="2:24" ht="13.5"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299"/>
      <c r="V41" s="299"/>
      <c r="W41" s="299"/>
      <c r="X41" s="299"/>
    </row>
    <row r="42" spans="2:24" ht="13.5"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299"/>
      <c r="V42" s="299"/>
      <c r="W42" s="299"/>
      <c r="X42" s="299"/>
    </row>
    <row r="43" spans="2:24" ht="13.5"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299"/>
      <c r="V43" s="299"/>
      <c r="W43" s="299"/>
      <c r="X43" s="299"/>
    </row>
    <row r="44" spans="2:24" ht="13.5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299"/>
      <c r="V44" s="299"/>
      <c r="W44" s="299"/>
      <c r="X44" s="299"/>
    </row>
    <row r="45" spans="2:24" ht="13.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</row>
    <row r="46" spans="2:24" ht="13.5"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299"/>
      <c r="V46" s="299"/>
      <c r="W46" s="299"/>
      <c r="X46" s="299"/>
    </row>
    <row r="47" spans="2:24" ht="13.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</row>
    <row r="48" spans="2:24" ht="13.5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</row>
    <row r="49" spans="2:24" ht="13.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</row>
    <row r="50" spans="2:24" ht="13.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299"/>
      <c r="V50" s="299"/>
      <c r="W50" s="299"/>
      <c r="X50" s="299"/>
    </row>
    <row r="51" spans="2:24" ht="13.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</row>
    <row r="52" spans="2:24" ht="13.5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299"/>
      <c r="V52" s="299"/>
      <c r="W52" s="299"/>
      <c r="X52" s="299"/>
    </row>
    <row r="53" spans="2:24" ht="13.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299"/>
      <c r="V53" s="299"/>
      <c r="W53" s="299"/>
      <c r="X53" s="299"/>
    </row>
    <row r="54" spans="2:24" ht="13.5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299"/>
      <c r="V54" s="299"/>
      <c r="W54" s="299"/>
      <c r="X54" s="299"/>
    </row>
    <row r="55" spans="2:24" ht="13.5"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</row>
    <row r="56" spans="2:24" ht="13.5"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</row>
    <row r="57" spans="2:24" ht="13.5">
      <c r="B57" s="299"/>
      <c r="C57" s="299"/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  <c r="P57" s="299"/>
      <c r="Q57" s="299"/>
      <c r="R57" s="299"/>
      <c r="S57" s="299"/>
      <c r="T57" s="299"/>
      <c r="U57" s="299"/>
      <c r="V57" s="299"/>
      <c r="W57" s="299"/>
      <c r="X57" s="299"/>
    </row>
    <row r="58" spans="2:24" ht="13.5">
      <c r="B58" s="299"/>
      <c r="C58" s="299"/>
      <c r="D58" s="299"/>
      <c r="E58" s="299"/>
      <c r="F58" s="299"/>
      <c r="G58" s="299"/>
      <c r="H58" s="299"/>
      <c r="I58" s="299"/>
      <c r="J58" s="299"/>
      <c r="K58" s="299"/>
      <c r="L58" s="299"/>
      <c r="M58" s="299"/>
      <c r="N58" s="299"/>
      <c r="O58" s="299"/>
      <c r="P58" s="299"/>
      <c r="Q58" s="299"/>
      <c r="R58" s="299"/>
      <c r="S58" s="299"/>
      <c r="T58" s="299"/>
      <c r="U58" s="299"/>
      <c r="V58" s="299"/>
      <c r="W58" s="299"/>
      <c r="X58" s="299"/>
    </row>
    <row r="59" spans="2:24" ht="13.5">
      <c r="B59" s="299"/>
      <c r="C59" s="299"/>
      <c r="D59" s="299"/>
      <c r="E59" s="299"/>
      <c r="F59" s="299"/>
      <c r="G59" s="299"/>
      <c r="H59" s="299"/>
      <c r="I59" s="299"/>
      <c r="J59" s="299"/>
      <c r="K59" s="299"/>
      <c r="L59" s="299"/>
      <c r="M59" s="299"/>
      <c r="N59" s="299"/>
      <c r="O59" s="299"/>
      <c r="P59" s="299"/>
      <c r="Q59" s="299"/>
      <c r="R59" s="299"/>
      <c r="S59" s="299"/>
      <c r="T59" s="299"/>
      <c r="U59" s="299"/>
      <c r="V59" s="299"/>
      <c r="W59" s="299"/>
      <c r="X59" s="299"/>
    </row>
    <row r="60" spans="2:24" ht="13.5">
      <c r="B60" s="299"/>
      <c r="C60" s="299"/>
      <c r="D60" s="299"/>
      <c r="E60" s="299"/>
      <c r="F60" s="299"/>
      <c r="G60" s="299"/>
      <c r="H60" s="299"/>
      <c r="I60" s="299"/>
      <c r="J60" s="299"/>
      <c r="K60" s="299"/>
      <c r="L60" s="299"/>
      <c r="M60" s="299"/>
      <c r="N60" s="299"/>
      <c r="O60" s="299"/>
      <c r="P60" s="299"/>
      <c r="Q60" s="299"/>
      <c r="R60" s="299"/>
      <c r="S60" s="299"/>
      <c r="T60" s="299"/>
      <c r="U60" s="299"/>
      <c r="V60" s="299"/>
      <c r="W60" s="299"/>
      <c r="X60" s="299"/>
    </row>
    <row r="61" spans="2:24" ht="13.5">
      <c r="B61" s="299"/>
      <c r="C61" s="299"/>
      <c r="D61" s="299"/>
      <c r="E61" s="299"/>
      <c r="F61" s="299"/>
      <c r="G61" s="299"/>
      <c r="H61" s="299"/>
      <c r="I61" s="299"/>
      <c r="J61" s="299"/>
      <c r="K61" s="299"/>
      <c r="L61" s="299"/>
      <c r="M61" s="299"/>
      <c r="N61" s="299"/>
      <c r="O61" s="299"/>
      <c r="P61" s="299"/>
      <c r="Q61" s="299"/>
      <c r="R61" s="299"/>
      <c r="S61" s="299"/>
      <c r="T61" s="299"/>
      <c r="U61" s="299"/>
      <c r="V61" s="299"/>
      <c r="W61" s="299"/>
      <c r="X61" s="299"/>
    </row>
    <row r="62" spans="2:24" ht="13.5">
      <c r="B62" s="299"/>
      <c r="C62" s="299"/>
      <c r="D62" s="299"/>
      <c r="E62" s="299"/>
      <c r="F62" s="299"/>
      <c r="G62" s="299"/>
      <c r="H62" s="299"/>
      <c r="I62" s="299"/>
      <c r="J62" s="299"/>
      <c r="K62" s="299"/>
      <c r="L62" s="299"/>
      <c r="M62" s="299"/>
      <c r="N62" s="299"/>
      <c r="O62" s="299"/>
      <c r="P62" s="299"/>
      <c r="Q62" s="299"/>
      <c r="R62" s="299"/>
      <c r="S62" s="299"/>
      <c r="T62" s="299"/>
      <c r="U62" s="299"/>
      <c r="V62" s="299"/>
      <c r="W62" s="299"/>
      <c r="X62" s="299"/>
    </row>
    <row r="63" spans="2:24" ht="13.5">
      <c r="B63" s="299"/>
      <c r="C63" s="299"/>
      <c r="D63" s="299"/>
      <c r="E63" s="299"/>
      <c r="F63" s="299"/>
      <c r="G63" s="299"/>
      <c r="H63" s="299"/>
      <c r="I63" s="299"/>
      <c r="J63" s="299"/>
      <c r="K63" s="299"/>
      <c r="L63" s="299"/>
      <c r="M63" s="299"/>
      <c r="N63" s="299"/>
      <c r="O63" s="299"/>
      <c r="P63" s="299"/>
      <c r="Q63" s="299"/>
      <c r="R63" s="299"/>
      <c r="S63" s="299"/>
      <c r="T63" s="299"/>
      <c r="U63" s="299"/>
      <c r="V63" s="299"/>
      <c r="W63" s="299"/>
      <c r="X63" s="299"/>
    </row>
    <row r="64" spans="2:24" ht="13.5">
      <c r="B64" s="299"/>
      <c r="C64" s="299"/>
      <c r="D64" s="299"/>
      <c r="E64" s="299"/>
      <c r="F64" s="299"/>
      <c r="G64" s="299"/>
      <c r="H64" s="299"/>
      <c r="I64" s="299"/>
      <c r="J64" s="299"/>
      <c r="K64" s="299"/>
      <c r="L64" s="299"/>
      <c r="M64" s="299"/>
      <c r="N64" s="299"/>
      <c r="O64" s="299"/>
      <c r="P64" s="299"/>
      <c r="Q64" s="299"/>
      <c r="R64" s="299"/>
      <c r="S64" s="299"/>
      <c r="T64" s="299"/>
      <c r="U64" s="299"/>
      <c r="V64" s="299"/>
      <c r="W64" s="299"/>
      <c r="X64" s="299"/>
    </row>
    <row r="65" spans="2:24" ht="13.5">
      <c r="B65" s="299"/>
      <c r="C65" s="299"/>
      <c r="D65" s="299"/>
      <c r="E65" s="299"/>
      <c r="F65" s="299"/>
      <c r="G65" s="299"/>
      <c r="H65" s="299"/>
      <c r="I65" s="299"/>
      <c r="J65" s="299"/>
      <c r="K65" s="299"/>
      <c r="L65" s="299"/>
      <c r="M65" s="299"/>
      <c r="N65" s="299"/>
      <c r="O65" s="299"/>
      <c r="P65" s="299"/>
      <c r="Q65" s="299"/>
      <c r="R65" s="299"/>
      <c r="S65" s="299"/>
      <c r="T65" s="299"/>
      <c r="U65" s="299"/>
      <c r="V65" s="299"/>
      <c r="W65" s="299"/>
      <c r="X65" s="299"/>
    </row>
    <row r="66" spans="2:24" ht="13.5">
      <c r="B66" s="299"/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299"/>
      <c r="N66" s="299"/>
      <c r="O66" s="299"/>
      <c r="P66" s="299"/>
      <c r="Q66" s="299"/>
      <c r="R66" s="299"/>
      <c r="S66" s="299"/>
      <c r="T66" s="299"/>
      <c r="U66" s="299"/>
      <c r="V66" s="299"/>
      <c r="W66" s="299"/>
      <c r="X66" s="299"/>
    </row>
    <row r="67" spans="2:24" ht="13.5">
      <c r="B67" s="299"/>
      <c r="C67" s="299"/>
      <c r="D67" s="299"/>
      <c r="E67" s="299"/>
      <c r="F67" s="299"/>
      <c r="G67" s="299"/>
      <c r="H67" s="299"/>
      <c r="I67" s="299"/>
      <c r="J67" s="299"/>
      <c r="K67" s="299"/>
      <c r="L67" s="299"/>
      <c r="M67" s="299"/>
      <c r="N67" s="299"/>
      <c r="O67" s="299"/>
      <c r="P67" s="299"/>
      <c r="Q67" s="299"/>
      <c r="R67" s="299"/>
      <c r="S67" s="299"/>
      <c r="T67" s="299"/>
      <c r="U67" s="299"/>
      <c r="V67" s="299"/>
      <c r="W67" s="299"/>
      <c r="X67" s="299"/>
    </row>
    <row r="68" spans="2:24" ht="13.5">
      <c r="B68" s="299"/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99"/>
      <c r="O68" s="299"/>
      <c r="P68" s="299"/>
      <c r="Q68" s="299"/>
      <c r="R68" s="299"/>
      <c r="S68" s="299"/>
      <c r="T68" s="299"/>
      <c r="U68" s="299"/>
      <c r="V68" s="299"/>
      <c r="W68" s="299"/>
      <c r="X68" s="299"/>
    </row>
    <row r="69" spans="2:24" ht="13.5">
      <c r="B69" s="299"/>
      <c r="C69" s="299"/>
      <c r="D69" s="299"/>
      <c r="E69" s="299"/>
      <c r="F69" s="299"/>
      <c r="G69" s="299"/>
      <c r="H69" s="299"/>
      <c r="I69" s="299"/>
      <c r="J69" s="299"/>
      <c r="K69" s="299"/>
      <c r="L69" s="299"/>
      <c r="M69" s="299"/>
      <c r="N69" s="299"/>
      <c r="O69" s="299"/>
      <c r="P69" s="299"/>
      <c r="Q69" s="299"/>
      <c r="R69" s="299"/>
      <c r="S69" s="299"/>
      <c r="T69" s="299"/>
      <c r="U69" s="299"/>
      <c r="V69" s="299"/>
      <c r="W69" s="299"/>
      <c r="X69" s="299"/>
    </row>
    <row r="70" spans="2:24" ht="13.5">
      <c r="B70" s="299"/>
      <c r="C70" s="299"/>
      <c r="D70" s="299"/>
      <c r="E70" s="299"/>
      <c r="F70" s="299"/>
      <c r="G70" s="299"/>
      <c r="H70" s="299"/>
      <c r="I70" s="299"/>
      <c r="J70" s="299"/>
      <c r="K70" s="299"/>
      <c r="L70" s="299"/>
      <c r="M70" s="299"/>
      <c r="N70" s="299"/>
      <c r="O70" s="299"/>
      <c r="P70" s="299"/>
      <c r="Q70" s="299"/>
      <c r="R70" s="299"/>
      <c r="S70" s="299"/>
      <c r="T70" s="299"/>
      <c r="U70" s="299"/>
      <c r="V70" s="299"/>
      <c r="W70" s="299"/>
      <c r="X70" s="299"/>
    </row>
    <row r="71" spans="2:24" ht="13.5">
      <c r="B71" s="299"/>
      <c r="C71" s="299"/>
      <c r="D71" s="299"/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299"/>
      <c r="R71" s="299"/>
      <c r="S71" s="299"/>
      <c r="T71" s="299"/>
      <c r="U71" s="299"/>
      <c r="V71" s="299"/>
      <c r="W71" s="299"/>
      <c r="X71" s="299"/>
    </row>
    <row r="72" spans="2:24" ht="13.5">
      <c r="B72" s="299"/>
      <c r="C72" s="299"/>
      <c r="D72" s="299"/>
      <c r="E72" s="299"/>
      <c r="F72" s="299"/>
      <c r="G72" s="299"/>
      <c r="H72" s="299"/>
      <c r="I72" s="299"/>
      <c r="J72" s="299"/>
      <c r="K72" s="299"/>
      <c r="L72" s="299"/>
      <c r="M72" s="299"/>
      <c r="N72" s="299"/>
      <c r="O72" s="299"/>
      <c r="P72" s="299"/>
      <c r="Q72" s="299"/>
      <c r="R72" s="299"/>
      <c r="S72" s="299"/>
      <c r="T72" s="299"/>
      <c r="U72" s="299"/>
      <c r="V72" s="299"/>
      <c r="W72" s="299"/>
      <c r="X72" s="299"/>
    </row>
    <row r="73" spans="2:24" ht="13.5">
      <c r="B73" s="299"/>
      <c r="C73" s="299"/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</row>
    <row r="74" spans="2:24" ht="13.5">
      <c r="B74" s="299"/>
      <c r="C74" s="299"/>
      <c r="D74" s="299"/>
      <c r="E74" s="299"/>
      <c r="F74" s="299"/>
      <c r="G74" s="299"/>
      <c r="H74" s="299"/>
      <c r="I74" s="299"/>
      <c r="J74" s="299"/>
      <c r="K74" s="299"/>
      <c r="L74" s="299"/>
      <c r="M74" s="299"/>
      <c r="N74" s="299"/>
      <c r="O74" s="299"/>
      <c r="P74" s="299"/>
      <c r="Q74" s="299"/>
      <c r="R74" s="299"/>
      <c r="S74" s="299"/>
      <c r="T74" s="299"/>
      <c r="U74" s="299"/>
      <c r="V74" s="299"/>
      <c r="W74" s="299"/>
      <c r="X74" s="299"/>
    </row>
    <row r="75" spans="2:24" ht="13.5">
      <c r="B75" s="299"/>
      <c r="C75" s="299"/>
      <c r="D75" s="299"/>
      <c r="E75" s="299"/>
      <c r="F75" s="299"/>
      <c r="G75" s="299"/>
      <c r="H75" s="299"/>
      <c r="I75" s="299"/>
      <c r="J75" s="299"/>
      <c r="K75" s="299"/>
      <c r="L75" s="299"/>
      <c r="M75" s="299"/>
      <c r="N75" s="299"/>
      <c r="O75" s="299"/>
      <c r="P75" s="299"/>
      <c r="Q75" s="299"/>
      <c r="R75" s="299"/>
      <c r="S75" s="299"/>
      <c r="T75" s="299"/>
      <c r="U75" s="299"/>
      <c r="V75" s="299"/>
      <c r="W75" s="299"/>
      <c r="X75" s="299"/>
    </row>
    <row r="76" spans="2:24" ht="13.5">
      <c r="B76" s="299"/>
      <c r="C76" s="299"/>
      <c r="D76" s="299"/>
      <c r="E76" s="299"/>
      <c r="F76" s="299"/>
      <c r="G76" s="299"/>
      <c r="H76" s="299"/>
      <c r="I76" s="299"/>
      <c r="J76" s="299"/>
      <c r="K76" s="299"/>
      <c r="L76" s="299"/>
      <c r="M76" s="299"/>
      <c r="N76" s="299"/>
      <c r="O76" s="299"/>
      <c r="P76" s="299"/>
      <c r="Q76" s="299"/>
      <c r="R76" s="299"/>
      <c r="S76" s="299"/>
      <c r="T76" s="299"/>
      <c r="U76" s="299"/>
      <c r="V76" s="299"/>
      <c r="W76" s="299"/>
      <c r="X76" s="299"/>
    </row>
    <row r="77" spans="2:24" ht="13.5">
      <c r="B77" s="299"/>
      <c r="C77" s="299"/>
      <c r="D77" s="299"/>
      <c r="E77" s="299"/>
      <c r="F77" s="299"/>
      <c r="G77" s="299"/>
      <c r="H77" s="299"/>
      <c r="I77" s="299"/>
      <c r="J77" s="299"/>
      <c r="K77" s="299"/>
      <c r="L77" s="299"/>
      <c r="M77" s="299"/>
      <c r="N77" s="299"/>
      <c r="O77" s="299"/>
      <c r="P77" s="299"/>
      <c r="Q77" s="299"/>
      <c r="R77" s="299"/>
      <c r="S77" s="299"/>
      <c r="T77" s="299"/>
      <c r="U77" s="299"/>
      <c r="V77" s="299"/>
      <c r="W77" s="299"/>
      <c r="X77" s="299"/>
    </row>
    <row r="78" spans="2:24" ht="13.5">
      <c r="B78" s="299"/>
      <c r="C78" s="299"/>
      <c r="D78" s="299"/>
      <c r="E78" s="299"/>
      <c r="F78" s="299"/>
      <c r="G78" s="299"/>
      <c r="H78" s="299"/>
      <c r="I78" s="299"/>
      <c r="J78" s="299"/>
      <c r="K78" s="299"/>
      <c r="L78" s="299"/>
      <c r="M78" s="299"/>
      <c r="N78" s="299"/>
      <c r="O78" s="299"/>
      <c r="P78" s="299"/>
      <c r="Q78" s="299"/>
      <c r="R78" s="299"/>
      <c r="S78" s="299"/>
      <c r="T78" s="299"/>
      <c r="U78" s="299"/>
      <c r="V78" s="299"/>
      <c r="W78" s="299"/>
      <c r="X78" s="299"/>
    </row>
    <row r="79" spans="2:24" ht="13.5">
      <c r="B79" s="299"/>
      <c r="C79" s="299"/>
      <c r="D79" s="299"/>
      <c r="E79" s="299"/>
      <c r="F79" s="299"/>
      <c r="G79" s="299"/>
      <c r="H79" s="299"/>
      <c r="I79" s="299"/>
      <c r="J79" s="299"/>
      <c r="K79" s="299"/>
      <c r="L79" s="299"/>
      <c r="M79" s="299"/>
      <c r="N79" s="299"/>
      <c r="O79" s="299"/>
      <c r="P79" s="299"/>
      <c r="Q79" s="299"/>
      <c r="R79" s="299"/>
      <c r="S79" s="299"/>
      <c r="T79" s="299"/>
      <c r="U79" s="299"/>
      <c r="V79" s="299"/>
      <c r="W79" s="299"/>
      <c r="X79" s="299"/>
    </row>
    <row r="80" spans="2:24" ht="13.5">
      <c r="B80" s="299"/>
      <c r="C80" s="299"/>
      <c r="D80" s="299"/>
      <c r="E80" s="299"/>
      <c r="F80" s="299"/>
      <c r="G80" s="299"/>
      <c r="H80" s="299"/>
      <c r="I80" s="299"/>
      <c r="J80" s="299"/>
      <c r="K80" s="299"/>
      <c r="L80" s="299"/>
      <c r="M80" s="299"/>
      <c r="N80" s="299"/>
      <c r="O80" s="299"/>
      <c r="P80" s="299"/>
      <c r="Q80" s="299"/>
      <c r="R80" s="299"/>
      <c r="S80" s="299"/>
      <c r="T80" s="299"/>
      <c r="U80" s="299"/>
      <c r="V80" s="299"/>
      <c r="W80" s="299"/>
      <c r="X80" s="299"/>
    </row>
    <row r="81" spans="2:24" ht="13.5">
      <c r="B81" s="299"/>
      <c r="C81" s="299"/>
      <c r="D81" s="299"/>
      <c r="E81" s="299"/>
      <c r="F81" s="299"/>
      <c r="G81" s="299"/>
      <c r="H81" s="299"/>
      <c r="I81" s="299"/>
      <c r="J81" s="299"/>
      <c r="K81" s="299"/>
      <c r="L81" s="299"/>
      <c r="M81" s="299"/>
      <c r="N81" s="299"/>
      <c r="O81" s="299"/>
      <c r="P81" s="299"/>
      <c r="Q81" s="299"/>
      <c r="R81" s="299"/>
      <c r="S81" s="299"/>
      <c r="T81" s="299"/>
      <c r="U81" s="299"/>
      <c r="V81" s="299"/>
      <c r="W81" s="299"/>
      <c r="X81" s="299"/>
    </row>
    <row r="82" spans="2:24" ht="13.5">
      <c r="B82" s="299"/>
      <c r="C82" s="299"/>
      <c r="D82" s="299"/>
      <c r="E82" s="299"/>
      <c r="F82" s="299"/>
      <c r="G82" s="299"/>
      <c r="H82" s="299"/>
      <c r="I82" s="299"/>
      <c r="J82" s="299"/>
      <c r="K82" s="299"/>
      <c r="L82" s="299"/>
      <c r="M82" s="299"/>
      <c r="N82" s="299"/>
      <c r="O82" s="299"/>
      <c r="P82" s="299"/>
      <c r="Q82" s="299"/>
      <c r="R82" s="299"/>
      <c r="S82" s="299"/>
      <c r="T82" s="299"/>
      <c r="U82" s="299"/>
      <c r="V82" s="299"/>
      <c r="W82" s="299"/>
      <c r="X82" s="299"/>
    </row>
    <row r="83" spans="2:24" ht="13.5">
      <c r="B83" s="299"/>
      <c r="C83" s="299"/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  <c r="P83" s="299"/>
      <c r="Q83" s="299"/>
      <c r="R83" s="299"/>
      <c r="S83" s="299"/>
      <c r="T83" s="299"/>
      <c r="U83" s="299"/>
      <c r="V83" s="299"/>
      <c r="W83" s="299"/>
      <c r="X83" s="299"/>
    </row>
    <row r="84" spans="2:24" ht="13.5">
      <c r="B84" s="299"/>
      <c r="C84" s="299"/>
      <c r="D84" s="299"/>
      <c r="E84" s="299"/>
      <c r="F84" s="299"/>
      <c r="G84" s="299"/>
      <c r="H84" s="299"/>
      <c r="I84" s="299"/>
      <c r="J84" s="299"/>
      <c r="K84" s="299"/>
      <c r="L84" s="299"/>
      <c r="M84" s="299"/>
      <c r="N84" s="299"/>
      <c r="O84" s="299"/>
      <c r="P84" s="299"/>
      <c r="Q84" s="299"/>
      <c r="R84" s="299"/>
      <c r="S84" s="299"/>
      <c r="T84" s="299"/>
      <c r="U84" s="299"/>
      <c r="V84" s="299"/>
      <c r="W84" s="299"/>
      <c r="X84" s="299"/>
    </row>
  </sheetData>
  <sheetProtection/>
  <mergeCells count="11">
    <mergeCell ref="D5:G5"/>
    <mergeCell ref="H5:J5"/>
    <mergeCell ref="K5:N5"/>
    <mergeCell ref="G19:I19"/>
    <mergeCell ref="L19:N19"/>
    <mergeCell ref="A1:N1"/>
    <mergeCell ref="A3:N3"/>
    <mergeCell ref="L4:N4"/>
    <mergeCell ref="A5:A6"/>
    <mergeCell ref="B5:B6"/>
    <mergeCell ref="C5:C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:I1"/>
    </sheetView>
  </sheetViews>
  <sheetFormatPr defaultColWidth="9.00390625" defaultRowHeight="13.5"/>
  <cols>
    <col min="1" max="1" width="0.37109375" style="1" customWidth="1"/>
    <col min="2" max="2" width="2.125" style="1" customWidth="1"/>
    <col min="3" max="3" width="20.50390625" style="1" customWidth="1"/>
    <col min="4" max="4" width="0.5" style="1" customWidth="1"/>
    <col min="5" max="8" width="14.625" style="147" customWidth="1"/>
    <col min="9" max="9" width="14.625" style="171" customWidth="1"/>
    <col min="10" max="10" width="10.625" style="171" customWidth="1"/>
    <col min="11" max="11" width="12.50390625" style="171" customWidth="1"/>
    <col min="12" max="12" width="10.875" style="171" customWidth="1"/>
    <col min="13" max="13" width="14.875" style="171" customWidth="1"/>
    <col min="14" max="14" width="14.00390625" style="171" customWidth="1"/>
    <col min="15" max="15" width="13.875" style="171" customWidth="1"/>
    <col min="16" max="16" width="12.125" style="171" customWidth="1"/>
    <col min="17" max="17" width="12.00390625" style="171" customWidth="1"/>
    <col min="18" max="18" width="10.00390625" style="171" customWidth="1"/>
    <col min="19" max="19" width="12.625" style="171" customWidth="1"/>
    <col min="20" max="20" width="11.00390625" style="171" customWidth="1"/>
    <col min="21" max="16384" width="9.00390625" style="1" customWidth="1"/>
  </cols>
  <sheetData>
    <row r="1" spans="1:21" s="5" customFormat="1" ht="19.5" customHeight="1">
      <c r="A1" s="389" t="s">
        <v>335</v>
      </c>
      <c r="B1" s="389"/>
      <c r="C1" s="389"/>
      <c r="D1" s="389"/>
      <c r="E1" s="389"/>
      <c r="F1" s="389"/>
      <c r="G1" s="389"/>
      <c r="H1" s="389"/>
      <c r="I1" s="389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7"/>
    </row>
    <row r="2" spans="1:20" s="5" customFormat="1" ht="16.5" customHeight="1" thickBot="1">
      <c r="A2" s="147"/>
      <c r="B2" s="147"/>
      <c r="D2" s="142"/>
      <c r="E2" s="166"/>
      <c r="F2" s="166"/>
      <c r="G2" s="166"/>
      <c r="H2" s="166"/>
      <c r="I2" s="166" t="s">
        <v>25</v>
      </c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</row>
    <row r="3" spans="1:11" s="68" customFormat="1" ht="19.5" customHeight="1">
      <c r="A3" s="66"/>
      <c r="B3" s="406" t="s">
        <v>262</v>
      </c>
      <c r="C3" s="406"/>
      <c r="D3" s="35"/>
      <c r="E3" s="67" t="s">
        <v>471</v>
      </c>
      <c r="F3" s="67" t="s">
        <v>477</v>
      </c>
      <c r="G3" s="67" t="s">
        <v>493</v>
      </c>
      <c r="H3" s="67" t="s">
        <v>499</v>
      </c>
      <c r="I3" s="120" t="s">
        <v>520</v>
      </c>
      <c r="J3" s="233"/>
      <c r="K3" s="233"/>
    </row>
    <row r="4" spans="1:11" s="5" customFormat="1" ht="6" customHeight="1">
      <c r="A4" s="26"/>
      <c r="B4" s="26"/>
      <c r="C4" s="26"/>
      <c r="D4" s="18"/>
      <c r="E4" s="162"/>
      <c r="F4" s="162"/>
      <c r="G4" s="162"/>
      <c r="H4" s="162"/>
      <c r="I4" s="179"/>
      <c r="J4" s="147"/>
      <c r="K4" s="147"/>
    </row>
    <row r="5" spans="1:11" s="5" customFormat="1" ht="19.5" customHeight="1">
      <c r="A5" s="26"/>
      <c r="B5" s="26" t="s">
        <v>454</v>
      </c>
      <c r="D5" s="42"/>
      <c r="E5" s="162"/>
      <c r="F5" s="162"/>
      <c r="G5" s="162"/>
      <c r="H5" s="162"/>
      <c r="I5" s="179"/>
      <c r="J5" s="147"/>
      <c r="K5" s="147"/>
    </row>
    <row r="6" spans="1:11" s="5" customFormat="1" ht="19.5" customHeight="1">
      <c r="A6" s="26"/>
      <c r="B6" s="26"/>
      <c r="C6" s="69" t="s">
        <v>257</v>
      </c>
      <c r="D6" s="42"/>
      <c r="E6" s="130">
        <v>1187271</v>
      </c>
      <c r="F6" s="264">
        <v>1206777</v>
      </c>
      <c r="G6" s="264">
        <v>1227224</v>
      </c>
      <c r="H6" s="264">
        <v>1246784</v>
      </c>
      <c r="I6" s="364">
        <v>1245728</v>
      </c>
      <c r="J6" s="147"/>
      <c r="K6" s="147"/>
    </row>
    <row r="7" spans="1:11" s="5" customFormat="1" ht="19.5" customHeight="1">
      <c r="A7" s="26"/>
      <c r="B7" s="26"/>
      <c r="C7" s="69" t="s">
        <v>258</v>
      </c>
      <c r="D7" s="42"/>
      <c r="E7" s="130">
        <v>833335</v>
      </c>
      <c r="F7" s="264">
        <v>848198</v>
      </c>
      <c r="G7" s="264">
        <v>863604</v>
      </c>
      <c r="H7" s="264">
        <v>878296</v>
      </c>
      <c r="I7" s="364">
        <v>880340</v>
      </c>
      <c r="J7" s="147"/>
      <c r="K7" s="147"/>
    </row>
    <row r="8" spans="1:11" s="5" customFormat="1" ht="19.5" customHeight="1">
      <c r="A8" s="26"/>
      <c r="B8" s="26"/>
      <c r="C8" s="69" t="s">
        <v>259</v>
      </c>
      <c r="D8" s="42"/>
      <c r="E8" s="130">
        <v>140688</v>
      </c>
      <c r="F8" s="264">
        <v>144431</v>
      </c>
      <c r="G8" s="264">
        <v>147397</v>
      </c>
      <c r="H8" s="264">
        <v>151395</v>
      </c>
      <c r="I8" s="364">
        <v>156121</v>
      </c>
      <c r="J8" s="147"/>
      <c r="K8" s="147"/>
    </row>
    <row r="9" spans="1:11" s="5" customFormat="1" ht="19.5" customHeight="1">
      <c r="A9" s="233"/>
      <c r="B9" s="233"/>
      <c r="C9" s="240" t="s">
        <v>129</v>
      </c>
      <c r="D9" s="234"/>
      <c r="E9" s="130">
        <v>71498</v>
      </c>
      <c r="F9" s="264">
        <v>72982</v>
      </c>
      <c r="G9" s="264">
        <v>74663</v>
      </c>
      <c r="H9" s="264">
        <v>76194</v>
      </c>
      <c r="I9" s="364">
        <v>77597</v>
      </c>
      <c r="J9" s="147"/>
      <c r="K9" s="147"/>
    </row>
    <row r="10" spans="1:11" s="5" customFormat="1" ht="19.5" customHeight="1">
      <c r="A10" s="233"/>
      <c r="B10" s="233"/>
      <c r="C10" s="240" t="s">
        <v>130</v>
      </c>
      <c r="D10" s="234"/>
      <c r="E10" s="130">
        <v>43481</v>
      </c>
      <c r="F10" s="264">
        <v>44050</v>
      </c>
      <c r="G10" s="264">
        <v>44721</v>
      </c>
      <c r="H10" s="264">
        <v>45371</v>
      </c>
      <c r="I10" s="364">
        <v>40896</v>
      </c>
      <c r="J10" s="147"/>
      <c r="K10" s="147"/>
    </row>
    <row r="11" spans="1:11" s="5" customFormat="1" ht="19.5" customHeight="1">
      <c r="A11" s="26"/>
      <c r="B11" s="26"/>
      <c r="C11" s="69" t="s">
        <v>260</v>
      </c>
      <c r="D11" s="42"/>
      <c r="E11" s="132" t="s">
        <v>247</v>
      </c>
      <c r="F11" s="264" t="s">
        <v>247</v>
      </c>
      <c r="G11" s="264" t="s">
        <v>247</v>
      </c>
      <c r="H11" s="264" t="s">
        <v>247</v>
      </c>
      <c r="I11" s="264">
        <v>0</v>
      </c>
      <c r="J11" s="147"/>
      <c r="K11" s="147"/>
    </row>
    <row r="12" spans="1:11" s="5" customFormat="1" ht="19.5" customHeight="1">
      <c r="A12" s="233"/>
      <c r="B12" s="233"/>
      <c r="C12" s="240" t="s">
        <v>131</v>
      </c>
      <c r="D12" s="234"/>
      <c r="E12" s="130">
        <v>77069</v>
      </c>
      <c r="F12" s="264">
        <v>78385</v>
      </c>
      <c r="G12" s="264">
        <v>79961</v>
      </c>
      <c r="H12" s="264">
        <v>81199</v>
      </c>
      <c r="I12" s="364">
        <v>77902</v>
      </c>
      <c r="J12" s="147"/>
      <c r="K12" s="147"/>
    </row>
    <row r="13" spans="1:11" s="5" customFormat="1" ht="19.5" customHeight="1">
      <c r="A13" s="233"/>
      <c r="B13" s="233"/>
      <c r="C13" s="240" t="s">
        <v>132</v>
      </c>
      <c r="D13" s="234"/>
      <c r="E13" s="130">
        <v>2450</v>
      </c>
      <c r="F13" s="264">
        <v>2515</v>
      </c>
      <c r="G13" s="264">
        <v>2562</v>
      </c>
      <c r="H13" s="264">
        <v>2591</v>
      </c>
      <c r="I13" s="364">
        <v>2643</v>
      </c>
      <c r="J13" s="147"/>
      <c r="K13" s="147"/>
    </row>
    <row r="14" spans="1:11" s="5" customFormat="1" ht="19.5" customHeight="1">
      <c r="A14" s="233"/>
      <c r="B14" s="233"/>
      <c r="C14" s="240" t="s">
        <v>194</v>
      </c>
      <c r="D14" s="234"/>
      <c r="E14" s="130">
        <v>159438</v>
      </c>
      <c r="F14" s="264">
        <v>160647</v>
      </c>
      <c r="G14" s="264">
        <v>161713</v>
      </c>
      <c r="H14" s="264">
        <v>163133</v>
      </c>
      <c r="I14" s="364">
        <v>166350</v>
      </c>
      <c r="J14" s="147"/>
      <c r="K14" s="147"/>
    </row>
    <row r="15" spans="1:11" s="5" customFormat="1" ht="19.5" customHeight="1">
      <c r="A15" s="167"/>
      <c r="B15" s="516" t="s">
        <v>263</v>
      </c>
      <c r="C15" s="516"/>
      <c r="D15" s="241"/>
      <c r="E15" s="130"/>
      <c r="F15" s="130"/>
      <c r="G15" s="130"/>
      <c r="H15" s="130"/>
      <c r="I15" s="131"/>
      <c r="J15" s="147"/>
      <c r="K15" s="147"/>
    </row>
    <row r="16" spans="1:11" s="5" customFormat="1" ht="19.5" customHeight="1">
      <c r="A16" s="233"/>
      <c r="B16" s="516" t="s">
        <v>261</v>
      </c>
      <c r="C16" s="516"/>
      <c r="D16" s="234"/>
      <c r="E16" s="130"/>
      <c r="F16" s="130"/>
      <c r="G16" s="130"/>
      <c r="H16" s="130"/>
      <c r="I16" s="131"/>
      <c r="J16" s="147"/>
      <c r="K16" s="147"/>
    </row>
    <row r="17" spans="1:11" s="5" customFormat="1" ht="19.5" customHeight="1">
      <c r="A17" s="167"/>
      <c r="B17" s="167"/>
      <c r="C17" s="242" t="s">
        <v>128</v>
      </c>
      <c r="D17" s="241"/>
      <c r="E17" s="130">
        <v>447757</v>
      </c>
      <c r="F17" s="264">
        <v>418432</v>
      </c>
      <c r="G17" s="264">
        <v>391286</v>
      </c>
      <c r="H17" s="264">
        <v>353052</v>
      </c>
      <c r="I17" s="364">
        <v>282416</v>
      </c>
      <c r="J17" s="147"/>
      <c r="K17" s="147"/>
    </row>
    <row r="18" spans="1:11" s="5" customFormat="1" ht="19.5" customHeight="1">
      <c r="A18" s="233"/>
      <c r="B18" s="233"/>
      <c r="C18" s="242" t="s">
        <v>133</v>
      </c>
      <c r="D18" s="234"/>
      <c r="E18" s="130">
        <v>436697</v>
      </c>
      <c r="F18" s="264">
        <v>407207</v>
      </c>
      <c r="G18" s="264">
        <v>379537</v>
      </c>
      <c r="H18" s="264">
        <v>342121</v>
      </c>
      <c r="I18" s="364">
        <v>272881</v>
      </c>
      <c r="J18" s="147"/>
      <c r="K18" s="147"/>
    </row>
    <row r="19" spans="1:11" s="5" customFormat="1" ht="19.5" customHeight="1">
      <c r="A19" s="233"/>
      <c r="B19" s="233"/>
      <c r="C19" s="242" t="s">
        <v>134</v>
      </c>
      <c r="D19" s="234"/>
      <c r="E19" s="130">
        <v>11060</v>
      </c>
      <c r="F19" s="264">
        <v>11225</v>
      </c>
      <c r="G19" s="264">
        <v>11749</v>
      </c>
      <c r="H19" s="264">
        <v>10931</v>
      </c>
      <c r="I19" s="364">
        <v>9535</v>
      </c>
      <c r="J19" s="147"/>
      <c r="K19" s="147"/>
    </row>
    <row r="20" spans="1:11" s="5" customFormat="1" ht="19.5" customHeight="1">
      <c r="A20" s="233"/>
      <c r="B20" s="233"/>
      <c r="C20" s="233"/>
      <c r="D20" s="234"/>
      <c r="E20" s="130"/>
      <c r="F20" s="130"/>
      <c r="G20" s="130"/>
      <c r="H20" s="130"/>
      <c r="I20" s="131"/>
      <c r="J20" s="147"/>
      <c r="K20" s="147"/>
    </row>
    <row r="21" spans="1:11" s="5" customFormat="1" ht="19.5" customHeight="1">
      <c r="A21" s="167"/>
      <c r="B21" s="516" t="s">
        <v>127</v>
      </c>
      <c r="C21" s="516"/>
      <c r="D21" s="241"/>
      <c r="E21" s="130"/>
      <c r="F21" s="130"/>
      <c r="G21" s="130"/>
      <c r="H21" s="130"/>
      <c r="I21" s="131"/>
      <c r="J21" s="147"/>
      <c r="K21" s="147"/>
    </row>
    <row r="22" spans="1:11" s="5" customFormat="1" ht="19.5" customHeight="1">
      <c r="A22" s="233"/>
      <c r="B22" s="233"/>
      <c r="C22" s="242" t="s">
        <v>128</v>
      </c>
      <c r="D22" s="234"/>
      <c r="E22" s="130">
        <v>15175</v>
      </c>
      <c r="F22" s="264">
        <v>15223</v>
      </c>
      <c r="G22" s="264">
        <v>13368</v>
      </c>
      <c r="H22" s="264">
        <v>12137</v>
      </c>
      <c r="I22" s="364">
        <v>7487</v>
      </c>
      <c r="J22" s="147"/>
      <c r="K22" s="147"/>
    </row>
    <row r="23" spans="1:11" s="5" customFormat="1" ht="19.5" customHeight="1">
      <c r="A23" s="233"/>
      <c r="B23" s="233"/>
      <c r="C23" s="242" t="s">
        <v>135</v>
      </c>
      <c r="D23" s="234"/>
      <c r="E23" s="130">
        <v>13604</v>
      </c>
      <c r="F23" s="264">
        <v>13330</v>
      </c>
      <c r="G23" s="264">
        <v>11328</v>
      </c>
      <c r="H23" s="264">
        <v>9787</v>
      </c>
      <c r="I23" s="364">
        <v>5379</v>
      </c>
      <c r="J23" s="162"/>
      <c r="K23" s="162"/>
    </row>
    <row r="24" spans="1:11" s="5" customFormat="1" ht="19.5" customHeight="1">
      <c r="A24" s="233"/>
      <c r="B24" s="233"/>
      <c r="C24" s="242" t="s">
        <v>136</v>
      </c>
      <c r="D24" s="234"/>
      <c r="E24" s="130">
        <v>1252</v>
      </c>
      <c r="F24" s="264">
        <v>1599</v>
      </c>
      <c r="G24" s="264">
        <v>1718</v>
      </c>
      <c r="H24" s="264">
        <v>1925</v>
      </c>
      <c r="I24" s="364">
        <v>1748</v>
      </c>
      <c r="J24" s="162"/>
      <c r="K24" s="162"/>
    </row>
    <row r="25" spans="1:11" s="5" customFormat="1" ht="19.5" customHeight="1">
      <c r="A25" s="233"/>
      <c r="B25" s="233"/>
      <c r="C25" s="242" t="s">
        <v>137</v>
      </c>
      <c r="D25" s="234"/>
      <c r="E25" s="130">
        <v>319</v>
      </c>
      <c r="F25" s="264">
        <v>294</v>
      </c>
      <c r="G25" s="264">
        <v>322</v>
      </c>
      <c r="H25" s="264">
        <v>425</v>
      </c>
      <c r="I25" s="364">
        <v>360</v>
      </c>
      <c r="J25" s="229"/>
      <c r="K25" s="229"/>
    </row>
    <row r="26" spans="1:11" s="5" customFormat="1" ht="6" customHeight="1" thickBot="1">
      <c r="A26" s="16"/>
      <c r="B26" s="16"/>
      <c r="C26" s="16"/>
      <c r="D26" s="16"/>
      <c r="E26" s="142"/>
      <c r="F26" s="142"/>
      <c r="G26" s="182"/>
      <c r="H26" s="142"/>
      <c r="I26" s="182"/>
      <c r="J26" s="162"/>
      <c r="K26" s="162"/>
    </row>
    <row r="27" spans="1:20" s="5" customFormat="1" ht="18" customHeight="1">
      <c r="A27" s="26" t="s">
        <v>337</v>
      </c>
      <c r="B27" s="26"/>
      <c r="C27" s="26"/>
      <c r="E27" s="147"/>
      <c r="F27" s="147"/>
      <c r="G27" s="171"/>
      <c r="H27" s="147"/>
      <c r="I27" s="171"/>
      <c r="J27" s="162"/>
      <c r="K27" s="162"/>
      <c r="L27" s="147"/>
      <c r="M27" s="147"/>
      <c r="N27" s="147"/>
      <c r="O27" s="147"/>
      <c r="P27" s="147"/>
      <c r="Q27" s="147"/>
      <c r="R27" s="147"/>
      <c r="S27" s="147"/>
      <c r="T27" s="147"/>
    </row>
    <row r="28" spans="2:20" s="5" customFormat="1" ht="18" customHeight="1">
      <c r="B28" s="147"/>
      <c r="C28" s="147"/>
      <c r="D28" s="147"/>
      <c r="E28" s="147"/>
      <c r="F28" s="147"/>
      <c r="G28" s="147"/>
      <c r="H28" s="147"/>
      <c r="I28" s="342"/>
      <c r="J28" s="167"/>
      <c r="K28" s="167"/>
      <c r="L28" s="147"/>
      <c r="M28" s="147"/>
      <c r="N28" s="147"/>
      <c r="O28" s="147"/>
      <c r="P28" s="147"/>
      <c r="Q28" s="147"/>
      <c r="R28" s="147"/>
      <c r="S28" s="147"/>
      <c r="T28" s="147"/>
    </row>
    <row r="29" spans="1:3" ht="13.5">
      <c r="A29" s="2"/>
      <c r="B29" s="2"/>
      <c r="C29" s="2"/>
    </row>
    <row r="30" spans="1:3" ht="13.5">
      <c r="A30" s="2"/>
      <c r="B30" s="2"/>
      <c r="C30" s="2"/>
    </row>
    <row r="31" spans="1:3" ht="13.5">
      <c r="A31" s="2"/>
      <c r="B31" s="2"/>
      <c r="C31" s="2"/>
    </row>
    <row r="32" spans="1:3" ht="13.5">
      <c r="A32" s="2"/>
      <c r="B32" s="2"/>
      <c r="C32" s="2"/>
    </row>
    <row r="33" spans="1:3" ht="13.5">
      <c r="A33" s="2"/>
      <c r="B33" s="2"/>
      <c r="C33" s="2"/>
    </row>
    <row r="34" spans="1:3" ht="13.5">
      <c r="A34" s="2"/>
      <c r="C34" s="2"/>
    </row>
    <row r="35" spans="1:3" ht="13.5">
      <c r="A35" s="2"/>
      <c r="C35" s="2"/>
    </row>
    <row r="36" spans="1:3" ht="13.5">
      <c r="A36" s="2"/>
      <c r="C36" s="2"/>
    </row>
    <row r="37" ht="13.5">
      <c r="C37" s="2"/>
    </row>
  </sheetData>
  <sheetProtection/>
  <mergeCells count="5">
    <mergeCell ref="B3:C3"/>
    <mergeCell ref="B15:C15"/>
    <mergeCell ref="B16:C16"/>
    <mergeCell ref="B21:C21"/>
    <mergeCell ref="A1:I1"/>
  </mergeCells>
  <printOptions/>
  <pageMargins left="0.75" right="0.75" top="1" bottom="1" header="0.512" footer="0.512"/>
  <pageSetup horizontalDpi="600" verticalDpi="600" orientation="portrait" paperSize="9" scale="8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2.625" style="4" customWidth="1"/>
    <col min="2" max="7" width="14.00390625" style="4" customWidth="1"/>
    <col min="8" max="16384" width="9.00390625" style="4" customWidth="1"/>
  </cols>
  <sheetData>
    <row r="1" spans="1:9" ht="19.5" customHeight="1">
      <c r="A1" s="387" t="s">
        <v>252</v>
      </c>
      <c r="B1" s="387"/>
      <c r="C1" s="387"/>
      <c r="D1" s="387"/>
      <c r="E1" s="387"/>
      <c r="F1" s="387"/>
      <c r="G1" s="387"/>
      <c r="H1" s="1"/>
      <c r="I1" s="1"/>
    </row>
    <row r="2" spans="1:7" s="5" customFormat="1" ht="9" customHeight="1">
      <c r="A2" s="7"/>
      <c r="B2" s="147"/>
      <c r="C2" s="147"/>
      <c r="D2" s="147"/>
      <c r="E2" s="147"/>
      <c r="F2" s="147"/>
      <c r="G2" s="147"/>
    </row>
    <row r="3" spans="1:7" s="5" customFormat="1" ht="18" customHeight="1" thickBot="1">
      <c r="A3" s="16"/>
      <c r="B3" s="142"/>
      <c r="C3" s="142"/>
      <c r="D3" s="142"/>
      <c r="E3" s="142"/>
      <c r="F3" s="142"/>
      <c r="G3" s="149" t="s">
        <v>26</v>
      </c>
    </row>
    <row r="4" spans="1:7" s="5" customFormat="1" ht="24" customHeight="1">
      <c r="A4" s="461" t="s">
        <v>207</v>
      </c>
      <c r="B4" s="396" t="s">
        <v>256</v>
      </c>
      <c r="C4" s="396"/>
      <c r="D4" s="396"/>
      <c r="E4" s="396" t="s">
        <v>138</v>
      </c>
      <c r="F4" s="396" t="s">
        <v>139</v>
      </c>
      <c r="G4" s="398" t="s">
        <v>255</v>
      </c>
    </row>
    <row r="5" spans="1:7" s="5" customFormat="1" ht="24" customHeight="1">
      <c r="A5" s="404"/>
      <c r="B5" s="152" t="s">
        <v>206</v>
      </c>
      <c r="C5" s="152" t="s">
        <v>253</v>
      </c>
      <c r="D5" s="152" t="s">
        <v>254</v>
      </c>
      <c r="E5" s="517"/>
      <c r="F5" s="517"/>
      <c r="G5" s="518"/>
    </row>
    <row r="6" spans="1:7" s="5" customFormat="1" ht="6" customHeight="1">
      <c r="A6" s="18"/>
      <c r="B6" s="147"/>
      <c r="C6" s="147"/>
      <c r="D6" s="147"/>
      <c r="E6" s="147"/>
      <c r="F6" s="147"/>
      <c r="G6" s="162"/>
    </row>
    <row r="7" spans="1:7" s="5" customFormat="1" ht="24.75" customHeight="1">
      <c r="A7" s="19" t="s">
        <v>494</v>
      </c>
      <c r="B7" s="130">
        <f>C7+D7</f>
        <v>169182</v>
      </c>
      <c r="C7" s="130">
        <v>87797</v>
      </c>
      <c r="D7" s="130">
        <v>81385</v>
      </c>
      <c r="E7" s="130">
        <v>4068</v>
      </c>
      <c r="F7" s="130">
        <v>73</v>
      </c>
      <c r="G7" s="130">
        <v>66559</v>
      </c>
    </row>
    <row r="8" spans="1:7" s="5" customFormat="1" ht="25.5" customHeight="1">
      <c r="A8" s="19">
        <v>29</v>
      </c>
      <c r="B8" s="130">
        <f>C8+D8</f>
        <v>139171</v>
      </c>
      <c r="C8" s="130">
        <v>72256</v>
      </c>
      <c r="D8" s="130">
        <v>66915</v>
      </c>
      <c r="E8" s="130">
        <v>4069</v>
      </c>
      <c r="F8" s="130">
        <v>67</v>
      </c>
      <c r="G8" s="130">
        <v>44808</v>
      </c>
    </row>
    <row r="9" spans="1:7" s="5" customFormat="1" ht="25.5" customHeight="1">
      <c r="A9" s="19">
        <v>30</v>
      </c>
      <c r="B9" s="130">
        <f>C9+D9</f>
        <v>123522</v>
      </c>
      <c r="C9" s="130">
        <v>65592</v>
      </c>
      <c r="D9" s="130">
        <v>57930</v>
      </c>
      <c r="E9" s="130">
        <v>4231</v>
      </c>
      <c r="F9" s="130">
        <v>80</v>
      </c>
      <c r="G9" s="130">
        <v>35328</v>
      </c>
    </row>
    <row r="10" spans="1:7" s="5" customFormat="1" ht="25.5" customHeight="1">
      <c r="A10" s="19" t="s">
        <v>496</v>
      </c>
      <c r="B10" s="130">
        <f>C10+D10</f>
        <v>108950</v>
      </c>
      <c r="C10" s="130">
        <v>58106</v>
      </c>
      <c r="D10" s="130">
        <v>50844</v>
      </c>
      <c r="E10" s="130">
        <v>3870</v>
      </c>
      <c r="F10" s="130">
        <v>86</v>
      </c>
      <c r="G10" s="130">
        <v>29290</v>
      </c>
    </row>
    <row r="11" spans="1:7" s="1" customFormat="1" ht="25.5" customHeight="1">
      <c r="A11" s="114">
        <v>2</v>
      </c>
      <c r="B11" s="131">
        <f>C11+D11</f>
        <v>24316</v>
      </c>
      <c r="C11" s="131">
        <v>12275</v>
      </c>
      <c r="D11" s="131">
        <v>12041</v>
      </c>
      <c r="E11" s="131">
        <v>1071</v>
      </c>
      <c r="F11" s="131">
        <v>22</v>
      </c>
      <c r="G11" s="365" t="s">
        <v>538</v>
      </c>
    </row>
    <row r="12" spans="1:7" s="5" customFormat="1" ht="5.25" customHeight="1" thickBot="1">
      <c r="A12" s="20"/>
      <c r="B12" s="142"/>
      <c r="C12" s="142"/>
      <c r="D12" s="142"/>
      <c r="E12" s="142"/>
      <c r="F12" s="142"/>
      <c r="G12" s="142"/>
    </row>
    <row r="13" spans="1:7" s="5" customFormat="1" ht="19.5" customHeight="1">
      <c r="A13" s="5" t="s">
        <v>355</v>
      </c>
      <c r="B13" s="147"/>
      <c r="C13" s="147"/>
      <c r="D13" s="147"/>
      <c r="E13" s="147"/>
      <c r="F13" s="147"/>
      <c r="G13" s="162"/>
    </row>
    <row r="14" spans="2:7" s="5" customFormat="1" ht="13.5">
      <c r="B14" s="147"/>
      <c r="C14" s="147"/>
      <c r="D14" s="147"/>
      <c r="E14" s="147"/>
      <c r="F14" s="147"/>
      <c r="G14" s="162"/>
    </row>
    <row r="15" ht="13.5">
      <c r="G15" s="3"/>
    </row>
  </sheetData>
  <sheetProtection/>
  <mergeCells count="6">
    <mergeCell ref="A1:G1"/>
    <mergeCell ref="A4:A5"/>
    <mergeCell ref="B4:D4"/>
    <mergeCell ref="E4:E5"/>
    <mergeCell ref="F4:F5"/>
    <mergeCell ref="G4:G5"/>
  </mergeCells>
  <printOptions/>
  <pageMargins left="0.75" right="0.75" top="1" bottom="1" header="0.512" footer="0.512"/>
  <pageSetup fitToHeight="0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24"/>
  <sheetViews>
    <sheetView showGridLines="0" zoomScale="90" zoomScaleNormal="90" zoomScalePageLayoutView="0" workbookViewId="0" topLeftCell="A1">
      <selection activeCell="A1" sqref="A1:Y1"/>
    </sheetView>
  </sheetViews>
  <sheetFormatPr defaultColWidth="9.00390625" defaultRowHeight="13.5"/>
  <cols>
    <col min="1" max="1" width="12.125" style="5" customWidth="1"/>
    <col min="2" max="3" width="4.25390625" style="5" customWidth="1"/>
    <col min="4" max="6" width="6.75390625" style="5" bestFit="1" customWidth="1"/>
    <col min="7" max="16" width="5.875" style="5" bestFit="1" customWidth="1"/>
    <col min="17" max="17" width="5.50390625" style="5" customWidth="1"/>
    <col min="18" max="24" width="5.875" style="5" bestFit="1" customWidth="1"/>
    <col min="25" max="25" width="4.25390625" style="5" bestFit="1" customWidth="1"/>
    <col min="26" max="16384" width="9.00390625" style="5" customWidth="1"/>
  </cols>
  <sheetData>
    <row r="1" spans="1:25" s="111" customFormat="1" ht="21" customHeight="1">
      <c r="A1" s="389" t="s">
        <v>298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</row>
    <row r="2" spans="1:25" s="7" customFormat="1" ht="12" customHeight="1" thickBot="1">
      <c r="A2" s="6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</row>
    <row r="3" spans="1:25" s="7" customFormat="1" ht="36" customHeight="1">
      <c r="A3" s="416" t="s">
        <v>207</v>
      </c>
      <c r="B3" s="418" t="s">
        <v>85</v>
      </c>
      <c r="C3" s="418" t="s">
        <v>31</v>
      </c>
      <c r="D3" s="411" t="s">
        <v>206</v>
      </c>
      <c r="E3" s="412"/>
      <c r="F3" s="413"/>
      <c r="G3" s="411" t="s">
        <v>347</v>
      </c>
      <c r="H3" s="412"/>
      <c r="I3" s="413"/>
      <c r="J3" s="411" t="s">
        <v>348</v>
      </c>
      <c r="K3" s="412"/>
      <c r="L3" s="413"/>
      <c r="M3" s="411" t="s">
        <v>349</v>
      </c>
      <c r="N3" s="412"/>
      <c r="O3" s="413"/>
      <c r="P3" s="411" t="s">
        <v>350</v>
      </c>
      <c r="Q3" s="412"/>
      <c r="R3" s="413"/>
      <c r="S3" s="411" t="s">
        <v>351</v>
      </c>
      <c r="T3" s="412"/>
      <c r="U3" s="413"/>
      <c r="V3" s="411" t="s">
        <v>352</v>
      </c>
      <c r="W3" s="412"/>
      <c r="X3" s="413"/>
      <c r="Y3" s="414" t="s">
        <v>86</v>
      </c>
    </row>
    <row r="4" spans="1:25" s="7" customFormat="1" ht="36" customHeight="1">
      <c r="A4" s="417"/>
      <c r="B4" s="419"/>
      <c r="C4" s="419"/>
      <c r="D4" s="155" t="s">
        <v>10</v>
      </c>
      <c r="E4" s="157" t="s">
        <v>32</v>
      </c>
      <c r="F4" s="157" t="s">
        <v>33</v>
      </c>
      <c r="G4" s="157" t="s">
        <v>10</v>
      </c>
      <c r="H4" s="157" t="s">
        <v>32</v>
      </c>
      <c r="I4" s="157" t="s">
        <v>33</v>
      </c>
      <c r="J4" s="157" t="s">
        <v>10</v>
      </c>
      <c r="K4" s="157" t="s">
        <v>32</v>
      </c>
      <c r="L4" s="157" t="s">
        <v>33</v>
      </c>
      <c r="M4" s="157" t="s">
        <v>10</v>
      </c>
      <c r="N4" s="157" t="s">
        <v>32</v>
      </c>
      <c r="O4" s="157" t="s">
        <v>33</v>
      </c>
      <c r="P4" s="157" t="s">
        <v>10</v>
      </c>
      <c r="Q4" s="157" t="s">
        <v>32</v>
      </c>
      <c r="R4" s="157" t="s">
        <v>33</v>
      </c>
      <c r="S4" s="157" t="s">
        <v>10</v>
      </c>
      <c r="T4" s="157" t="s">
        <v>32</v>
      </c>
      <c r="U4" s="157" t="s">
        <v>33</v>
      </c>
      <c r="V4" s="157" t="s">
        <v>10</v>
      </c>
      <c r="W4" s="157" t="s">
        <v>32</v>
      </c>
      <c r="X4" s="156" t="s">
        <v>33</v>
      </c>
      <c r="Y4" s="415"/>
    </row>
    <row r="5" spans="1:25" ht="9.75" customHeight="1">
      <c r="A5" s="18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</row>
    <row r="6" spans="1:25" ht="58.5" customHeight="1">
      <c r="A6" s="11" t="s">
        <v>500</v>
      </c>
      <c r="B6" s="288">
        <v>46</v>
      </c>
      <c r="C6" s="289">
        <v>770</v>
      </c>
      <c r="D6" s="289">
        <f>E6+F6</f>
        <v>20461</v>
      </c>
      <c r="E6" s="289">
        <f>H6+K6+N6+Q6+T6+W6</f>
        <v>10416</v>
      </c>
      <c r="F6" s="289">
        <v>10045</v>
      </c>
      <c r="G6" s="289">
        <f>H6+I6</f>
        <v>3386</v>
      </c>
      <c r="H6" s="289">
        <v>1714</v>
      </c>
      <c r="I6" s="289">
        <v>1672</v>
      </c>
      <c r="J6" s="289">
        <f>+K6+L6</f>
        <v>3317</v>
      </c>
      <c r="K6" s="289">
        <v>1704</v>
      </c>
      <c r="L6" s="289">
        <v>1613</v>
      </c>
      <c r="M6" s="289">
        <f>N6+O6</f>
        <v>3489</v>
      </c>
      <c r="N6" s="289">
        <v>1747</v>
      </c>
      <c r="O6" s="289">
        <v>1742</v>
      </c>
      <c r="P6" s="289">
        <f>Q6+R6</f>
        <v>3356</v>
      </c>
      <c r="Q6" s="289">
        <v>1735</v>
      </c>
      <c r="R6" s="289">
        <v>1621</v>
      </c>
      <c r="S6" s="289">
        <f>T6+U6</f>
        <v>3480</v>
      </c>
      <c r="T6" s="289">
        <v>1800</v>
      </c>
      <c r="U6" s="289">
        <v>1680</v>
      </c>
      <c r="V6" s="289">
        <f>W6+X6</f>
        <v>3433</v>
      </c>
      <c r="W6" s="289">
        <v>1716</v>
      </c>
      <c r="X6" s="289">
        <v>1717</v>
      </c>
      <c r="Y6" s="289">
        <v>216</v>
      </c>
    </row>
    <row r="7" spans="1:63" ht="58.5" customHeight="1">
      <c r="A7" s="280">
        <v>30</v>
      </c>
      <c r="B7" s="288">
        <v>46</v>
      </c>
      <c r="C7" s="289">
        <v>768</v>
      </c>
      <c r="D7" s="289">
        <f>E7+F7</f>
        <v>20192</v>
      </c>
      <c r="E7" s="289">
        <f>H7+K7+N7+Q7+T7+W7</f>
        <v>10352</v>
      </c>
      <c r="F7" s="289">
        <f>I7+L7+O7+R7+U7+X7</f>
        <v>9840</v>
      </c>
      <c r="G7" s="289">
        <f>H7+I7</f>
        <v>3166</v>
      </c>
      <c r="H7" s="289">
        <v>1654</v>
      </c>
      <c r="I7" s="289">
        <v>1512</v>
      </c>
      <c r="J7" s="289">
        <f>+K7+L7</f>
        <v>3385</v>
      </c>
      <c r="K7" s="289">
        <v>1710</v>
      </c>
      <c r="L7" s="289">
        <v>1675</v>
      </c>
      <c r="M7" s="289">
        <f>N7+O7</f>
        <v>3312</v>
      </c>
      <c r="N7" s="289">
        <v>1710</v>
      </c>
      <c r="O7" s="289">
        <v>1602</v>
      </c>
      <c r="P7" s="289">
        <f>Q7+R7</f>
        <v>3493</v>
      </c>
      <c r="Q7" s="289">
        <v>1747</v>
      </c>
      <c r="R7" s="289">
        <v>1746</v>
      </c>
      <c r="S7" s="289">
        <f>T7+U7</f>
        <v>3352</v>
      </c>
      <c r="T7" s="289">
        <v>1732</v>
      </c>
      <c r="U7" s="289">
        <v>1620</v>
      </c>
      <c r="V7" s="289">
        <f>W7+X7</f>
        <v>3484</v>
      </c>
      <c r="W7" s="289">
        <v>1799</v>
      </c>
      <c r="X7" s="289">
        <v>1685</v>
      </c>
      <c r="Y7" s="289">
        <v>224</v>
      </c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</row>
    <row r="8" spans="1:63" ht="58.5" customHeight="1">
      <c r="A8" s="280" t="s">
        <v>496</v>
      </c>
      <c r="B8" s="288">
        <v>46</v>
      </c>
      <c r="C8" s="289">
        <v>768</v>
      </c>
      <c r="D8" s="289">
        <f>E8+F8</f>
        <v>19978</v>
      </c>
      <c r="E8" s="289">
        <f>H8+K8+N8+Q8+T8+W8</f>
        <v>10173</v>
      </c>
      <c r="F8" s="289">
        <f>I8+L8+O8+R8+U8+X8</f>
        <v>9805</v>
      </c>
      <c r="G8" s="289">
        <f>H8+I8</f>
        <v>3250</v>
      </c>
      <c r="H8" s="289">
        <v>1629</v>
      </c>
      <c r="I8" s="289">
        <v>1621</v>
      </c>
      <c r="J8" s="289">
        <f>+K8+L8</f>
        <v>3169</v>
      </c>
      <c r="K8" s="289">
        <v>1651</v>
      </c>
      <c r="L8" s="289">
        <v>1518</v>
      </c>
      <c r="M8" s="289">
        <f>N8+O8</f>
        <v>3387</v>
      </c>
      <c r="N8" s="289">
        <v>1711</v>
      </c>
      <c r="O8" s="289">
        <v>1676</v>
      </c>
      <c r="P8" s="289">
        <f>Q8+R8</f>
        <v>3309</v>
      </c>
      <c r="Q8" s="289">
        <v>1702</v>
      </c>
      <c r="R8" s="289">
        <v>1607</v>
      </c>
      <c r="S8" s="289">
        <f>T8+U8</f>
        <v>3503</v>
      </c>
      <c r="T8" s="289">
        <v>1745</v>
      </c>
      <c r="U8" s="289">
        <v>1758</v>
      </c>
      <c r="V8" s="289">
        <f>W8+X8</f>
        <v>3360</v>
      </c>
      <c r="W8" s="289">
        <v>1735</v>
      </c>
      <c r="X8" s="289">
        <v>1625</v>
      </c>
      <c r="Y8" s="289">
        <v>235</v>
      </c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</row>
    <row r="9" spans="1:63" ht="58.5" customHeight="1">
      <c r="A9" s="280">
        <v>2</v>
      </c>
      <c r="B9" s="288">
        <v>46</v>
      </c>
      <c r="C9" s="289">
        <v>765</v>
      </c>
      <c r="D9" s="289">
        <f>E9+F9</f>
        <v>19875</v>
      </c>
      <c r="E9" s="289">
        <f>H9+K9+N9+Q9+T9+W9</f>
        <v>10109</v>
      </c>
      <c r="F9" s="289">
        <f>I9+L9+O9+R9+U9+X9</f>
        <v>9766</v>
      </c>
      <c r="G9" s="289">
        <f>H9+I9</f>
        <v>3194</v>
      </c>
      <c r="H9" s="289">
        <v>1631</v>
      </c>
      <c r="I9" s="289">
        <v>1563</v>
      </c>
      <c r="J9" s="289">
        <f>+K9+L9</f>
        <v>3248</v>
      </c>
      <c r="K9" s="289">
        <v>1634</v>
      </c>
      <c r="L9" s="289">
        <v>1614</v>
      </c>
      <c r="M9" s="289">
        <f>N9+O9</f>
        <v>3202</v>
      </c>
      <c r="N9" s="289">
        <v>1663</v>
      </c>
      <c r="O9" s="289">
        <v>1539</v>
      </c>
      <c r="P9" s="289">
        <f>Q9+R9</f>
        <v>3403</v>
      </c>
      <c r="Q9" s="289">
        <v>1732</v>
      </c>
      <c r="R9" s="289">
        <v>1671</v>
      </c>
      <c r="S9" s="289">
        <f>T9+U9</f>
        <v>3310</v>
      </c>
      <c r="T9" s="289">
        <v>1702</v>
      </c>
      <c r="U9" s="289">
        <v>1608</v>
      </c>
      <c r="V9" s="289">
        <f>W9+X9</f>
        <v>3518</v>
      </c>
      <c r="W9" s="289">
        <v>1747</v>
      </c>
      <c r="X9" s="289">
        <v>1771</v>
      </c>
      <c r="Y9" s="289">
        <v>235</v>
      </c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</row>
    <row r="10" spans="1:63" s="1" customFormat="1" ht="58.5" customHeight="1">
      <c r="A10" s="339">
        <v>3</v>
      </c>
      <c r="B10" s="351">
        <v>46</v>
      </c>
      <c r="C10" s="290">
        <v>761</v>
      </c>
      <c r="D10" s="290">
        <f>E10+F10</f>
        <v>19383</v>
      </c>
      <c r="E10" s="290">
        <f>H10+K10+N10+Q10+T10+W10</f>
        <v>9920</v>
      </c>
      <c r="F10" s="290">
        <f>I10+L10+O10+R10+U10+X10</f>
        <v>9463</v>
      </c>
      <c r="G10" s="290">
        <f>H10+I10</f>
        <v>3019</v>
      </c>
      <c r="H10" s="290">
        <v>1544</v>
      </c>
      <c r="I10" s="290">
        <v>1475</v>
      </c>
      <c r="J10" s="290">
        <f>+K10+L10</f>
        <v>3202</v>
      </c>
      <c r="K10" s="290">
        <v>1637</v>
      </c>
      <c r="L10" s="290">
        <v>1565</v>
      </c>
      <c r="M10" s="290">
        <f>N10+O10</f>
        <v>3240</v>
      </c>
      <c r="N10" s="290">
        <v>1636</v>
      </c>
      <c r="O10" s="290">
        <v>1604</v>
      </c>
      <c r="P10" s="290">
        <f>Q10+R10</f>
        <v>3210</v>
      </c>
      <c r="Q10" s="290">
        <v>1669</v>
      </c>
      <c r="R10" s="290">
        <v>1541</v>
      </c>
      <c r="S10" s="290">
        <f>T10+U10</f>
        <v>3398</v>
      </c>
      <c r="T10" s="290">
        <v>1727</v>
      </c>
      <c r="U10" s="290">
        <v>1671</v>
      </c>
      <c r="V10" s="290">
        <f>W10+X10</f>
        <v>3314</v>
      </c>
      <c r="W10" s="290">
        <v>1707</v>
      </c>
      <c r="X10" s="290">
        <v>1607</v>
      </c>
      <c r="Y10" s="290">
        <v>241</v>
      </c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</row>
    <row r="11" spans="1:25" ht="9" customHeight="1" thickBot="1">
      <c r="A11" s="112"/>
      <c r="B11" s="158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 s="7" customFormat="1" ht="22.5" customHeight="1">
      <c r="A12" s="5" t="s">
        <v>531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47" t="s">
        <v>435</v>
      </c>
      <c r="R12" s="160"/>
      <c r="S12" s="160"/>
      <c r="T12" s="160"/>
      <c r="U12" s="160"/>
      <c r="V12" s="160"/>
      <c r="W12" s="160"/>
      <c r="X12" s="160"/>
      <c r="Y12" s="160"/>
    </row>
    <row r="13" spans="1:25" ht="14.25">
      <c r="A13" s="161"/>
      <c r="B13" s="147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</row>
    <row r="14" spans="1:25" ht="19.5" customHeight="1">
      <c r="A14" s="147"/>
      <c r="B14" s="147"/>
      <c r="C14" s="147"/>
      <c r="D14" s="147"/>
      <c r="E14" s="147"/>
      <c r="F14" s="147"/>
      <c r="G14" s="147"/>
      <c r="H14" s="147"/>
      <c r="I14" s="147"/>
      <c r="J14" s="162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</row>
    <row r="15" spans="1:17" ht="19.5" customHeight="1">
      <c r="A15" s="147"/>
      <c r="B15" s="147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</row>
    <row r="16" spans="1:17" ht="13.5">
      <c r="A16" s="147"/>
      <c r="B16" s="147"/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</row>
    <row r="17" spans="1:17" ht="22.5" customHeight="1">
      <c r="A17" s="147"/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</row>
    <row r="18" spans="1:17" ht="22.5" customHeight="1">
      <c r="A18" s="147"/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</row>
    <row r="19" spans="1:17" ht="22.5" customHeight="1">
      <c r="A19" s="147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</row>
    <row r="20" spans="1:17" ht="22.5" customHeight="1">
      <c r="A20" s="147"/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</row>
    <row r="21" spans="1:17" ht="22.5" customHeight="1">
      <c r="A21" s="147"/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</row>
    <row r="22" spans="1:17" ht="13.5">
      <c r="A22" s="147"/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</row>
    <row r="23" spans="1:17" ht="13.5">
      <c r="A23" s="147"/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</row>
    <row r="24" spans="1:17" ht="13.5">
      <c r="A24" s="147"/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</row>
  </sheetData>
  <sheetProtection/>
  <mergeCells count="12">
    <mergeCell ref="J3:L3"/>
    <mergeCell ref="M3:O3"/>
    <mergeCell ref="P3:R3"/>
    <mergeCell ref="S3:U3"/>
    <mergeCell ref="V3:X3"/>
    <mergeCell ref="Y3:Y4"/>
    <mergeCell ref="A1:Y1"/>
    <mergeCell ref="A3:A4"/>
    <mergeCell ref="B3:B4"/>
    <mergeCell ref="C3:C4"/>
    <mergeCell ref="D3:F3"/>
    <mergeCell ref="G3:I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zoomScalePageLayoutView="0" workbookViewId="0" topLeftCell="A1">
      <selection activeCell="A1" sqref="A1:N1"/>
    </sheetView>
  </sheetViews>
  <sheetFormatPr defaultColWidth="9.00390625" defaultRowHeight="13.5"/>
  <cols>
    <col min="1" max="1" width="11.25390625" style="4" customWidth="1"/>
    <col min="2" max="2" width="8.50390625" style="4" customWidth="1"/>
    <col min="3" max="3" width="8.75390625" style="4" customWidth="1"/>
    <col min="4" max="10" width="8.50390625" style="4" customWidth="1"/>
    <col min="11" max="11" width="8.625" style="4" customWidth="1"/>
    <col min="12" max="16384" width="9.00390625" style="4" customWidth="1"/>
  </cols>
  <sheetData>
    <row r="1" spans="1:14" ht="19.5" customHeight="1">
      <c r="A1" s="519" t="s">
        <v>140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</row>
    <row r="2" spans="1:14" ht="9" customHeight="1" thickBot="1">
      <c r="A2" s="65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"/>
      <c r="N2" s="140"/>
    </row>
    <row r="3" spans="1:15" s="5" customFormat="1" ht="28.5" customHeight="1">
      <c r="A3" s="404" t="s">
        <v>207</v>
      </c>
      <c r="B3" s="431" t="s">
        <v>414</v>
      </c>
      <c r="C3" s="430" t="s">
        <v>415</v>
      </c>
      <c r="D3" s="392" t="s">
        <v>416</v>
      </c>
      <c r="E3" s="393"/>
      <c r="F3" s="393"/>
      <c r="G3" s="393"/>
      <c r="H3" s="393"/>
      <c r="I3" s="393"/>
      <c r="J3" s="393"/>
      <c r="K3" s="394"/>
      <c r="L3" s="392" t="s">
        <v>386</v>
      </c>
      <c r="M3" s="394"/>
      <c r="N3" s="521" t="s">
        <v>334</v>
      </c>
      <c r="O3" s="26"/>
    </row>
    <row r="4" spans="1:15" s="5" customFormat="1" ht="28.5" customHeight="1">
      <c r="A4" s="404"/>
      <c r="B4" s="431"/>
      <c r="C4" s="430"/>
      <c r="D4" s="523" t="s">
        <v>141</v>
      </c>
      <c r="E4" s="518" t="s">
        <v>417</v>
      </c>
      <c r="F4" s="524"/>
      <c r="G4" s="525"/>
      <c r="H4" s="526" t="s">
        <v>418</v>
      </c>
      <c r="I4" s="527"/>
      <c r="J4" s="528"/>
      <c r="K4" s="429" t="s">
        <v>419</v>
      </c>
      <c r="L4" s="529" t="s">
        <v>142</v>
      </c>
      <c r="M4" s="529" t="s">
        <v>143</v>
      </c>
      <c r="N4" s="521"/>
      <c r="O4" s="26"/>
    </row>
    <row r="5" spans="1:15" s="5" customFormat="1" ht="31.5" customHeight="1">
      <c r="A5" s="520"/>
      <c r="B5" s="517"/>
      <c r="C5" s="396"/>
      <c r="D5" s="398"/>
      <c r="E5" s="152" t="s">
        <v>249</v>
      </c>
      <c r="F5" s="152" t="s">
        <v>250</v>
      </c>
      <c r="G5" s="152" t="s">
        <v>251</v>
      </c>
      <c r="H5" s="152" t="s">
        <v>249</v>
      </c>
      <c r="I5" s="152" t="s">
        <v>250</v>
      </c>
      <c r="J5" s="190" t="s">
        <v>251</v>
      </c>
      <c r="K5" s="431"/>
      <c r="L5" s="396"/>
      <c r="M5" s="396"/>
      <c r="N5" s="522"/>
      <c r="O5" s="26"/>
    </row>
    <row r="6" spans="1:14" s="5" customFormat="1" ht="5.25" customHeight="1">
      <c r="A6" s="18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62"/>
    </row>
    <row r="7" spans="1:14" s="9" customFormat="1" ht="31.5" customHeight="1">
      <c r="A7" s="11" t="s">
        <v>494</v>
      </c>
      <c r="B7" s="191">
        <v>294</v>
      </c>
      <c r="C7" s="191">
        <f>D7+M7+N7</f>
        <v>66681</v>
      </c>
      <c r="D7" s="191">
        <f>SUM(E7:K7)</f>
        <v>38928</v>
      </c>
      <c r="E7" s="191">
        <v>7008</v>
      </c>
      <c r="F7" s="191">
        <v>16095</v>
      </c>
      <c r="G7" s="191">
        <v>6910</v>
      </c>
      <c r="H7" s="191">
        <v>101</v>
      </c>
      <c r="I7" s="191">
        <v>2526</v>
      </c>
      <c r="J7" s="191">
        <v>897</v>
      </c>
      <c r="K7" s="191">
        <v>5391</v>
      </c>
      <c r="L7" s="191">
        <v>1326</v>
      </c>
      <c r="M7" s="191">
        <v>17811</v>
      </c>
      <c r="N7" s="191">
        <v>9942</v>
      </c>
    </row>
    <row r="8" spans="1:14" s="9" customFormat="1" ht="31.5" customHeight="1">
      <c r="A8" s="11">
        <v>29</v>
      </c>
      <c r="B8" s="191">
        <v>293</v>
      </c>
      <c r="C8" s="191">
        <f>D8+M8+N8</f>
        <v>68783</v>
      </c>
      <c r="D8" s="191">
        <f>SUM(E8:K8)</f>
        <v>40011</v>
      </c>
      <c r="E8" s="191">
        <v>6907</v>
      </c>
      <c r="F8" s="191">
        <v>16993</v>
      </c>
      <c r="G8" s="191">
        <v>6721</v>
      </c>
      <c r="H8" s="191">
        <v>62</v>
      </c>
      <c r="I8" s="191">
        <v>2670</v>
      </c>
      <c r="J8" s="191">
        <v>1022</v>
      </c>
      <c r="K8" s="191">
        <v>5636</v>
      </c>
      <c r="L8" s="191">
        <v>1283</v>
      </c>
      <c r="M8" s="191">
        <v>18543</v>
      </c>
      <c r="N8" s="191">
        <v>10229</v>
      </c>
    </row>
    <row r="9" spans="1:14" s="9" customFormat="1" ht="31.5" customHeight="1">
      <c r="A9" s="11">
        <v>30</v>
      </c>
      <c r="B9" s="191">
        <v>293</v>
      </c>
      <c r="C9" s="191">
        <f>D9+M9+N9</f>
        <v>68358</v>
      </c>
      <c r="D9" s="191">
        <f>SUM(E9:K9)</f>
        <v>41178</v>
      </c>
      <c r="E9" s="191">
        <v>7349</v>
      </c>
      <c r="F9" s="191">
        <v>16491</v>
      </c>
      <c r="G9" s="191">
        <v>7500</v>
      </c>
      <c r="H9" s="191">
        <v>82</v>
      </c>
      <c r="I9" s="191">
        <v>2627</v>
      </c>
      <c r="J9" s="191">
        <v>791</v>
      </c>
      <c r="K9" s="191">
        <v>6338</v>
      </c>
      <c r="L9" s="191">
        <v>1214</v>
      </c>
      <c r="M9" s="191">
        <v>17393</v>
      </c>
      <c r="N9" s="191">
        <v>9787</v>
      </c>
    </row>
    <row r="10" spans="1:14" s="9" customFormat="1" ht="31.5" customHeight="1">
      <c r="A10" s="11" t="s">
        <v>496</v>
      </c>
      <c r="B10" s="191">
        <v>289</v>
      </c>
      <c r="C10" s="191">
        <f>D10+M10+N10</f>
        <v>67729</v>
      </c>
      <c r="D10" s="191">
        <f>SUM(E10:K10)</f>
        <v>40776</v>
      </c>
      <c r="E10" s="191">
        <v>7461</v>
      </c>
      <c r="F10" s="191">
        <v>15512</v>
      </c>
      <c r="G10" s="191">
        <v>7821</v>
      </c>
      <c r="H10" s="191">
        <v>58</v>
      </c>
      <c r="I10" s="191">
        <v>3073</v>
      </c>
      <c r="J10" s="191">
        <v>536</v>
      </c>
      <c r="K10" s="191">
        <v>6315</v>
      </c>
      <c r="L10" s="191">
        <v>1094</v>
      </c>
      <c r="M10" s="191">
        <v>16216</v>
      </c>
      <c r="N10" s="191">
        <v>10737</v>
      </c>
    </row>
    <row r="11" spans="1:14" s="139" customFormat="1" ht="31.5" customHeight="1">
      <c r="A11" s="339">
        <v>2</v>
      </c>
      <c r="B11" s="192">
        <v>248</v>
      </c>
      <c r="C11" s="192">
        <f>D11+M11+N11</f>
        <v>9213</v>
      </c>
      <c r="D11" s="192">
        <f>SUM(E11:K11)</f>
        <v>4476</v>
      </c>
      <c r="E11" s="192">
        <v>1019</v>
      </c>
      <c r="F11" s="192">
        <v>1414</v>
      </c>
      <c r="G11" s="192">
        <v>972</v>
      </c>
      <c r="H11" s="386">
        <v>0</v>
      </c>
      <c r="I11" s="192">
        <v>175</v>
      </c>
      <c r="J11" s="192">
        <v>77</v>
      </c>
      <c r="K11" s="192">
        <v>819</v>
      </c>
      <c r="L11" s="192">
        <v>573</v>
      </c>
      <c r="M11" s="192">
        <v>4225</v>
      </c>
      <c r="N11" s="192">
        <v>512</v>
      </c>
    </row>
    <row r="12" spans="1:14" s="5" customFormat="1" ht="6" customHeight="1" thickBot="1">
      <c r="A12" s="265"/>
      <c r="B12" s="266"/>
      <c r="C12" s="182"/>
      <c r="D12" s="182"/>
      <c r="E12" s="267"/>
      <c r="F12" s="267"/>
      <c r="G12" s="267"/>
      <c r="H12" s="267"/>
      <c r="I12" s="267"/>
      <c r="J12" s="267"/>
      <c r="K12" s="267"/>
      <c r="L12" s="182"/>
      <c r="M12" s="182"/>
      <c r="N12" s="267"/>
    </row>
    <row r="13" spans="1:14" s="9" customFormat="1" ht="19.5" customHeight="1">
      <c r="A13" s="9" t="s">
        <v>356</v>
      </c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91"/>
    </row>
  </sheetData>
  <sheetProtection/>
  <mergeCells count="13">
    <mergeCell ref="K4:K5"/>
    <mergeCell ref="L4:L5"/>
    <mergeCell ref="M4:M5"/>
    <mergeCell ref="A1:N1"/>
    <mergeCell ref="A3:A5"/>
    <mergeCell ref="B3:B5"/>
    <mergeCell ref="C3:C5"/>
    <mergeCell ref="D3:K3"/>
    <mergeCell ref="L3:M3"/>
    <mergeCell ref="N3:N5"/>
    <mergeCell ref="D4:D5"/>
    <mergeCell ref="E4:G4"/>
    <mergeCell ref="H4:J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5.25390625" style="4" customWidth="1"/>
    <col min="2" max="4" width="27.125" style="4" customWidth="1"/>
    <col min="5" max="16384" width="9.00390625" style="4" customWidth="1"/>
  </cols>
  <sheetData>
    <row r="1" spans="1:5" ht="17.25">
      <c r="A1" s="387" t="s">
        <v>144</v>
      </c>
      <c r="B1" s="387"/>
      <c r="C1" s="387"/>
      <c r="D1" s="387"/>
      <c r="E1" s="1"/>
    </row>
    <row r="2" spans="1:4" s="5" customFormat="1" ht="9" customHeight="1">
      <c r="A2" s="7"/>
      <c r="B2" s="147"/>
      <c r="C2" s="147"/>
      <c r="D2" s="147"/>
    </row>
    <row r="3" spans="1:4" s="5" customFormat="1" ht="18" customHeight="1" thickBot="1">
      <c r="A3" s="16"/>
      <c r="B3" s="142"/>
      <c r="C3" s="142"/>
      <c r="D3" s="149" t="s">
        <v>26</v>
      </c>
    </row>
    <row r="4" spans="1:4" s="5" customFormat="1" ht="24" customHeight="1">
      <c r="A4" s="17" t="s">
        <v>207</v>
      </c>
      <c r="B4" s="143" t="s">
        <v>145</v>
      </c>
      <c r="C4" s="143" t="s">
        <v>146</v>
      </c>
      <c r="D4" s="145" t="s">
        <v>147</v>
      </c>
    </row>
    <row r="5" spans="1:4" s="5" customFormat="1" ht="6" customHeight="1">
      <c r="A5" s="42"/>
      <c r="B5" s="147"/>
      <c r="C5" s="147"/>
      <c r="D5" s="147"/>
    </row>
    <row r="6" spans="1:4" s="5" customFormat="1" ht="24.75" customHeight="1">
      <c r="A6" s="19" t="s">
        <v>494</v>
      </c>
      <c r="B6" s="130">
        <v>847</v>
      </c>
      <c r="C6" s="130">
        <v>28779</v>
      </c>
      <c r="D6" s="130">
        <v>54106</v>
      </c>
    </row>
    <row r="7" spans="1:4" s="5" customFormat="1" ht="24.75" customHeight="1">
      <c r="A7" s="19">
        <v>29</v>
      </c>
      <c r="B7" s="130">
        <v>814</v>
      </c>
      <c r="C7" s="130">
        <v>26968</v>
      </c>
      <c r="D7" s="130">
        <v>51884</v>
      </c>
    </row>
    <row r="8" spans="1:4" s="5" customFormat="1" ht="24.75" customHeight="1">
      <c r="A8" s="19">
        <v>30</v>
      </c>
      <c r="B8" s="130">
        <v>738</v>
      </c>
      <c r="C8" s="130">
        <v>24409</v>
      </c>
      <c r="D8" s="130">
        <v>47261</v>
      </c>
    </row>
    <row r="9" spans="1:4" s="1" customFormat="1" ht="24.75" customHeight="1">
      <c r="A9" s="19" t="s">
        <v>496</v>
      </c>
      <c r="B9" s="130">
        <v>707</v>
      </c>
      <c r="C9" s="130">
        <v>23470</v>
      </c>
      <c r="D9" s="130">
        <v>44470</v>
      </c>
    </row>
    <row r="10" spans="1:4" s="1" customFormat="1" ht="24.75" customHeight="1">
      <c r="A10" s="114">
        <v>2</v>
      </c>
      <c r="B10" s="131">
        <v>148</v>
      </c>
      <c r="C10" s="131">
        <v>4130</v>
      </c>
      <c r="D10" s="131">
        <v>4976</v>
      </c>
    </row>
    <row r="11" spans="1:4" s="5" customFormat="1" ht="6" customHeight="1" thickBot="1">
      <c r="A11" s="20"/>
      <c r="B11" s="163"/>
      <c r="C11" s="142"/>
      <c r="D11" s="142"/>
    </row>
    <row r="12" spans="1:4" s="5" customFormat="1" ht="18" customHeight="1">
      <c r="A12" s="5" t="s">
        <v>410</v>
      </c>
      <c r="B12" s="147"/>
      <c r="C12" s="147"/>
      <c r="D12" s="147"/>
    </row>
    <row r="13" spans="2:4" s="5" customFormat="1" ht="13.5">
      <c r="B13" s="147"/>
      <c r="C13" s="147"/>
      <c r="D13" s="147"/>
    </row>
    <row r="14" spans="1:8" ht="13.5">
      <c r="A14" s="299"/>
      <c r="B14" s="299"/>
      <c r="C14" s="299"/>
      <c r="D14" s="299"/>
      <c r="E14" s="299"/>
      <c r="F14" s="299"/>
      <c r="G14" s="299"/>
      <c r="H14" s="299"/>
    </row>
    <row r="15" spans="1:8" ht="13.5">
      <c r="A15" s="299"/>
      <c r="B15" s="299"/>
      <c r="C15" s="299"/>
      <c r="D15" s="299"/>
      <c r="E15" s="299"/>
      <c r="F15" s="299"/>
      <c r="G15" s="299"/>
      <c r="H15" s="299"/>
    </row>
    <row r="16" spans="1:8" ht="13.5">
      <c r="A16" s="299"/>
      <c r="B16" s="299"/>
      <c r="C16" s="299"/>
      <c r="D16" s="299"/>
      <c r="E16" s="299"/>
      <c r="F16" s="299"/>
      <c r="G16" s="299"/>
      <c r="H16" s="299"/>
    </row>
    <row r="17" spans="1:8" ht="13.5">
      <c r="A17" s="299"/>
      <c r="B17" s="299"/>
      <c r="C17" s="299"/>
      <c r="D17" s="299"/>
      <c r="E17" s="299"/>
      <c r="F17" s="299"/>
      <c r="G17" s="299"/>
      <c r="H17" s="299"/>
    </row>
    <row r="18" spans="1:8" ht="13.5">
      <c r="A18" s="299"/>
      <c r="B18" s="299"/>
      <c r="C18" s="299"/>
      <c r="D18" s="299"/>
      <c r="E18" s="299"/>
      <c r="F18" s="299"/>
      <c r="G18" s="299"/>
      <c r="H18" s="299"/>
    </row>
    <row r="19" spans="1:8" ht="13.5">
      <c r="A19" s="299"/>
      <c r="B19" s="299"/>
      <c r="C19" s="299"/>
      <c r="D19" s="299"/>
      <c r="E19" s="299"/>
      <c r="F19" s="299"/>
      <c r="G19" s="299"/>
      <c r="H19" s="299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49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62" customWidth="1"/>
    <col min="2" max="10" width="6.375" style="1" customWidth="1"/>
    <col min="11" max="12" width="6.75390625" style="1" customWidth="1"/>
    <col min="13" max="13" width="7.125" style="1" customWidth="1"/>
    <col min="14" max="17" width="6.375" style="1" customWidth="1"/>
    <col min="18" max="16384" width="9.00390625" style="1" customWidth="1"/>
  </cols>
  <sheetData>
    <row r="1" spans="1:16" ht="20.25" customHeight="1">
      <c r="A1" s="530" t="s">
        <v>246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pans="1:2" s="5" customFormat="1" ht="12" customHeight="1" thickBot="1">
      <c r="A2" s="25"/>
      <c r="B2" s="7"/>
    </row>
    <row r="3" spans="1:16" s="5" customFormat="1" ht="19.5" customHeight="1">
      <c r="A3" s="52" t="s">
        <v>362</v>
      </c>
      <c r="B3" s="57" t="s">
        <v>10</v>
      </c>
      <c r="C3" s="58" t="s">
        <v>456</v>
      </c>
      <c r="D3" s="58" t="s">
        <v>148</v>
      </c>
      <c r="E3" s="58" t="s">
        <v>235</v>
      </c>
      <c r="F3" s="58" t="s">
        <v>236</v>
      </c>
      <c r="G3" s="58" t="s">
        <v>237</v>
      </c>
      <c r="H3" s="58" t="s">
        <v>238</v>
      </c>
      <c r="I3" s="58" t="s">
        <v>239</v>
      </c>
      <c r="J3" s="58" t="s">
        <v>149</v>
      </c>
      <c r="K3" s="58" t="s">
        <v>150</v>
      </c>
      <c r="L3" s="58" t="s">
        <v>151</v>
      </c>
      <c r="M3" s="58" t="s">
        <v>152</v>
      </c>
      <c r="N3" s="58" t="s">
        <v>153</v>
      </c>
      <c r="O3" s="58" t="s">
        <v>240</v>
      </c>
      <c r="P3" s="59" t="s">
        <v>90</v>
      </c>
    </row>
    <row r="4" spans="1:2" s="5" customFormat="1" ht="6" customHeight="1">
      <c r="A4" s="19"/>
      <c r="B4" s="26"/>
    </row>
    <row r="5" spans="1:16" s="5" customFormat="1" ht="20.25" customHeight="1">
      <c r="A5" s="61"/>
      <c r="B5" s="531" t="s">
        <v>457</v>
      </c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</row>
    <row r="6" spans="1:16" s="5" customFormat="1" ht="3" customHeight="1">
      <c r="A6" s="61"/>
      <c r="B6" s="30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5" customFormat="1" ht="18" customHeight="1">
      <c r="A7" s="19" t="s">
        <v>521</v>
      </c>
      <c r="B7" s="272">
        <v>184</v>
      </c>
      <c r="C7" s="272">
        <v>36</v>
      </c>
      <c r="D7" s="272">
        <v>31</v>
      </c>
      <c r="E7" s="272">
        <v>0</v>
      </c>
      <c r="F7" s="272">
        <v>9</v>
      </c>
      <c r="G7" s="272">
        <v>3</v>
      </c>
      <c r="H7" s="272">
        <v>4</v>
      </c>
      <c r="I7" s="272">
        <v>2</v>
      </c>
      <c r="J7" s="272">
        <v>7</v>
      </c>
      <c r="K7" s="272">
        <v>4</v>
      </c>
      <c r="L7" s="272">
        <v>5</v>
      </c>
      <c r="M7" s="272">
        <v>57</v>
      </c>
      <c r="N7" s="272">
        <v>17</v>
      </c>
      <c r="O7" s="272">
        <v>1</v>
      </c>
      <c r="P7" s="272">
        <v>8</v>
      </c>
    </row>
    <row r="8" spans="1:16" s="5" customFormat="1" ht="18" customHeight="1">
      <c r="A8" s="19" t="s">
        <v>496</v>
      </c>
      <c r="B8" s="272">
        <v>162</v>
      </c>
      <c r="C8" s="272">
        <v>35</v>
      </c>
      <c r="D8" s="272">
        <v>23</v>
      </c>
      <c r="E8" s="272">
        <v>2</v>
      </c>
      <c r="F8" s="272">
        <v>8</v>
      </c>
      <c r="G8" s="272">
        <v>2</v>
      </c>
      <c r="H8" s="272">
        <v>4</v>
      </c>
      <c r="I8" s="272">
        <v>1</v>
      </c>
      <c r="J8" s="272">
        <v>10</v>
      </c>
      <c r="K8" s="272">
        <v>0</v>
      </c>
      <c r="L8" s="272">
        <v>3</v>
      </c>
      <c r="M8" s="272">
        <v>56</v>
      </c>
      <c r="N8" s="272">
        <v>13</v>
      </c>
      <c r="O8" s="272">
        <v>0</v>
      </c>
      <c r="P8" s="272">
        <v>5</v>
      </c>
    </row>
    <row r="9" spans="1:16" ht="18" customHeight="1">
      <c r="A9" s="114">
        <v>2</v>
      </c>
      <c r="B9" s="273">
        <f>SUM(B11:B22)</f>
        <v>57</v>
      </c>
      <c r="C9" s="273">
        <f aca="true" t="shared" si="0" ref="C9:P9">SUM(C11:C22)</f>
        <v>17</v>
      </c>
      <c r="D9" s="273">
        <f t="shared" si="0"/>
        <v>5</v>
      </c>
      <c r="E9" s="273">
        <f t="shared" si="0"/>
        <v>0</v>
      </c>
      <c r="F9" s="273">
        <f t="shared" si="0"/>
        <v>3</v>
      </c>
      <c r="G9" s="273">
        <f t="shared" si="0"/>
        <v>1</v>
      </c>
      <c r="H9" s="273">
        <f t="shared" si="0"/>
        <v>1</v>
      </c>
      <c r="I9" s="273">
        <f t="shared" si="0"/>
        <v>0</v>
      </c>
      <c r="J9" s="273">
        <f t="shared" si="0"/>
        <v>6</v>
      </c>
      <c r="K9" s="273">
        <f t="shared" si="0"/>
        <v>0</v>
      </c>
      <c r="L9" s="273">
        <f t="shared" si="0"/>
        <v>1</v>
      </c>
      <c r="M9" s="273">
        <f t="shared" si="0"/>
        <v>12</v>
      </c>
      <c r="N9" s="273">
        <f t="shared" si="0"/>
        <v>9</v>
      </c>
      <c r="O9" s="273">
        <f t="shared" si="0"/>
        <v>0</v>
      </c>
      <c r="P9" s="273">
        <f t="shared" si="0"/>
        <v>2</v>
      </c>
    </row>
    <row r="10" spans="1:16" s="5" customFormat="1" ht="12" customHeight="1">
      <c r="A10" s="19"/>
      <c r="B10" s="274"/>
      <c r="C10" s="275"/>
      <c r="D10" s="275"/>
      <c r="E10" s="275"/>
      <c r="F10" s="275"/>
      <c r="G10" s="275"/>
      <c r="H10" s="275"/>
      <c r="I10" s="275"/>
      <c r="J10" s="275"/>
      <c r="K10" s="275"/>
      <c r="L10" s="275"/>
      <c r="M10" s="275"/>
      <c r="N10" s="275"/>
      <c r="O10" s="275"/>
      <c r="P10" s="275"/>
    </row>
    <row r="11" spans="1:16" s="5" customFormat="1" ht="16.5" customHeight="1">
      <c r="A11" s="39" t="s">
        <v>522</v>
      </c>
      <c r="B11" s="272">
        <f>SUM(C11:P11)</f>
        <v>0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 t="s">
        <v>247</v>
      </c>
      <c r="N11" s="272">
        <v>0</v>
      </c>
      <c r="O11" s="272">
        <v>0</v>
      </c>
      <c r="P11" s="272">
        <v>0</v>
      </c>
    </row>
    <row r="12" spans="1:16" s="5" customFormat="1" ht="16.5" customHeight="1">
      <c r="A12" s="39" t="s">
        <v>524</v>
      </c>
      <c r="B12" s="272">
        <f aca="true" t="shared" si="1" ref="B12:B22">SUM(C12:P12)</f>
        <v>0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 t="s">
        <v>247</v>
      </c>
      <c r="N12" s="272">
        <v>0</v>
      </c>
      <c r="O12" s="272">
        <v>0</v>
      </c>
      <c r="P12" s="272">
        <v>0</v>
      </c>
    </row>
    <row r="13" spans="1:16" s="5" customFormat="1" ht="16.5" customHeight="1">
      <c r="A13" s="39" t="s">
        <v>374</v>
      </c>
      <c r="B13" s="272">
        <f t="shared" si="1"/>
        <v>1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1</v>
      </c>
      <c r="N13" s="272">
        <v>0</v>
      </c>
      <c r="O13" s="272">
        <v>0</v>
      </c>
      <c r="P13" s="272">
        <v>0</v>
      </c>
    </row>
    <row r="14" spans="1:16" s="5" customFormat="1" ht="16.5" customHeight="1">
      <c r="A14" s="39" t="s">
        <v>375</v>
      </c>
      <c r="B14" s="272">
        <f t="shared" si="1"/>
        <v>2</v>
      </c>
      <c r="C14" s="272">
        <v>1</v>
      </c>
      <c r="D14" s="272">
        <v>0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1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</row>
    <row r="15" spans="1:16" s="5" customFormat="1" ht="16.5" customHeight="1">
      <c r="A15" s="39" t="s">
        <v>376</v>
      </c>
      <c r="B15" s="272">
        <f t="shared" si="1"/>
        <v>3</v>
      </c>
      <c r="C15" s="272">
        <v>1</v>
      </c>
      <c r="D15" s="272">
        <v>0</v>
      </c>
      <c r="E15" s="272">
        <v>0</v>
      </c>
      <c r="F15" s="272">
        <v>0</v>
      </c>
      <c r="G15" s="272">
        <v>1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1</v>
      </c>
      <c r="N15" s="272">
        <v>0</v>
      </c>
      <c r="O15" s="272">
        <v>0</v>
      </c>
      <c r="P15" s="272">
        <v>0</v>
      </c>
    </row>
    <row r="16" spans="1:16" s="5" customFormat="1" ht="16.5" customHeight="1">
      <c r="A16" s="39" t="s">
        <v>377</v>
      </c>
      <c r="B16" s="272">
        <f t="shared" si="1"/>
        <v>8</v>
      </c>
      <c r="C16" s="272">
        <v>1</v>
      </c>
      <c r="D16" s="272">
        <v>1</v>
      </c>
      <c r="E16" s="272">
        <v>0</v>
      </c>
      <c r="F16" s="272">
        <v>0</v>
      </c>
      <c r="G16" s="272">
        <v>0</v>
      </c>
      <c r="H16" s="272">
        <v>1</v>
      </c>
      <c r="I16" s="272">
        <v>0</v>
      </c>
      <c r="J16" s="272">
        <v>1</v>
      </c>
      <c r="K16" s="272">
        <v>0</v>
      </c>
      <c r="L16" s="272">
        <v>0</v>
      </c>
      <c r="M16" s="272">
        <v>4</v>
      </c>
      <c r="N16" s="272">
        <v>0</v>
      </c>
      <c r="O16" s="272">
        <v>0</v>
      </c>
      <c r="P16" s="272">
        <v>0</v>
      </c>
    </row>
    <row r="17" spans="1:16" s="5" customFormat="1" ht="16.5" customHeight="1">
      <c r="A17" s="39" t="s">
        <v>474</v>
      </c>
      <c r="B17" s="272">
        <f t="shared" si="1"/>
        <v>5</v>
      </c>
      <c r="C17" s="272">
        <v>3</v>
      </c>
      <c r="D17" s="272">
        <v>0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1</v>
      </c>
      <c r="K17" s="272">
        <v>0</v>
      </c>
      <c r="L17" s="272">
        <v>0</v>
      </c>
      <c r="M17" s="272">
        <v>1</v>
      </c>
      <c r="N17" s="272">
        <v>0</v>
      </c>
      <c r="O17" s="272">
        <v>0</v>
      </c>
      <c r="P17" s="272">
        <v>0</v>
      </c>
    </row>
    <row r="18" spans="1:16" s="5" customFormat="1" ht="16.5" customHeight="1">
      <c r="A18" s="39" t="s">
        <v>378</v>
      </c>
      <c r="B18" s="272">
        <f t="shared" si="1"/>
        <v>7</v>
      </c>
      <c r="C18" s="272">
        <v>3</v>
      </c>
      <c r="D18" s="272">
        <v>0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1</v>
      </c>
      <c r="K18" s="272">
        <v>0</v>
      </c>
      <c r="L18" s="272">
        <v>1</v>
      </c>
      <c r="M18" s="272">
        <v>0</v>
      </c>
      <c r="N18" s="272">
        <v>2</v>
      </c>
      <c r="O18" s="272">
        <v>0</v>
      </c>
      <c r="P18" s="272">
        <v>0</v>
      </c>
    </row>
    <row r="19" spans="1:16" s="5" customFormat="1" ht="16.5" customHeight="1">
      <c r="A19" s="39" t="s">
        <v>379</v>
      </c>
      <c r="B19" s="272">
        <f t="shared" si="1"/>
        <v>10</v>
      </c>
      <c r="C19" s="272">
        <v>3</v>
      </c>
      <c r="D19" s="272">
        <v>2</v>
      </c>
      <c r="E19" s="272">
        <v>0</v>
      </c>
      <c r="F19" s="272">
        <v>1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2</v>
      </c>
      <c r="N19" s="272">
        <v>1</v>
      </c>
      <c r="O19" s="272">
        <v>0</v>
      </c>
      <c r="P19" s="272">
        <v>1</v>
      </c>
    </row>
    <row r="20" spans="1:16" s="5" customFormat="1" ht="16.5" customHeight="1">
      <c r="A20" s="39" t="s">
        <v>525</v>
      </c>
      <c r="B20" s="272">
        <f t="shared" si="1"/>
        <v>8</v>
      </c>
      <c r="C20" s="272">
        <v>2</v>
      </c>
      <c r="D20" s="272">
        <v>1</v>
      </c>
      <c r="E20" s="272">
        <v>0</v>
      </c>
      <c r="F20" s="272">
        <v>2</v>
      </c>
      <c r="G20" s="272">
        <v>0</v>
      </c>
      <c r="H20" s="272">
        <v>0</v>
      </c>
      <c r="I20" s="272">
        <v>0</v>
      </c>
      <c r="J20" s="272">
        <v>1</v>
      </c>
      <c r="K20" s="272">
        <v>0</v>
      </c>
      <c r="L20" s="272">
        <v>0</v>
      </c>
      <c r="M20" s="272">
        <v>0</v>
      </c>
      <c r="N20" s="272">
        <v>1</v>
      </c>
      <c r="O20" s="272">
        <v>0</v>
      </c>
      <c r="P20" s="272">
        <v>1</v>
      </c>
    </row>
    <row r="21" spans="1:16" s="5" customFormat="1" ht="16.5" customHeight="1">
      <c r="A21" s="39" t="s">
        <v>475</v>
      </c>
      <c r="B21" s="272">
        <f t="shared" si="1"/>
        <v>7</v>
      </c>
      <c r="C21" s="272">
        <v>0</v>
      </c>
      <c r="D21" s="272">
        <v>1</v>
      </c>
      <c r="E21" s="272">
        <v>0</v>
      </c>
      <c r="F21" s="272">
        <v>0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2</v>
      </c>
      <c r="N21" s="272">
        <v>4</v>
      </c>
      <c r="O21" s="272">
        <v>0</v>
      </c>
      <c r="P21" s="272">
        <v>0</v>
      </c>
    </row>
    <row r="22" spans="1:16" s="5" customFormat="1" ht="16.5" customHeight="1">
      <c r="A22" s="39" t="s">
        <v>380</v>
      </c>
      <c r="B22" s="272">
        <f t="shared" si="1"/>
        <v>6</v>
      </c>
      <c r="C22" s="272">
        <v>3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1</v>
      </c>
      <c r="K22" s="272">
        <v>0</v>
      </c>
      <c r="L22" s="272">
        <v>0</v>
      </c>
      <c r="M22" s="272">
        <v>1</v>
      </c>
      <c r="N22" s="272">
        <v>1</v>
      </c>
      <c r="O22" s="272">
        <v>0</v>
      </c>
      <c r="P22" s="272">
        <v>0</v>
      </c>
    </row>
    <row r="23" spans="1:16" s="5" customFormat="1" ht="6" customHeight="1">
      <c r="A23" s="19"/>
      <c r="B23" s="26" t="s">
        <v>440</v>
      </c>
      <c r="D23" s="26" t="s">
        <v>440</v>
      </c>
      <c r="E23" s="26" t="s">
        <v>440</v>
      </c>
      <c r="F23" s="26" t="s">
        <v>440</v>
      </c>
      <c r="G23" s="26" t="s">
        <v>440</v>
      </c>
      <c r="H23" s="26" t="s">
        <v>440</v>
      </c>
      <c r="I23" s="26" t="s">
        <v>440</v>
      </c>
      <c r="J23" s="26" t="s">
        <v>440</v>
      </c>
      <c r="K23" s="26" t="s">
        <v>440</v>
      </c>
      <c r="L23" s="26" t="s">
        <v>440</v>
      </c>
      <c r="M23" s="26" t="s">
        <v>440</v>
      </c>
      <c r="N23" s="26" t="s">
        <v>440</v>
      </c>
      <c r="O23" s="26" t="s">
        <v>440</v>
      </c>
      <c r="P23" s="26" t="s">
        <v>440</v>
      </c>
    </row>
    <row r="24" spans="1:16" s="5" customFormat="1" ht="18.75" customHeight="1">
      <c r="A24" s="61"/>
      <c r="B24" s="531" t="s">
        <v>394</v>
      </c>
      <c r="C24" s="532"/>
      <c r="D24" s="532"/>
      <c r="E24" s="532"/>
      <c r="F24" s="532"/>
      <c r="G24" s="532"/>
      <c r="H24" s="532"/>
      <c r="I24" s="532"/>
      <c r="J24" s="532"/>
      <c r="K24" s="532"/>
      <c r="L24" s="532"/>
      <c r="M24" s="532"/>
      <c r="N24" s="532"/>
      <c r="O24" s="532"/>
      <c r="P24" s="532"/>
    </row>
    <row r="25" spans="1:16" s="5" customFormat="1" ht="3" customHeight="1">
      <c r="A25" s="61"/>
      <c r="B25" s="30"/>
      <c r="C25" s="30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5" customFormat="1" ht="18" customHeight="1">
      <c r="A26" s="19" t="s">
        <v>521</v>
      </c>
      <c r="B26" s="272">
        <v>124</v>
      </c>
      <c r="C26" s="276">
        <v>0</v>
      </c>
      <c r="D26" s="276">
        <v>0</v>
      </c>
      <c r="E26" s="276">
        <v>0</v>
      </c>
      <c r="F26" s="272">
        <v>0</v>
      </c>
      <c r="G26" s="276">
        <v>0</v>
      </c>
      <c r="H26" s="276">
        <v>0</v>
      </c>
      <c r="I26" s="276">
        <v>0</v>
      </c>
      <c r="J26" s="272">
        <v>9</v>
      </c>
      <c r="K26" s="272">
        <v>6</v>
      </c>
      <c r="L26" s="272">
        <v>4</v>
      </c>
      <c r="M26" s="272">
        <v>89</v>
      </c>
      <c r="N26" s="272">
        <v>1</v>
      </c>
      <c r="O26" s="272">
        <v>6</v>
      </c>
      <c r="P26" s="272">
        <v>9</v>
      </c>
    </row>
    <row r="27" spans="1:16" s="5" customFormat="1" ht="18" customHeight="1">
      <c r="A27" s="19" t="s">
        <v>496</v>
      </c>
      <c r="B27" s="272">
        <v>114</v>
      </c>
      <c r="C27" s="276">
        <v>0</v>
      </c>
      <c r="D27" s="276">
        <v>0</v>
      </c>
      <c r="E27" s="276">
        <v>0</v>
      </c>
      <c r="F27" s="272">
        <v>0</v>
      </c>
      <c r="G27" s="276">
        <v>0</v>
      </c>
      <c r="H27" s="276">
        <v>0</v>
      </c>
      <c r="I27" s="276">
        <v>0</v>
      </c>
      <c r="J27" s="272">
        <v>14</v>
      </c>
      <c r="K27" s="272">
        <v>2</v>
      </c>
      <c r="L27" s="272">
        <v>0</v>
      </c>
      <c r="M27" s="272">
        <v>86</v>
      </c>
      <c r="N27" s="272">
        <v>1</v>
      </c>
      <c r="O27" s="272">
        <v>3</v>
      </c>
      <c r="P27" s="272">
        <v>8</v>
      </c>
    </row>
    <row r="28" spans="1:16" ht="18" customHeight="1">
      <c r="A28" s="114">
        <v>2</v>
      </c>
      <c r="B28" s="273">
        <f>SUM(B30:B41)</f>
        <v>50</v>
      </c>
      <c r="C28" s="273">
        <f aca="true" t="shared" si="2" ref="C28:P28">SUM(C30:C41)</f>
        <v>0</v>
      </c>
      <c r="D28" s="273">
        <f t="shared" si="2"/>
        <v>0</v>
      </c>
      <c r="E28" s="273">
        <f t="shared" si="2"/>
        <v>0</v>
      </c>
      <c r="F28" s="273">
        <f t="shared" si="2"/>
        <v>0</v>
      </c>
      <c r="G28" s="273">
        <f t="shared" si="2"/>
        <v>0</v>
      </c>
      <c r="H28" s="273">
        <f t="shared" si="2"/>
        <v>0</v>
      </c>
      <c r="I28" s="273">
        <f t="shared" si="2"/>
        <v>0</v>
      </c>
      <c r="J28" s="273">
        <f t="shared" si="2"/>
        <v>1</v>
      </c>
      <c r="K28" s="273">
        <f t="shared" si="2"/>
        <v>0</v>
      </c>
      <c r="L28" s="273">
        <f t="shared" si="2"/>
        <v>0</v>
      </c>
      <c r="M28" s="273">
        <f t="shared" si="2"/>
        <v>36</v>
      </c>
      <c r="N28" s="273">
        <f t="shared" si="2"/>
        <v>0</v>
      </c>
      <c r="O28" s="273">
        <f t="shared" si="2"/>
        <v>10</v>
      </c>
      <c r="P28" s="273">
        <f t="shared" si="2"/>
        <v>3</v>
      </c>
    </row>
    <row r="29" spans="1:16" s="5" customFormat="1" ht="12" customHeight="1">
      <c r="A29" s="19"/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</row>
    <row r="30" spans="1:16" s="5" customFormat="1" ht="16.5" customHeight="1">
      <c r="A30" s="39" t="s">
        <v>522</v>
      </c>
      <c r="B30" s="272">
        <f aca="true" t="shared" si="3" ref="B30:B41">SUM(C30:P30)</f>
        <v>1</v>
      </c>
      <c r="C30" s="272">
        <v>0</v>
      </c>
      <c r="D30" s="272">
        <v>0</v>
      </c>
      <c r="E30" s="272">
        <v>0</v>
      </c>
      <c r="F30" s="272">
        <v>0</v>
      </c>
      <c r="G30" s="272">
        <v>0</v>
      </c>
      <c r="H30" s="272">
        <v>0</v>
      </c>
      <c r="I30" s="272">
        <v>0</v>
      </c>
      <c r="J30" s="272">
        <v>0</v>
      </c>
      <c r="K30" s="272">
        <v>0</v>
      </c>
      <c r="L30" s="272">
        <v>0</v>
      </c>
      <c r="M30" s="272">
        <v>1</v>
      </c>
      <c r="N30" s="272">
        <v>0</v>
      </c>
      <c r="O30" s="272">
        <v>0</v>
      </c>
      <c r="P30" s="272">
        <v>0</v>
      </c>
    </row>
    <row r="31" spans="1:16" s="5" customFormat="1" ht="16.5" customHeight="1">
      <c r="A31" s="39" t="s">
        <v>523</v>
      </c>
      <c r="B31" s="272">
        <f t="shared" si="3"/>
        <v>0</v>
      </c>
      <c r="C31" s="272">
        <v>0</v>
      </c>
      <c r="D31" s="272">
        <v>0</v>
      </c>
      <c r="E31" s="272">
        <v>0</v>
      </c>
      <c r="F31" s="272">
        <v>0</v>
      </c>
      <c r="G31" s="272">
        <v>0</v>
      </c>
      <c r="H31" s="272">
        <v>0</v>
      </c>
      <c r="I31" s="272">
        <v>0</v>
      </c>
      <c r="J31" s="272">
        <v>0</v>
      </c>
      <c r="K31" s="272">
        <v>0</v>
      </c>
      <c r="L31" s="272">
        <v>0</v>
      </c>
      <c r="M31" s="272">
        <v>0</v>
      </c>
      <c r="N31" s="272">
        <v>0</v>
      </c>
      <c r="O31" s="272">
        <v>0</v>
      </c>
      <c r="P31" s="272">
        <v>0</v>
      </c>
    </row>
    <row r="32" spans="1:16" s="5" customFormat="1" ht="16.5" customHeight="1">
      <c r="A32" s="39" t="s">
        <v>374</v>
      </c>
      <c r="B32" s="272">
        <f t="shared" si="3"/>
        <v>2</v>
      </c>
      <c r="C32" s="272">
        <v>0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1</v>
      </c>
      <c r="N32" s="272">
        <v>0</v>
      </c>
      <c r="O32" s="272">
        <v>1</v>
      </c>
      <c r="P32" s="272">
        <v>0</v>
      </c>
    </row>
    <row r="33" spans="1:16" s="5" customFormat="1" ht="16.5" customHeight="1">
      <c r="A33" s="39" t="s">
        <v>375</v>
      </c>
      <c r="B33" s="272">
        <f t="shared" si="3"/>
        <v>4</v>
      </c>
      <c r="C33" s="272">
        <v>0</v>
      </c>
      <c r="D33" s="272">
        <v>0</v>
      </c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3</v>
      </c>
      <c r="N33" s="272">
        <v>0</v>
      </c>
      <c r="O33" s="272">
        <v>0</v>
      </c>
      <c r="P33" s="272">
        <v>1</v>
      </c>
    </row>
    <row r="34" spans="1:16" s="5" customFormat="1" ht="16.5" customHeight="1">
      <c r="A34" s="39" t="s">
        <v>376</v>
      </c>
      <c r="B34" s="272">
        <f t="shared" si="3"/>
        <v>5</v>
      </c>
      <c r="C34" s="272">
        <v>0</v>
      </c>
      <c r="D34" s="272">
        <v>0</v>
      </c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2</v>
      </c>
      <c r="N34" s="272">
        <v>0</v>
      </c>
      <c r="O34" s="272">
        <v>3</v>
      </c>
      <c r="P34" s="272">
        <v>0</v>
      </c>
    </row>
    <row r="35" spans="1:16" s="5" customFormat="1" ht="16.5" customHeight="1">
      <c r="A35" s="39" t="s">
        <v>377</v>
      </c>
      <c r="B35" s="272">
        <f t="shared" si="3"/>
        <v>5</v>
      </c>
      <c r="C35" s="272">
        <v>0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4</v>
      </c>
      <c r="N35" s="272">
        <v>0</v>
      </c>
      <c r="O35" s="272">
        <v>1</v>
      </c>
      <c r="P35" s="272">
        <v>0</v>
      </c>
    </row>
    <row r="36" spans="1:16" s="5" customFormat="1" ht="16.5" customHeight="1">
      <c r="A36" s="39" t="s">
        <v>526</v>
      </c>
      <c r="B36" s="272">
        <f t="shared" si="3"/>
        <v>5</v>
      </c>
      <c r="C36" s="272">
        <v>0</v>
      </c>
      <c r="D36" s="272">
        <v>0</v>
      </c>
      <c r="E36" s="272">
        <v>0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4</v>
      </c>
      <c r="N36" s="272">
        <v>0</v>
      </c>
      <c r="O36" s="272">
        <v>1</v>
      </c>
      <c r="P36" s="272">
        <v>0</v>
      </c>
    </row>
    <row r="37" spans="1:16" s="5" customFormat="1" ht="16.5" customHeight="1">
      <c r="A37" s="39" t="s">
        <v>378</v>
      </c>
      <c r="B37" s="272">
        <f t="shared" si="3"/>
        <v>11</v>
      </c>
      <c r="C37" s="272">
        <v>0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0</v>
      </c>
      <c r="K37" s="272">
        <v>0</v>
      </c>
      <c r="L37" s="272">
        <v>0</v>
      </c>
      <c r="M37" s="272">
        <v>8</v>
      </c>
      <c r="N37" s="272">
        <v>0</v>
      </c>
      <c r="O37" s="272">
        <v>2</v>
      </c>
      <c r="P37" s="272">
        <v>1</v>
      </c>
    </row>
    <row r="38" spans="1:16" s="5" customFormat="1" ht="16.5" customHeight="1">
      <c r="A38" s="39" t="s">
        <v>379</v>
      </c>
      <c r="B38" s="272">
        <f t="shared" si="3"/>
        <v>1</v>
      </c>
      <c r="C38" s="272">
        <v>0</v>
      </c>
      <c r="D38" s="272">
        <v>0</v>
      </c>
      <c r="E38" s="272">
        <v>0</v>
      </c>
      <c r="F38" s="272">
        <v>0</v>
      </c>
      <c r="G38" s="272">
        <v>0</v>
      </c>
      <c r="H38" s="272">
        <v>0</v>
      </c>
      <c r="I38" s="272">
        <v>0</v>
      </c>
      <c r="J38" s="272">
        <v>0</v>
      </c>
      <c r="K38" s="272">
        <v>0</v>
      </c>
      <c r="L38" s="272">
        <v>0</v>
      </c>
      <c r="M38" s="272">
        <v>1</v>
      </c>
      <c r="N38" s="272">
        <v>0</v>
      </c>
      <c r="O38" s="272">
        <v>0</v>
      </c>
      <c r="P38" s="272">
        <v>0</v>
      </c>
    </row>
    <row r="39" spans="1:16" s="5" customFormat="1" ht="16.5" customHeight="1">
      <c r="A39" s="39" t="s">
        <v>525</v>
      </c>
      <c r="B39" s="272">
        <f t="shared" si="3"/>
        <v>3</v>
      </c>
      <c r="C39" s="272">
        <v>0</v>
      </c>
      <c r="D39" s="272">
        <v>0</v>
      </c>
      <c r="E39" s="272">
        <v>0</v>
      </c>
      <c r="F39" s="272">
        <v>0</v>
      </c>
      <c r="G39" s="272">
        <v>0</v>
      </c>
      <c r="H39" s="272">
        <v>0</v>
      </c>
      <c r="I39" s="272">
        <v>0</v>
      </c>
      <c r="J39" s="272">
        <v>1</v>
      </c>
      <c r="K39" s="272">
        <v>0</v>
      </c>
      <c r="L39" s="272">
        <v>0</v>
      </c>
      <c r="M39" s="272">
        <v>2</v>
      </c>
      <c r="N39" s="272">
        <v>0</v>
      </c>
      <c r="O39" s="272">
        <v>0</v>
      </c>
      <c r="P39" s="272">
        <v>0</v>
      </c>
    </row>
    <row r="40" spans="1:16" s="5" customFormat="1" ht="16.5" customHeight="1">
      <c r="A40" s="39" t="s">
        <v>527</v>
      </c>
      <c r="B40" s="272">
        <f t="shared" si="3"/>
        <v>6</v>
      </c>
      <c r="C40" s="272">
        <v>0</v>
      </c>
      <c r="D40" s="272">
        <v>0</v>
      </c>
      <c r="E40" s="272">
        <v>0</v>
      </c>
      <c r="F40" s="272">
        <v>0</v>
      </c>
      <c r="G40" s="272">
        <v>0</v>
      </c>
      <c r="H40" s="272">
        <v>0</v>
      </c>
      <c r="I40" s="272">
        <v>0</v>
      </c>
      <c r="J40" s="272">
        <v>0</v>
      </c>
      <c r="K40" s="272">
        <v>0</v>
      </c>
      <c r="L40" s="272">
        <v>0</v>
      </c>
      <c r="M40" s="272">
        <v>4</v>
      </c>
      <c r="N40" s="272">
        <v>0</v>
      </c>
      <c r="O40" s="272">
        <v>2</v>
      </c>
      <c r="P40" s="272">
        <v>0</v>
      </c>
    </row>
    <row r="41" spans="1:16" s="5" customFormat="1" ht="16.5" customHeight="1">
      <c r="A41" s="39" t="s">
        <v>380</v>
      </c>
      <c r="B41" s="272">
        <f t="shared" si="3"/>
        <v>7</v>
      </c>
      <c r="C41" s="272">
        <v>0</v>
      </c>
      <c r="D41" s="272">
        <v>0</v>
      </c>
      <c r="E41" s="272">
        <v>0</v>
      </c>
      <c r="F41" s="272">
        <v>0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6</v>
      </c>
      <c r="N41" s="272">
        <v>0</v>
      </c>
      <c r="O41" s="272">
        <v>0</v>
      </c>
      <c r="P41" s="272">
        <v>1</v>
      </c>
    </row>
    <row r="42" spans="1:16" s="5" customFormat="1" ht="6" customHeight="1">
      <c r="A42" s="19"/>
      <c r="B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</row>
    <row r="43" spans="1:16" s="5" customFormat="1" ht="19.5" customHeight="1">
      <c r="A43" s="61"/>
      <c r="B43" s="531" t="s">
        <v>248</v>
      </c>
      <c r="C43" s="532"/>
      <c r="D43" s="532"/>
      <c r="E43" s="532"/>
      <c r="F43" s="532"/>
      <c r="G43" s="532"/>
      <c r="H43" s="532"/>
      <c r="I43" s="532"/>
      <c r="J43" s="532"/>
      <c r="K43" s="532"/>
      <c r="L43" s="532"/>
      <c r="M43" s="532"/>
      <c r="N43" s="532"/>
      <c r="O43" s="532"/>
      <c r="P43" s="532"/>
    </row>
    <row r="44" spans="1:16" s="5" customFormat="1" ht="3" customHeight="1">
      <c r="A44" s="61"/>
      <c r="B44" s="30"/>
      <c r="C44" s="30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</row>
    <row r="45" spans="1:16" s="5" customFormat="1" ht="18" customHeight="1">
      <c r="A45" s="19" t="s">
        <v>521</v>
      </c>
      <c r="B45" s="272">
        <v>197</v>
      </c>
      <c r="C45" s="276">
        <v>0</v>
      </c>
      <c r="D45" s="276">
        <v>0</v>
      </c>
      <c r="E45" s="276">
        <v>0</v>
      </c>
      <c r="F45" s="272">
        <v>0</v>
      </c>
      <c r="G45" s="276">
        <v>0</v>
      </c>
      <c r="H45" s="276">
        <v>0</v>
      </c>
      <c r="I45" s="276">
        <v>0</v>
      </c>
      <c r="J45" s="272">
        <v>9</v>
      </c>
      <c r="K45" s="272">
        <v>3</v>
      </c>
      <c r="L45" s="272">
        <v>8</v>
      </c>
      <c r="M45" s="272">
        <v>162</v>
      </c>
      <c r="N45" s="272">
        <v>2</v>
      </c>
      <c r="O45" s="272">
        <v>3</v>
      </c>
      <c r="P45" s="272">
        <v>10</v>
      </c>
    </row>
    <row r="46" spans="1:16" s="5" customFormat="1" ht="18" customHeight="1">
      <c r="A46" s="19" t="s">
        <v>496</v>
      </c>
      <c r="B46" s="272">
        <v>177</v>
      </c>
      <c r="C46" s="276">
        <v>0</v>
      </c>
      <c r="D46" s="276">
        <v>0</v>
      </c>
      <c r="E46" s="276">
        <v>0</v>
      </c>
      <c r="F46" s="272">
        <v>0</v>
      </c>
      <c r="G46" s="276">
        <v>0</v>
      </c>
      <c r="H46" s="276">
        <v>0</v>
      </c>
      <c r="I46" s="276">
        <v>0</v>
      </c>
      <c r="J46" s="272">
        <v>9</v>
      </c>
      <c r="K46" s="272">
        <v>1</v>
      </c>
      <c r="L46" s="272">
        <v>10</v>
      </c>
      <c r="M46" s="272">
        <v>143</v>
      </c>
      <c r="N46" s="272">
        <v>2</v>
      </c>
      <c r="O46" s="272">
        <v>4</v>
      </c>
      <c r="P46" s="272">
        <v>8</v>
      </c>
    </row>
    <row r="47" spans="1:16" ht="18" customHeight="1">
      <c r="A47" s="114">
        <v>2</v>
      </c>
      <c r="B47" s="273">
        <f>SUM(B49:B60)</f>
        <v>85</v>
      </c>
      <c r="C47" s="273">
        <f aca="true" t="shared" si="4" ref="C47:P47">SUM(C49:C60)</f>
        <v>0</v>
      </c>
      <c r="D47" s="273">
        <f t="shared" si="4"/>
        <v>0</v>
      </c>
      <c r="E47" s="273">
        <f t="shared" si="4"/>
        <v>0</v>
      </c>
      <c r="F47" s="273">
        <f t="shared" si="4"/>
        <v>0</v>
      </c>
      <c r="G47" s="273">
        <f t="shared" si="4"/>
        <v>0</v>
      </c>
      <c r="H47" s="273">
        <f t="shared" si="4"/>
        <v>0</v>
      </c>
      <c r="I47" s="273">
        <f t="shared" si="4"/>
        <v>0</v>
      </c>
      <c r="J47" s="273">
        <f t="shared" si="4"/>
        <v>5</v>
      </c>
      <c r="K47" s="273">
        <f t="shared" si="4"/>
        <v>0</v>
      </c>
      <c r="L47" s="273">
        <f t="shared" si="4"/>
        <v>2</v>
      </c>
      <c r="M47" s="273">
        <f t="shared" si="4"/>
        <v>73</v>
      </c>
      <c r="N47" s="273">
        <f t="shared" si="4"/>
        <v>0</v>
      </c>
      <c r="O47" s="273">
        <f t="shared" si="4"/>
        <v>3</v>
      </c>
      <c r="P47" s="273">
        <f t="shared" si="4"/>
        <v>2</v>
      </c>
    </row>
    <row r="48" spans="1:16" s="5" customFormat="1" ht="12" customHeight="1">
      <c r="A48" s="19"/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  <c r="O48" s="274"/>
      <c r="P48" s="274"/>
    </row>
    <row r="49" spans="1:16" s="5" customFormat="1" ht="16.5" customHeight="1">
      <c r="A49" s="39" t="s">
        <v>522</v>
      </c>
      <c r="B49" s="272">
        <f aca="true" t="shared" si="5" ref="B49:B60">SUM(C49:P49)</f>
        <v>0</v>
      </c>
      <c r="C49" s="272">
        <v>0</v>
      </c>
      <c r="D49" s="272">
        <v>0</v>
      </c>
      <c r="E49" s="272">
        <v>0</v>
      </c>
      <c r="F49" s="272">
        <v>0</v>
      </c>
      <c r="G49" s="272">
        <v>0</v>
      </c>
      <c r="H49" s="272">
        <v>0</v>
      </c>
      <c r="I49" s="272">
        <v>0</v>
      </c>
      <c r="J49" s="272">
        <v>0</v>
      </c>
      <c r="K49" s="272">
        <v>0</v>
      </c>
      <c r="L49" s="272">
        <v>0</v>
      </c>
      <c r="M49" s="272">
        <v>0</v>
      </c>
      <c r="N49" s="272">
        <v>0</v>
      </c>
      <c r="O49" s="272">
        <v>0</v>
      </c>
      <c r="P49" s="272">
        <v>0</v>
      </c>
    </row>
    <row r="50" spans="1:16" s="5" customFormat="1" ht="16.5" customHeight="1">
      <c r="A50" s="39" t="s">
        <v>523</v>
      </c>
      <c r="B50" s="272">
        <f t="shared" si="5"/>
        <v>0</v>
      </c>
      <c r="C50" s="272">
        <v>0</v>
      </c>
      <c r="D50" s="272">
        <v>0</v>
      </c>
      <c r="E50" s="272">
        <v>0</v>
      </c>
      <c r="F50" s="272">
        <v>0</v>
      </c>
      <c r="G50" s="272">
        <v>0</v>
      </c>
      <c r="H50" s="272">
        <v>0</v>
      </c>
      <c r="I50" s="272">
        <v>0</v>
      </c>
      <c r="J50" s="272">
        <v>0</v>
      </c>
      <c r="K50" s="272">
        <v>0</v>
      </c>
      <c r="L50" s="272">
        <v>0</v>
      </c>
      <c r="M50" s="272">
        <v>0</v>
      </c>
      <c r="N50" s="272">
        <v>0</v>
      </c>
      <c r="O50" s="272">
        <v>0</v>
      </c>
      <c r="P50" s="272">
        <v>0</v>
      </c>
    </row>
    <row r="51" spans="1:16" s="5" customFormat="1" ht="16.5" customHeight="1">
      <c r="A51" s="39" t="s">
        <v>374</v>
      </c>
      <c r="B51" s="272">
        <f t="shared" si="5"/>
        <v>3</v>
      </c>
      <c r="C51" s="272">
        <v>0</v>
      </c>
      <c r="D51" s="272">
        <v>0</v>
      </c>
      <c r="E51" s="272">
        <v>0</v>
      </c>
      <c r="F51" s="272">
        <v>0</v>
      </c>
      <c r="G51" s="272">
        <v>0</v>
      </c>
      <c r="H51" s="272">
        <v>0</v>
      </c>
      <c r="I51" s="272">
        <v>0</v>
      </c>
      <c r="J51" s="272">
        <v>0</v>
      </c>
      <c r="K51" s="272">
        <v>0</v>
      </c>
      <c r="L51" s="272">
        <v>0</v>
      </c>
      <c r="M51" s="272">
        <v>3</v>
      </c>
      <c r="N51" s="272">
        <v>0</v>
      </c>
      <c r="O51" s="272">
        <v>0</v>
      </c>
      <c r="P51" s="272">
        <v>0</v>
      </c>
    </row>
    <row r="52" spans="1:16" s="5" customFormat="1" ht="16.5" customHeight="1">
      <c r="A52" s="39" t="s">
        <v>375</v>
      </c>
      <c r="B52" s="272">
        <f t="shared" si="5"/>
        <v>5</v>
      </c>
      <c r="C52" s="272">
        <v>0</v>
      </c>
      <c r="D52" s="272">
        <v>0</v>
      </c>
      <c r="E52" s="272">
        <v>0</v>
      </c>
      <c r="F52" s="272">
        <v>0</v>
      </c>
      <c r="G52" s="272">
        <v>0</v>
      </c>
      <c r="H52" s="272">
        <v>0</v>
      </c>
      <c r="I52" s="272">
        <v>0</v>
      </c>
      <c r="J52" s="272">
        <v>0</v>
      </c>
      <c r="K52" s="272">
        <v>0</v>
      </c>
      <c r="L52" s="272">
        <v>0</v>
      </c>
      <c r="M52" s="272">
        <v>5</v>
      </c>
      <c r="N52" s="272">
        <v>0</v>
      </c>
      <c r="O52" s="272">
        <v>0</v>
      </c>
      <c r="P52" s="272">
        <v>0</v>
      </c>
    </row>
    <row r="53" spans="1:16" s="5" customFormat="1" ht="16.5" customHeight="1">
      <c r="A53" s="39" t="s">
        <v>376</v>
      </c>
      <c r="B53" s="272">
        <f t="shared" si="5"/>
        <v>9</v>
      </c>
      <c r="C53" s="272">
        <v>0</v>
      </c>
      <c r="D53" s="272">
        <v>0</v>
      </c>
      <c r="E53" s="272">
        <v>0</v>
      </c>
      <c r="F53" s="272">
        <v>0</v>
      </c>
      <c r="G53" s="272">
        <v>0</v>
      </c>
      <c r="H53" s="272">
        <v>0</v>
      </c>
      <c r="I53" s="272">
        <v>0</v>
      </c>
      <c r="J53" s="272">
        <v>0</v>
      </c>
      <c r="K53" s="272">
        <v>0</v>
      </c>
      <c r="L53" s="272">
        <v>0</v>
      </c>
      <c r="M53" s="272">
        <v>9</v>
      </c>
      <c r="N53" s="272">
        <v>0</v>
      </c>
      <c r="O53" s="272">
        <v>0</v>
      </c>
      <c r="P53" s="272">
        <v>0</v>
      </c>
    </row>
    <row r="54" spans="1:16" s="5" customFormat="1" ht="16.5" customHeight="1">
      <c r="A54" s="39" t="s">
        <v>377</v>
      </c>
      <c r="B54" s="272">
        <f t="shared" si="5"/>
        <v>11</v>
      </c>
      <c r="C54" s="272">
        <v>0</v>
      </c>
      <c r="D54" s="272">
        <v>0</v>
      </c>
      <c r="E54" s="272">
        <v>0</v>
      </c>
      <c r="F54" s="272">
        <v>0</v>
      </c>
      <c r="G54" s="272">
        <v>0</v>
      </c>
      <c r="H54" s="272">
        <v>0</v>
      </c>
      <c r="I54" s="272">
        <v>0</v>
      </c>
      <c r="J54" s="272">
        <v>0</v>
      </c>
      <c r="K54" s="272">
        <v>0</v>
      </c>
      <c r="L54" s="272">
        <v>1</v>
      </c>
      <c r="M54" s="272">
        <v>9</v>
      </c>
      <c r="N54" s="272">
        <v>0</v>
      </c>
      <c r="O54" s="272">
        <v>1</v>
      </c>
      <c r="P54" s="272">
        <v>0</v>
      </c>
    </row>
    <row r="55" spans="1:16" s="5" customFormat="1" ht="16.5" customHeight="1">
      <c r="A55" s="39" t="s">
        <v>526</v>
      </c>
      <c r="B55" s="272">
        <f t="shared" si="5"/>
        <v>9</v>
      </c>
      <c r="C55" s="272">
        <v>0</v>
      </c>
      <c r="D55" s="272">
        <v>0</v>
      </c>
      <c r="E55" s="272">
        <v>0</v>
      </c>
      <c r="F55" s="272">
        <v>0</v>
      </c>
      <c r="G55" s="272">
        <v>0</v>
      </c>
      <c r="H55" s="272">
        <v>0</v>
      </c>
      <c r="I55" s="272">
        <v>0</v>
      </c>
      <c r="J55" s="272">
        <v>1</v>
      </c>
      <c r="K55" s="272">
        <v>0</v>
      </c>
      <c r="L55" s="272">
        <v>0</v>
      </c>
      <c r="M55" s="272">
        <v>7</v>
      </c>
      <c r="N55" s="272">
        <v>0</v>
      </c>
      <c r="O55" s="272">
        <v>1</v>
      </c>
      <c r="P55" s="272">
        <v>0</v>
      </c>
    </row>
    <row r="56" spans="1:16" s="5" customFormat="1" ht="16.5" customHeight="1">
      <c r="A56" s="39" t="s">
        <v>378</v>
      </c>
      <c r="B56" s="272">
        <f t="shared" si="5"/>
        <v>11</v>
      </c>
      <c r="C56" s="272">
        <v>0</v>
      </c>
      <c r="D56" s="272">
        <v>0</v>
      </c>
      <c r="E56" s="272">
        <v>0</v>
      </c>
      <c r="F56" s="272">
        <v>0</v>
      </c>
      <c r="G56" s="272">
        <v>0</v>
      </c>
      <c r="H56" s="272">
        <v>0</v>
      </c>
      <c r="I56" s="272">
        <v>0</v>
      </c>
      <c r="J56" s="272">
        <v>1</v>
      </c>
      <c r="K56" s="272">
        <v>0</v>
      </c>
      <c r="L56" s="272">
        <v>1</v>
      </c>
      <c r="M56" s="272">
        <v>9</v>
      </c>
      <c r="N56" s="272">
        <v>0</v>
      </c>
      <c r="O56" s="272">
        <v>0</v>
      </c>
      <c r="P56" s="272">
        <v>0</v>
      </c>
    </row>
    <row r="57" spans="1:16" s="5" customFormat="1" ht="16.5" customHeight="1">
      <c r="A57" s="39" t="s">
        <v>379</v>
      </c>
      <c r="B57" s="272">
        <f t="shared" si="5"/>
        <v>10</v>
      </c>
      <c r="C57" s="272">
        <v>0</v>
      </c>
      <c r="D57" s="272">
        <v>0</v>
      </c>
      <c r="E57" s="272">
        <v>0</v>
      </c>
      <c r="F57" s="272">
        <v>0</v>
      </c>
      <c r="G57" s="272">
        <v>0</v>
      </c>
      <c r="H57" s="272">
        <v>0</v>
      </c>
      <c r="I57" s="272">
        <v>0</v>
      </c>
      <c r="J57" s="272">
        <v>0</v>
      </c>
      <c r="K57" s="272">
        <v>0</v>
      </c>
      <c r="L57" s="272">
        <v>0</v>
      </c>
      <c r="M57" s="272">
        <v>9</v>
      </c>
      <c r="N57" s="272">
        <v>0</v>
      </c>
      <c r="O57" s="272">
        <v>1</v>
      </c>
      <c r="P57" s="272">
        <v>0</v>
      </c>
    </row>
    <row r="58" spans="1:16" s="5" customFormat="1" ht="16.5" customHeight="1">
      <c r="A58" s="39" t="s">
        <v>525</v>
      </c>
      <c r="B58" s="272">
        <f t="shared" si="5"/>
        <v>8</v>
      </c>
      <c r="C58" s="272">
        <v>0</v>
      </c>
      <c r="D58" s="272">
        <v>0</v>
      </c>
      <c r="E58" s="272">
        <v>0</v>
      </c>
      <c r="F58" s="272">
        <v>0</v>
      </c>
      <c r="G58" s="272">
        <v>0</v>
      </c>
      <c r="H58" s="272">
        <v>0</v>
      </c>
      <c r="I58" s="272">
        <v>0</v>
      </c>
      <c r="J58" s="272">
        <v>0</v>
      </c>
      <c r="K58" s="272">
        <v>0</v>
      </c>
      <c r="L58" s="272">
        <v>0</v>
      </c>
      <c r="M58" s="272">
        <v>6</v>
      </c>
      <c r="N58" s="272">
        <v>0</v>
      </c>
      <c r="O58" s="272">
        <v>0</v>
      </c>
      <c r="P58" s="272">
        <v>2</v>
      </c>
    </row>
    <row r="59" spans="1:16" s="5" customFormat="1" ht="16.5" customHeight="1">
      <c r="A59" s="39" t="s">
        <v>527</v>
      </c>
      <c r="B59" s="272">
        <f t="shared" si="5"/>
        <v>9</v>
      </c>
      <c r="C59" s="272">
        <v>0</v>
      </c>
      <c r="D59" s="272">
        <v>0</v>
      </c>
      <c r="E59" s="272">
        <v>0</v>
      </c>
      <c r="F59" s="272">
        <v>0</v>
      </c>
      <c r="G59" s="272">
        <v>0</v>
      </c>
      <c r="H59" s="272">
        <v>0</v>
      </c>
      <c r="I59" s="272">
        <v>0</v>
      </c>
      <c r="J59" s="272">
        <v>0</v>
      </c>
      <c r="K59" s="272">
        <v>0</v>
      </c>
      <c r="L59" s="272">
        <v>0</v>
      </c>
      <c r="M59" s="272">
        <v>9</v>
      </c>
      <c r="N59" s="272">
        <v>0</v>
      </c>
      <c r="O59" s="272">
        <v>0</v>
      </c>
      <c r="P59" s="272">
        <v>0</v>
      </c>
    </row>
    <row r="60" spans="1:16" s="5" customFormat="1" ht="16.5" customHeight="1">
      <c r="A60" s="39" t="s">
        <v>380</v>
      </c>
      <c r="B60" s="272">
        <f t="shared" si="5"/>
        <v>10</v>
      </c>
      <c r="C60" s="272">
        <v>0</v>
      </c>
      <c r="D60" s="272">
        <v>0</v>
      </c>
      <c r="E60" s="272">
        <v>0</v>
      </c>
      <c r="F60" s="272">
        <v>0</v>
      </c>
      <c r="G60" s="272">
        <v>0</v>
      </c>
      <c r="H60" s="272">
        <v>0</v>
      </c>
      <c r="I60" s="272">
        <v>0</v>
      </c>
      <c r="J60" s="272">
        <v>3</v>
      </c>
      <c r="K60" s="272">
        <v>0</v>
      </c>
      <c r="L60" s="272">
        <v>0</v>
      </c>
      <c r="M60" s="272">
        <v>7</v>
      </c>
      <c r="N60" s="272">
        <v>0</v>
      </c>
      <c r="O60" s="272">
        <v>0</v>
      </c>
      <c r="P60" s="272">
        <v>0</v>
      </c>
    </row>
    <row r="61" spans="1:30" s="5" customFormat="1" ht="6" customHeight="1" thickBot="1">
      <c r="A61" s="3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26" t="s">
        <v>443</v>
      </c>
      <c r="R61" s="26" t="s">
        <v>443</v>
      </c>
      <c r="S61" s="26" t="s">
        <v>443</v>
      </c>
      <c r="T61" s="26" t="s">
        <v>443</v>
      </c>
      <c r="U61" s="26" t="s">
        <v>443</v>
      </c>
      <c r="V61" s="26" t="s">
        <v>443</v>
      </c>
      <c r="W61" s="26" t="s">
        <v>443</v>
      </c>
      <c r="X61" s="26" t="s">
        <v>443</v>
      </c>
      <c r="Y61" s="26" t="s">
        <v>443</v>
      </c>
      <c r="Z61" s="26" t="s">
        <v>443</v>
      </c>
      <c r="AA61" s="26" t="s">
        <v>443</v>
      </c>
      <c r="AB61" s="26" t="s">
        <v>443</v>
      </c>
      <c r="AC61" s="26" t="s">
        <v>443</v>
      </c>
      <c r="AD61" s="26" t="s">
        <v>443</v>
      </c>
    </row>
    <row r="62" spans="1:16" s="9" customFormat="1" ht="18" customHeight="1">
      <c r="A62" s="9" t="s">
        <v>389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="5" customFormat="1" ht="14.25">
      <c r="A63" s="9" t="s">
        <v>539</v>
      </c>
    </row>
    <row r="64" s="5" customFormat="1" ht="13.5">
      <c r="A64" s="33"/>
    </row>
    <row r="65" s="5" customFormat="1" ht="13.5">
      <c r="A65" s="33"/>
    </row>
    <row r="66" s="5" customFormat="1" ht="13.5">
      <c r="A66" s="33"/>
    </row>
    <row r="67" s="5" customFormat="1" ht="13.5">
      <c r="A67" s="33"/>
    </row>
    <row r="68" s="5" customFormat="1" ht="13.5">
      <c r="A68" s="33"/>
    </row>
    <row r="69" s="5" customFormat="1" ht="13.5">
      <c r="A69" s="33"/>
    </row>
    <row r="70" s="5" customFormat="1" ht="13.5">
      <c r="A70" s="33"/>
    </row>
    <row r="71" s="5" customFormat="1" ht="13.5">
      <c r="A71" s="33"/>
    </row>
    <row r="72" s="5" customFormat="1" ht="13.5">
      <c r="A72" s="33"/>
    </row>
    <row r="73" s="5" customFormat="1" ht="13.5">
      <c r="A73" s="33"/>
    </row>
    <row r="74" s="5" customFormat="1" ht="13.5">
      <c r="A74" s="33"/>
    </row>
    <row r="75" s="5" customFormat="1" ht="13.5">
      <c r="A75" s="33"/>
    </row>
    <row r="76" s="5" customFormat="1" ht="13.5">
      <c r="A76" s="33"/>
    </row>
    <row r="77" s="5" customFormat="1" ht="13.5">
      <c r="A77" s="33"/>
    </row>
    <row r="78" s="5" customFormat="1" ht="13.5">
      <c r="A78" s="33"/>
    </row>
    <row r="79" s="5" customFormat="1" ht="13.5">
      <c r="A79" s="33"/>
    </row>
    <row r="80" s="5" customFormat="1" ht="13.5">
      <c r="A80" s="33"/>
    </row>
    <row r="81" s="5" customFormat="1" ht="13.5">
      <c r="A81" s="33"/>
    </row>
    <row r="82" s="5" customFormat="1" ht="13.5">
      <c r="A82" s="33"/>
    </row>
    <row r="83" s="5" customFormat="1" ht="13.5">
      <c r="A83" s="33"/>
    </row>
    <row r="84" s="5" customFormat="1" ht="13.5">
      <c r="A84" s="33"/>
    </row>
    <row r="85" s="5" customFormat="1" ht="13.5">
      <c r="A85" s="33"/>
    </row>
    <row r="86" s="5" customFormat="1" ht="13.5">
      <c r="A86" s="33"/>
    </row>
    <row r="87" s="5" customFormat="1" ht="13.5">
      <c r="A87" s="33"/>
    </row>
    <row r="88" s="5" customFormat="1" ht="13.5">
      <c r="A88" s="33"/>
    </row>
    <row r="89" s="5" customFormat="1" ht="13.5">
      <c r="A89" s="33"/>
    </row>
    <row r="90" s="5" customFormat="1" ht="13.5">
      <c r="A90" s="33"/>
    </row>
    <row r="91" s="5" customFormat="1" ht="13.5">
      <c r="A91" s="33"/>
    </row>
    <row r="92" s="5" customFormat="1" ht="13.5">
      <c r="A92" s="33"/>
    </row>
    <row r="93" s="5" customFormat="1" ht="13.5">
      <c r="A93" s="33"/>
    </row>
    <row r="94" s="5" customFormat="1" ht="13.5">
      <c r="A94" s="33"/>
    </row>
    <row r="95" s="5" customFormat="1" ht="13.5">
      <c r="A95" s="33"/>
    </row>
    <row r="96" s="5" customFormat="1" ht="13.5">
      <c r="A96" s="33"/>
    </row>
    <row r="97" s="5" customFormat="1" ht="13.5">
      <c r="A97" s="33"/>
    </row>
    <row r="98" s="5" customFormat="1" ht="13.5">
      <c r="A98" s="33"/>
    </row>
    <row r="99" s="5" customFormat="1" ht="13.5">
      <c r="A99" s="33"/>
    </row>
    <row r="100" s="5" customFormat="1" ht="13.5">
      <c r="A100" s="33"/>
    </row>
    <row r="101" s="5" customFormat="1" ht="13.5">
      <c r="A101" s="33"/>
    </row>
    <row r="102" s="5" customFormat="1" ht="13.5">
      <c r="A102" s="33"/>
    </row>
    <row r="103" s="5" customFormat="1" ht="13.5">
      <c r="A103" s="33"/>
    </row>
    <row r="104" s="5" customFormat="1" ht="13.5">
      <c r="A104" s="33"/>
    </row>
    <row r="105" s="5" customFormat="1" ht="13.5">
      <c r="A105" s="33"/>
    </row>
    <row r="106" s="5" customFormat="1" ht="13.5">
      <c r="A106" s="33"/>
    </row>
    <row r="107" s="5" customFormat="1" ht="13.5">
      <c r="A107" s="33"/>
    </row>
    <row r="108" s="5" customFormat="1" ht="13.5">
      <c r="A108" s="33"/>
    </row>
    <row r="109" s="5" customFormat="1" ht="13.5">
      <c r="A109" s="33"/>
    </row>
    <row r="110" s="5" customFormat="1" ht="13.5">
      <c r="A110" s="33"/>
    </row>
    <row r="111" s="5" customFormat="1" ht="13.5">
      <c r="A111" s="33"/>
    </row>
    <row r="112" s="5" customFormat="1" ht="13.5">
      <c r="A112" s="33"/>
    </row>
    <row r="113" s="5" customFormat="1" ht="13.5">
      <c r="A113" s="33"/>
    </row>
    <row r="114" s="5" customFormat="1" ht="13.5">
      <c r="A114" s="33"/>
    </row>
    <row r="115" s="5" customFormat="1" ht="13.5">
      <c r="A115" s="33"/>
    </row>
    <row r="116" s="5" customFormat="1" ht="13.5">
      <c r="A116" s="33"/>
    </row>
    <row r="117" s="5" customFormat="1" ht="13.5">
      <c r="A117" s="33"/>
    </row>
    <row r="118" s="5" customFormat="1" ht="13.5">
      <c r="A118" s="33"/>
    </row>
    <row r="119" s="5" customFormat="1" ht="13.5">
      <c r="A119" s="33"/>
    </row>
    <row r="120" s="5" customFormat="1" ht="13.5">
      <c r="A120" s="33"/>
    </row>
    <row r="121" s="5" customFormat="1" ht="13.5">
      <c r="A121" s="33"/>
    </row>
    <row r="122" s="5" customFormat="1" ht="13.5">
      <c r="A122" s="33"/>
    </row>
    <row r="123" s="5" customFormat="1" ht="13.5">
      <c r="A123" s="33"/>
    </row>
    <row r="124" s="5" customFormat="1" ht="13.5">
      <c r="A124" s="33"/>
    </row>
    <row r="125" s="5" customFormat="1" ht="13.5">
      <c r="A125" s="33"/>
    </row>
    <row r="126" s="5" customFormat="1" ht="13.5">
      <c r="A126" s="33"/>
    </row>
    <row r="127" s="5" customFormat="1" ht="13.5">
      <c r="A127" s="33"/>
    </row>
    <row r="128" s="5" customFormat="1" ht="13.5">
      <c r="A128" s="33"/>
    </row>
    <row r="129" s="5" customFormat="1" ht="13.5">
      <c r="A129" s="33"/>
    </row>
    <row r="130" s="5" customFormat="1" ht="13.5">
      <c r="A130" s="33"/>
    </row>
    <row r="131" s="5" customFormat="1" ht="13.5">
      <c r="A131" s="33"/>
    </row>
    <row r="132" s="5" customFormat="1" ht="13.5">
      <c r="A132" s="33"/>
    </row>
    <row r="133" s="5" customFormat="1" ht="13.5">
      <c r="A133" s="33"/>
    </row>
    <row r="134" s="5" customFormat="1" ht="13.5">
      <c r="A134" s="33"/>
    </row>
    <row r="135" s="5" customFormat="1" ht="13.5">
      <c r="A135" s="33"/>
    </row>
    <row r="136" s="5" customFormat="1" ht="13.5">
      <c r="A136" s="33"/>
    </row>
    <row r="137" s="5" customFormat="1" ht="13.5">
      <c r="A137" s="33"/>
    </row>
    <row r="138" s="5" customFormat="1" ht="13.5">
      <c r="A138" s="33"/>
    </row>
    <row r="139" s="5" customFormat="1" ht="13.5">
      <c r="A139" s="33"/>
    </row>
    <row r="140" s="5" customFormat="1" ht="13.5">
      <c r="A140" s="33"/>
    </row>
    <row r="141" s="5" customFormat="1" ht="13.5">
      <c r="A141" s="33"/>
    </row>
    <row r="142" s="5" customFormat="1" ht="13.5">
      <c r="A142" s="33"/>
    </row>
    <row r="143" s="5" customFormat="1" ht="13.5">
      <c r="A143" s="33"/>
    </row>
    <row r="144" s="5" customFormat="1" ht="13.5">
      <c r="A144" s="33"/>
    </row>
    <row r="145" s="5" customFormat="1" ht="13.5">
      <c r="A145" s="33"/>
    </row>
    <row r="146" s="5" customFormat="1" ht="13.5">
      <c r="A146" s="33"/>
    </row>
    <row r="147" s="5" customFormat="1" ht="13.5">
      <c r="A147" s="33"/>
    </row>
    <row r="148" s="5" customFormat="1" ht="13.5">
      <c r="A148" s="33"/>
    </row>
    <row r="149" s="5" customFormat="1" ht="13.5">
      <c r="A149" s="33"/>
    </row>
  </sheetData>
  <sheetProtection/>
  <mergeCells count="4">
    <mergeCell ref="A1:P1"/>
    <mergeCell ref="B5:P5"/>
    <mergeCell ref="B24:P24"/>
    <mergeCell ref="B43:P43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6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34" customWidth="1"/>
    <col min="2" max="10" width="6.375" style="4" customWidth="1"/>
    <col min="11" max="12" width="6.75390625" style="4" customWidth="1"/>
    <col min="13" max="13" width="7.125" style="4" customWidth="1"/>
    <col min="14" max="16" width="6.375" style="4" customWidth="1"/>
    <col min="17" max="16384" width="9.00390625" style="4" customWidth="1"/>
  </cols>
  <sheetData>
    <row r="1" spans="1:18" ht="20.25" customHeight="1">
      <c r="A1" s="530" t="s">
        <v>422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1"/>
      <c r="R1" s="1"/>
    </row>
    <row r="2" s="5" customFormat="1" ht="12" customHeight="1" thickBot="1">
      <c r="A2" s="33"/>
    </row>
    <row r="3" spans="1:16" s="5" customFormat="1" ht="19.5" customHeight="1">
      <c r="A3" s="35" t="s">
        <v>362</v>
      </c>
      <c r="B3" s="57" t="s">
        <v>10</v>
      </c>
      <c r="C3" s="58" t="s">
        <v>456</v>
      </c>
      <c r="D3" s="58" t="s">
        <v>148</v>
      </c>
      <c r="E3" s="58" t="s">
        <v>235</v>
      </c>
      <c r="F3" s="58" t="s">
        <v>236</v>
      </c>
      <c r="G3" s="58" t="s">
        <v>237</v>
      </c>
      <c r="H3" s="58" t="s">
        <v>238</v>
      </c>
      <c r="I3" s="58" t="s">
        <v>239</v>
      </c>
      <c r="J3" s="58" t="s">
        <v>149</v>
      </c>
      <c r="K3" s="58" t="s">
        <v>150</v>
      </c>
      <c r="L3" s="58" t="s">
        <v>151</v>
      </c>
      <c r="M3" s="58" t="s">
        <v>152</v>
      </c>
      <c r="N3" s="58" t="s">
        <v>153</v>
      </c>
      <c r="O3" s="58" t="s">
        <v>240</v>
      </c>
      <c r="P3" s="59" t="s">
        <v>90</v>
      </c>
    </row>
    <row r="4" spans="1:16" s="5" customFormat="1" ht="6" customHeight="1">
      <c r="A4" s="19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60"/>
    </row>
    <row r="5" spans="1:16" s="5" customFormat="1" ht="19.5" customHeight="1">
      <c r="A5" s="61"/>
      <c r="B5" s="531" t="s">
        <v>423</v>
      </c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</row>
    <row r="6" spans="1:16" s="5" customFormat="1" ht="3" customHeight="1">
      <c r="A6" s="61"/>
      <c r="B6" s="30"/>
      <c r="C6" s="30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16" s="1" customFormat="1" ht="24" customHeight="1">
      <c r="A7" s="19" t="s">
        <v>521</v>
      </c>
      <c r="B7" s="272">
        <v>83</v>
      </c>
      <c r="C7" s="272">
        <v>2</v>
      </c>
      <c r="D7" s="272">
        <v>12</v>
      </c>
      <c r="E7" s="272">
        <v>0</v>
      </c>
      <c r="F7" s="272">
        <v>2</v>
      </c>
      <c r="G7" s="272">
        <v>1</v>
      </c>
      <c r="H7" s="272">
        <v>0</v>
      </c>
      <c r="I7" s="272">
        <v>2</v>
      </c>
      <c r="J7" s="272">
        <v>2</v>
      </c>
      <c r="K7" s="272">
        <v>0</v>
      </c>
      <c r="L7" s="272">
        <v>1</v>
      </c>
      <c r="M7" s="272">
        <v>53</v>
      </c>
      <c r="N7" s="272">
        <v>2</v>
      </c>
      <c r="O7" s="272">
        <v>5</v>
      </c>
      <c r="P7" s="272">
        <v>1</v>
      </c>
    </row>
    <row r="8" spans="1:16" s="1" customFormat="1" ht="24" customHeight="1">
      <c r="A8" s="19" t="s">
        <v>496</v>
      </c>
      <c r="B8" s="272">
        <v>79</v>
      </c>
      <c r="C8" s="272">
        <v>0</v>
      </c>
      <c r="D8" s="272">
        <v>13</v>
      </c>
      <c r="E8" s="272">
        <v>0</v>
      </c>
      <c r="F8" s="272">
        <v>1</v>
      </c>
      <c r="G8" s="272">
        <v>1</v>
      </c>
      <c r="H8" s="272">
        <v>0</v>
      </c>
      <c r="I8" s="272">
        <v>1</v>
      </c>
      <c r="J8" s="272">
        <v>0</v>
      </c>
      <c r="K8" s="272">
        <v>0</v>
      </c>
      <c r="L8" s="272">
        <v>0</v>
      </c>
      <c r="M8" s="272">
        <v>58</v>
      </c>
      <c r="N8" s="272">
        <v>2</v>
      </c>
      <c r="O8" s="272">
        <v>3</v>
      </c>
      <c r="P8" s="272">
        <v>0</v>
      </c>
    </row>
    <row r="9" spans="1:16" s="1" customFormat="1" ht="24" customHeight="1">
      <c r="A9" s="114">
        <v>2</v>
      </c>
      <c r="B9" s="273">
        <f>SUM(B11:B22)</f>
        <v>57</v>
      </c>
      <c r="C9" s="273">
        <f aca="true" t="shared" si="0" ref="C9:P9">SUM(C11:C22)</f>
        <v>0</v>
      </c>
      <c r="D9" s="273">
        <f t="shared" si="0"/>
        <v>8</v>
      </c>
      <c r="E9" s="273">
        <f t="shared" si="0"/>
        <v>0</v>
      </c>
      <c r="F9" s="273">
        <f t="shared" si="0"/>
        <v>2</v>
      </c>
      <c r="G9" s="273">
        <f t="shared" si="0"/>
        <v>0</v>
      </c>
      <c r="H9" s="273">
        <f t="shared" si="0"/>
        <v>0</v>
      </c>
      <c r="I9" s="273">
        <f t="shared" si="0"/>
        <v>0</v>
      </c>
      <c r="J9" s="273">
        <f t="shared" si="0"/>
        <v>0</v>
      </c>
      <c r="K9" s="273">
        <f t="shared" si="0"/>
        <v>0</v>
      </c>
      <c r="L9" s="273">
        <f t="shared" si="0"/>
        <v>0</v>
      </c>
      <c r="M9" s="273">
        <f t="shared" si="0"/>
        <v>47</v>
      </c>
      <c r="N9" s="273">
        <f t="shared" si="0"/>
        <v>0</v>
      </c>
      <c r="O9" s="273">
        <f t="shared" si="0"/>
        <v>0</v>
      </c>
      <c r="P9" s="273">
        <f t="shared" si="0"/>
        <v>0</v>
      </c>
    </row>
    <row r="10" spans="1:16" s="5" customFormat="1" ht="24" customHeight="1">
      <c r="A10" s="19"/>
      <c r="B10" s="272"/>
      <c r="C10" s="272"/>
      <c r="D10" s="272"/>
      <c r="E10" s="272"/>
      <c r="F10" s="272"/>
      <c r="G10" s="272"/>
      <c r="H10" s="272"/>
      <c r="I10" s="272"/>
      <c r="J10" s="272"/>
      <c r="K10" s="272"/>
      <c r="L10" s="272"/>
      <c r="M10" s="272"/>
      <c r="N10" s="272"/>
      <c r="O10" s="272"/>
      <c r="P10" s="272"/>
    </row>
    <row r="11" spans="1:16" s="5" customFormat="1" ht="24" customHeight="1">
      <c r="A11" s="39" t="s">
        <v>522</v>
      </c>
      <c r="B11" s="272">
        <f>SUM(C11:P11)</f>
        <v>0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</row>
    <row r="12" spans="1:16" s="5" customFormat="1" ht="24" customHeight="1">
      <c r="A12" s="39" t="s">
        <v>524</v>
      </c>
      <c r="B12" s="272">
        <f aca="true" t="shared" si="1" ref="B12:B22">SUM(C12:P12)</f>
        <v>0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</row>
    <row r="13" spans="1:16" s="5" customFormat="1" ht="24" customHeight="1">
      <c r="A13" s="39" t="s">
        <v>374</v>
      </c>
      <c r="B13" s="272">
        <f t="shared" si="1"/>
        <v>1</v>
      </c>
      <c r="C13" s="272">
        <v>0</v>
      </c>
      <c r="D13" s="272">
        <v>0</v>
      </c>
      <c r="E13" s="272">
        <v>0</v>
      </c>
      <c r="F13" s="272">
        <v>0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1</v>
      </c>
      <c r="N13" s="272">
        <v>0</v>
      </c>
      <c r="O13" s="272">
        <v>0</v>
      </c>
      <c r="P13" s="272">
        <v>0</v>
      </c>
    </row>
    <row r="14" spans="1:16" s="5" customFormat="1" ht="24" customHeight="1">
      <c r="A14" s="39" t="s">
        <v>375</v>
      </c>
      <c r="B14" s="272">
        <f t="shared" si="1"/>
        <v>7</v>
      </c>
      <c r="C14" s="272">
        <v>0</v>
      </c>
      <c r="D14" s="272">
        <v>2</v>
      </c>
      <c r="E14" s="272">
        <v>0</v>
      </c>
      <c r="F14" s="272">
        <v>0</v>
      </c>
      <c r="G14" s="272">
        <v>0</v>
      </c>
      <c r="H14" s="272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5</v>
      </c>
      <c r="N14" s="272">
        <v>0</v>
      </c>
      <c r="O14" s="272">
        <v>0</v>
      </c>
      <c r="P14" s="272">
        <v>0</v>
      </c>
    </row>
    <row r="15" spans="1:16" s="5" customFormat="1" ht="24" customHeight="1">
      <c r="A15" s="39" t="s">
        <v>376</v>
      </c>
      <c r="B15" s="272">
        <f t="shared" si="1"/>
        <v>4</v>
      </c>
      <c r="C15" s="272">
        <v>0</v>
      </c>
      <c r="D15" s="272">
        <v>0</v>
      </c>
      <c r="E15" s="272">
        <v>0</v>
      </c>
      <c r="F15" s="272">
        <v>0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4</v>
      </c>
      <c r="N15" s="272">
        <v>0</v>
      </c>
      <c r="O15" s="272">
        <v>0</v>
      </c>
      <c r="P15" s="272">
        <v>0</v>
      </c>
    </row>
    <row r="16" spans="1:16" s="5" customFormat="1" ht="24" customHeight="1">
      <c r="A16" s="39" t="s">
        <v>377</v>
      </c>
      <c r="B16" s="272">
        <f t="shared" si="1"/>
        <v>4</v>
      </c>
      <c r="C16" s="272">
        <v>0</v>
      </c>
      <c r="D16" s="272">
        <v>2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2</v>
      </c>
      <c r="N16" s="272">
        <v>0</v>
      </c>
      <c r="O16" s="272">
        <v>0</v>
      </c>
      <c r="P16" s="272">
        <v>0</v>
      </c>
    </row>
    <row r="17" spans="1:16" s="5" customFormat="1" ht="24" customHeight="1">
      <c r="A17" s="39" t="s">
        <v>474</v>
      </c>
      <c r="B17" s="272">
        <f t="shared" si="1"/>
        <v>3</v>
      </c>
      <c r="C17" s="272">
        <v>0</v>
      </c>
      <c r="D17" s="272">
        <v>1</v>
      </c>
      <c r="E17" s="272">
        <v>0</v>
      </c>
      <c r="F17" s="272">
        <v>0</v>
      </c>
      <c r="G17" s="272">
        <v>0</v>
      </c>
      <c r="H17" s="272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2</v>
      </c>
      <c r="N17" s="272">
        <v>0</v>
      </c>
      <c r="O17" s="272">
        <v>0</v>
      </c>
      <c r="P17" s="272">
        <v>0</v>
      </c>
    </row>
    <row r="18" spans="1:16" s="5" customFormat="1" ht="24" customHeight="1">
      <c r="A18" s="39" t="s">
        <v>378</v>
      </c>
      <c r="B18" s="272">
        <f t="shared" si="1"/>
        <v>5</v>
      </c>
      <c r="C18" s="272">
        <v>0</v>
      </c>
      <c r="D18" s="272">
        <v>2</v>
      </c>
      <c r="E18" s="272">
        <v>0</v>
      </c>
      <c r="F18" s="272">
        <v>0</v>
      </c>
      <c r="G18" s="272">
        <v>0</v>
      </c>
      <c r="H18" s="272">
        <v>0</v>
      </c>
      <c r="I18" s="272">
        <v>0</v>
      </c>
      <c r="J18" s="272">
        <v>0</v>
      </c>
      <c r="K18" s="272">
        <v>0</v>
      </c>
      <c r="L18" s="272">
        <v>0</v>
      </c>
      <c r="M18" s="272">
        <v>3</v>
      </c>
      <c r="N18" s="272">
        <v>0</v>
      </c>
      <c r="O18" s="272">
        <v>0</v>
      </c>
      <c r="P18" s="272">
        <v>0</v>
      </c>
    </row>
    <row r="19" spans="1:16" s="5" customFormat="1" ht="24" customHeight="1">
      <c r="A19" s="39" t="s">
        <v>379</v>
      </c>
      <c r="B19" s="272">
        <f t="shared" si="1"/>
        <v>9</v>
      </c>
      <c r="C19" s="272">
        <v>0</v>
      </c>
      <c r="D19" s="272">
        <v>1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8</v>
      </c>
      <c r="N19" s="272">
        <v>0</v>
      </c>
      <c r="O19" s="272">
        <v>0</v>
      </c>
      <c r="P19" s="272">
        <v>0</v>
      </c>
    </row>
    <row r="20" spans="1:16" s="5" customFormat="1" ht="24" customHeight="1">
      <c r="A20" s="39" t="s">
        <v>525</v>
      </c>
      <c r="B20" s="272">
        <f t="shared" si="1"/>
        <v>9</v>
      </c>
      <c r="C20" s="272">
        <v>0</v>
      </c>
      <c r="D20" s="272">
        <v>0</v>
      </c>
      <c r="E20" s="272">
        <v>0</v>
      </c>
      <c r="F20" s="272">
        <v>1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8</v>
      </c>
      <c r="N20" s="272">
        <v>0</v>
      </c>
      <c r="O20" s="272">
        <v>0</v>
      </c>
      <c r="P20" s="272">
        <v>0</v>
      </c>
    </row>
    <row r="21" spans="1:16" s="5" customFormat="1" ht="24" customHeight="1">
      <c r="A21" s="39" t="s">
        <v>475</v>
      </c>
      <c r="B21" s="272">
        <f t="shared" si="1"/>
        <v>5</v>
      </c>
      <c r="C21" s="272">
        <v>0</v>
      </c>
      <c r="D21" s="272">
        <v>0</v>
      </c>
      <c r="E21" s="272">
        <v>0</v>
      </c>
      <c r="F21" s="272">
        <v>1</v>
      </c>
      <c r="G21" s="272">
        <v>0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4</v>
      </c>
      <c r="N21" s="272">
        <v>0</v>
      </c>
      <c r="O21" s="272">
        <v>0</v>
      </c>
      <c r="P21" s="272">
        <v>0</v>
      </c>
    </row>
    <row r="22" spans="1:16" s="5" customFormat="1" ht="24" customHeight="1">
      <c r="A22" s="39" t="s">
        <v>380</v>
      </c>
      <c r="B22" s="272">
        <f t="shared" si="1"/>
        <v>10</v>
      </c>
      <c r="C22" s="272">
        <v>0</v>
      </c>
      <c r="D22" s="272">
        <v>0</v>
      </c>
      <c r="E22" s="272">
        <v>0</v>
      </c>
      <c r="F22" s="272">
        <v>0</v>
      </c>
      <c r="G22" s="272">
        <v>0</v>
      </c>
      <c r="H22" s="272">
        <v>0</v>
      </c>
      <c r="I22" s="272">
        <v>0</v>
      </c>
      <c r="J22" s="272">
        <v>0</v>
      </c>
      <c r="K22" s="272">
        <v>0</v>
      </c>
      <c r="L22" s="272">
        <v>0</v>
      </c>
      <c r="M22" s="272">
        <v>10</v>
      </c>
      <c r="N22" s="272">
        <v>0</v>
      </c>
      <c r="O22" s="272">
        <v>0</v>
      </c>
      <c r="P22" s="272">
        <v>0</v>
      </c>
    </row>
    <row r="23" spans="1:16" s="5" customFormat="1" ht="19.5" customHeight="1">
      <c r="A23" s="39"/>
      <c r="B23" s="55"/>
      <c r="C23" s="269"/>
      <c r="D23" s="269"/>
      <c r="E23" s="269"/>
      <c r="F23" s="269"/>
      <c r="G23" s="269"/>
      <c r="H23" s="269"/>
      <c r="I23" s="269"/>
      <c r="J23" s="269"/>
      <c r="K23" s="269"/>
      <c r="L23" s="269"/>
      <c r="M23" s="269"/>
      <c r="N23" s="269"/>
      <c r="O23" s="269"/>
      <c r="P23" s="269"/>
    </row>
    <row r="24" spans="1:16" s="5" customFormat="1" ht="19.5" customHeight="1">
      <c r="A24" s="39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1:16" s="5" customFormat="1" ht="19.5" customHeight="1">
      <c r="A25" s="19"/>
      <c r="B25" s="26" t="s">
        <v>440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s="5" customFormat="1" ht="19.5" customHeight="1">
      <c r="A26" s="61"/>
      <c r="B26" s="532" t="s">
        <v>424</v>
      </c>
      <c r="C26" s="532"/>
      <c r="D26" s="532"/>
      <c r="E26" s="532"/>
      <c r="F26" s="532"/>
      <c r="G26" s="532"/>
      <c r="H26" s="532"/>
      <c r="I26" s="532"/>
      <c r="J26" s="532"/>
      <c r="K26" s="532"/>
      <c r="L26" s="532"/>
      <c r="M26" s="532"/>
      <c r="N26" s="532"/>
      <c r="O26" s="532"/>
      <c r="P26" s="532"/>
    </row>
    <row r="27" spans="1:16" s="5" customFormat="1" ht="3" customHeight="1">
      <c r="A27" s="61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s="5" customFormat="1" ht="23.25" customHeight="1">
      <c r="A28" s="19" t="s">
        <v>521</v>
      </c>
      <c r="B28" s="272">
        <v>142</v>
      </c>
      <c r="C28" s="272">
        <v>47</v>
      </c>
      <c r="D28" s="272">
        <v>12</v>
      </c>
      <c r="E28" s="272">
        <v>7</v>
      </c>
      <c r="F28" s="272">
        <v>9</v>
      </c>
      <c r="G28" s="272">
        <v>5</v>
      </c>
      <c r="H28" s="272">
        <v>0</v>
      </c>
      <c r="I28" s="272">
        <v>5</v>
      </c>
      <c r="J28" s="272">
        <v>11</v>
      </c>
      <c r="K28" s="272">
        <v>0</v>
      </c>
      <c r="L28" s="272">
        <v>0</v>
      </c>
      <c r="M28" s="272">
        <v>41</v>
      </c>
      <c r="N28" s="272">
        <v>5</v>
      </c>
      <c r="O28" s="272">
        <v>0</v>
      </c>
      <c r="P28" s="272">
        <v>0</v>
      </c>
    </row>
    <row r="29" spans="1:16" s="5" customFormat="1" ht="23.25" customHeight="1">
      <c r="A29" s="19" t="s">
        <v>496</v>
      </c>
      <c r="B29" s="272">
        <v>142</v>
      </c>
      <c r="C29" s="272">
        <v>42</v>
      </c>
      <c r="D29" s="272">
        <v>12</v>
      </c>
      <c r="E29" s="272">
        <v>4</v>
      </c>
      <c r="F29" s="272">
        <v>8</v>
      </c>
      <c r="G29" s="272">
        <v>8</v>
      </c>
      <c r="H29" s="272">
        <v>2</v>
      </c>
      <c r="I29" s="272">
        <v>6</v>
      </c>
      <c r="J29" s="272">
        <v>8</v>
      </c>
      <c r="K29" s="272">
        <v>0</v>
      </c>
      <c r="L29" s="272">
        <v>0</v>
      </c>
      <c r="M29" s="272">
        <v>47</v>
      </c>
      <c r="N29" s="272">
        <v>4</v>
      </c>
      <c r="O29" s="272">
        <v>1</v>
      </c>
      <c r="P29" s="272">
        <v>0</v>
      </c>
    </row>
    <row r="30" spans="1:16" s="1" customFormat="1" ht="23.25" customHeight="1">
      <c r="A30" s="114">
        <v>2</v>
      </c>
      <c r="B30" s="273">
        <f>SUM(B32:B43)</f>
        <v>65</v>
      </c>
      <c r="C30" s="273">
        <f aca="true" t="shared" si="2" ref="C30:P30">SUM(C32:C43)</f>
        <v>25</v>
      </c>
      <c r="D30" s="273">
        <f t="shared" si="2"/>
        <v>2</v>
      </c>
      <c r="E30" s="273">
        <f t="shared" si="2"/>
        <v>1</v>
      </c>
      <c r="F30" s="273">
        <f t="shared" si="2"/>
        <v>3</v>
      </c>
      <c r="G30" s="273">
        <f t="shared" si="2"/>
        <v>1</v>
      </c>
      <c r="H30" s="273">
        <f t="shared" si="2"/>
        <v>2</v>
      </c>
      <c r="I30" s="273">
        <f t="shared" si="2"/>
        <v>1</v>
      </c>
      <c r="J30" s="273">
        <f t="shared" si="2"/>
        <v>3</v>
      </c>
      <c r="K30" s="273">
        <f t="shared" si="2"/>
        <v>0</v>
      </c>
      <c r="L30" s="273">
        <f t="shared" si="2"/>
        <v>0</v>
      </c>
      <c r="M30" s="273">
        <f t="shared" si="2"/>
        <v>25</v>
      </c>
      <c r="N30" s="273">
        <f t="shared" si="2"/>
        <v>2</v>
      </c>
      <c r="O30" s="273">
        <f t="shared" si="2"/>
        <v>0</v>
      </c>
      <c r="P30" s="273">
        <f t="shared" si="2"/>
        <v>0</v>
      </c>
    </row>
    <row r="31" spans="1:16" s="5" customFormat="1" ht="23.25" customHeight="1">
      <c r="A31" s="19"/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  <c r="O31" s="272"/>
      <c r="P31" s="272"/>
    </row>
    <row r="32" spans="1:16" s="5" customFormat="1" ht="23.25" customHeight="1">
      <c r="A32" s="346" t="s">
        <v>522</v>
      </c>
      <c r="B32" s="272">
        <f>SUM(C32:P32)</f>
        <v>0</v>
      </c>
      <c r="C32" s="272">
        <v>0</v>
      </c>
      <c r="D32" s="272">
        <v>0</v>
      </c>
      <c r="E32" s="272">
        <v>0</v>
      </c>
      <c r="F32" s="272">
        <v>0</v>
      </c>
      <c r="G32" s="272">
        <v>0</v>
      </c>
      <c r="H32" s="272">
        <v>0</v>
      </c>
      <c r="I32" s="272">
        <v>0</v>
      </c>
      <c r="J32" s="272">
        <v>0</v>
      </c>
      <c r="K32" s="272">
        <v>0</v>
      </c>
      <c r="L32" s="272">
        <v>0</v>
      </c>
      <c r="M32" s="272">
        <v>0</v>
      </c>
      <c r="N32" s="272">
        <v>0</v>
      </c>
      <c r="O32" s="272">
        <v>0</v>
      </c>
      <c r="P32" s="272">
        <v>0</v>
      </c>
    </row>
    <row r="33" spans="1:16" s="5" customFormat="1" ht="23.25" customHeight="1">
      <c r="A33" s="346" t="s">
        <v>523</v>
      </c>
      <c r="B33" s="272">
        <f aca="true" t="shared" si="3" ref="B33:B43">SUM(C33:P33)</f>
        <v>0</v>
      </c>
      <c r="C33" s="272">
        <v>0</v>
      </c>
      <c r="D33" s="272">
        <v>0</v>
      </c>
      <c r="E33" s="272">
        <v>0</v>
      </c>
      <c r="F33" s="272">
        <v>0</v>
      </c>
      <c r="G33" s="272">
        <v>0</v>
      </c>
      <c r="H33" s="272">
        <v>0</v>
      </c>
      <c r="I33" s="272">
        <v>0</v>
      </c>
      <c r="J33" s="272">
        <v>0</v>
      </c>
      <c r="K33" s="272">
        <v>0</v>
      </c>
      <c r="L33" s="272">
        <v>0</v>
      </c>
      <c r="M33" s="272">
        <v>0</v>
      </c>
      <c r="N33" s="272">
        <v>0</v>
      </c>
      <c r="O33" s="272">
        <v>0</v>
      </c>
      <c r="P33" s="272">
        <v>0</v>
      </c>
    </row>
    <row r="34" spans="1:16" s="5" customFormat="1" ht="23.25" customHeight="1">
      <c r="A34" s="39" t="s">
        <v>374</v>
      </c>
      <c r="B34" s="272">
        <f t="shared" si="3"/>
        <v>1</v>
      </c>
      <c r="C34" s="272">
        <v>1</v>
      </c>
      <c r="D34" s="272">
        <v>0</v>
      </c>
      <c r="E34" s="272">
        <v>0</v>
      </c>
      <c r="F34" s="272">
        <v>0</v>
      </c>
      <c r="G34" s="272">
        <v>0</v>
      </c>
      <c r="H34" s="272">
        <v>0</v>
      </c>
      <c r="I34" s="272">
        <v>0</v>
      </c>
      <c r="J34" s="272">
        <v>0</v>
      </c>
      <c r="K34" s="272">
        <v>0</v>
      </c>
      <c r="L34" s="272">
        <v>0</v>
      </c>
      <c r="M34" s="272">
        <v>0</v>
      </c>
      <c r="N34" s="272">
        <v>0</v>
      </c>
      <c r="O34" s="272">
        <v>0</v>
      </c>
      <c r="P34" s="272">
        <v>0</v>
      </c>
    </row>
    <row r="35" spans="1:16" s="5" customFormat="1" ht="23.25" customHeight="1">
      <c r="A35" s="39" t="s">
        <v>375</v>
      </c>
      <c r="B35" s="272">
        <f t="shared" si="3"/>
        <v>1</v>
      </c>
      <c r="C35" s="272">
        <v>1</v>
      </c>
      <c r="D35" s="272">
        <v>0</v>
      </c>
      <c r="E35" s="272">
        <v>0</v>
      </c>
      <c r="F35" s="272">
        <v>0</v>
      </c>
      <c r="G35" s="272">
        <v>0</v>
      </c>
      <c r="H35" s="272">
        <v>0</v>
      </c>
      <c r="I35" s="272">
        <v>0</v>
      </c>
      <c r="J35" s="272">
        <v>0</v>
      </c>
      <c r="K35" s="272">
        <v>0</v>
      </c>
      <c r="L35" s="272">
        <v>0</v>
      </c>
      <c r="M35" s="272">
        <v>0</v>
      </c>
      <c r="N35" s="272">
        <v>0</v>
      </c>
      <c r="O35" s="272">
        <v>0</v>
      </c>
      <c r="P35" s="272">
        <v>0</v>
      </c>
    </row>
    <row r="36" spans="1:16" s="5" customFormat="1" ht="23.25" customHeight="1">
      <c r="A36" s="39" t="s">
        <v>376</v>
      </c>
      <c r="B36" s="272">
        <f t="shared" si="3"/>
        <v>3</v>
      </c>
      <c r="C36" s="272">
        <v>2</v>
      </c>
      <c r="D36" s="272">
        <v>0</v>
      </c>
      <c r="E36" s="272">
        <v>1</v>
      </c>
      <c r="F36" s="272">
        <v>0</v>
      </c>
      <c r="G36" s="272">
        <v>0</v>
      </c>
      <c r="H36" s="272">
        <v>0</v>
      </c>
      <c r="I36" s="272">
        <v>0</v>
      </c>
      <c r="J36" s="272">
        <v>0</v>
      </c>
      <c r="K36" s="272">
        <v>0</v>
      </c>
      <c r="L36" s="272">
        <v>0</v>
      </c>
      <c r="M36" s="272">
        <v>0</v>
      </c>
      <c r="N36" s="272">
        <v>0</v>
      </c>
      <c r="O36" s="272">
        <v>0</v>
      </c>
      <c r="P36" s="272">
        <v>0</v>
      </c>
    </row>
    <row r="37" spans="1:16" s="5" customFormat="1" ht="23.25" customHeight="1">
      <c r="A37" s="39" t="s">
        <v>377</v>
      </c>
      <c r="B37" s="272">
        <f t="shared" si="3"/>
        <v>4</v>
      </c>
      <c r="C37" s="272">
        <v>1</v>
      </c>
      <c r="D37" s="272">
        <v>0</v>
      </c>
      <c r="E37" s="272">
        <v>0</v>
      </c>
      <c r="F37" s="272">
        <v>0</v>
      </c>
      <c r="G37" s="272">
        <v>0</v>
      </c>
      <c r="H37" s="272">
        <v>0</v>
      </c>
      <c r="I37" s="272">
        <v>0</v>
      </c>
      <c r="J37" s="272">
        <v>1</v>
      </c>
      <c r="K37" s="272">
        <v>0</v>
      </c>
      <c r="L37" s="272">
        <v>0</v>
      </c>
      <c r="M37" s="272">
        <v>2</v>
      </c>
      <c r="N37" s="272">
        <v>0</v>
      </c>
      <c r="O37" s="272">
        <v>0</v>
      </c>
      <c r="P37" s="272">
        <v>0</v>
      </c>
    </row>
    <row r="38" spans="1:16" s="5" customFormat="1" ht="23.25" customHeight="1">
      <c r="A38" s="39" t="s">
        <v>526</v>
      </c>
      <c r="B38" s="272">
        <f t="shared" si="3"/>
        <v>12</v>
      </c>
      <c r="C38" s="272">
        <v>3</v>
      </c>
      <c r="D38" s="272">
        <v>1</v>
      </c>
      <c r="E38" s="272">
        <v>0</v>
      </c>
      <c r="F38" s="272">
        <v>0</v>
      </c>
      <c r="G38" s="272">
        <v>1</v>
      </c>
      <c r="H38" s="272">
        <v>0</v>
      </c>
      <c r="I38" s="272">
        <v>0</v>
      </c>
      <c r="J38" s="272">
        <v>1</v>
      </c>
      <c r="K38" s="272">
        <v>0</v>
      </c>
      <c r="L38" s="272">
        <v>0</v>
      </c>
      <c r="M38" s="272">
        <v>6</v>
      </c>
      <c r="N38" s="272">
        <v>0</v>
      </c>
      <c r="O38" s="272">
        <v>0</v>
      </c>
      <c r="P38" s="272">
        <v>0</v>
      </c>
    </row>
    <row r="39" spans="1:16" s="5" customFormat="1" ht="23.25" customHeight="1">
      <c r="A39" s="39" t="s">
        <v>378</v>
      </c>
      <c r="B39" s="272">
        <f t="shared" si="3"/>
        <v>15</v>
      </c>
      <c r="C39" s="272">
        <v>3</v>
      </c>
      <c r="D39" s="272">
        <v>0</v>
      </c>
      <c r="E39" s="272">
        <v>0</v>
      </c>
      <c r="F39" s="272">
        <v>0</v>
      </c>
      <c r="G39" s="272">
        <v>0</v>
      </c>
      <c r="H39" s="272">
        <v>1</v>
      </c>
      <c r="I39" s="272">
        <v>0</v>
      </c>
      <c r="J39" s="272">
        <v>1</v>
      </c>
      <c r="K39" s="272">
        <v>0</v>
      </c>
      <c r="L39" s="272">
        <v>0</v>
      </c>
      <c r="M39" s="272">
        <v>10</v>
      </c>
      <c r="N39" s="272">
        <v>0</v>
      </c>
      <c r="O39" s="272">
        <v>0</v>
      </c>
      <c r="P39" s="272">
        <v>0</v>
      </c>
    </row>
    <row r="40" spans="1:16" s="5" customFormat="1" ht="23.25" customHeight="1">
      <c r="A40" s="39" t="s">
        <v>379</v>
      </c>
      <c r="B40" s="272">
        <f t="shared" si="3"/>
        <v>8</v>
      </c>
      <c r="C40" s="272">
        <v>3</v>
      </c>
      <c r="D40" s="272">
        <v>1</v>
      </c>
      <c r="E40" s="272">
        <v>0</v>
      </c>
      <c r="F40" s="272">
        <v>0</v>
      </c>
      <c r="G40" s="272">
        <v>0</v>
      </c>
      <c r="H40" s="272">
        <v>1</v>
      </c>
      <c r="I40" s="272">
        <v>1</v>
      </c>
      <c r="J40" s="272">
        <v>0</v>
      </c>
      <c r="K40" s="272">
        <v>0</v>
      </c>
      <c r="L40" s="272">
        <v>0</v>
      </c>
      <c r="M40" s="272">
        <v>1</v>
      </c>
      <c r="N40" s="272">
        <v>1</v>
      </c>
      <c r="O40" s="272">
        <v>0</v>
      </c>
      <c r="P40" s="272">
        <v>0</v>
      </c>
    </row>
    <row r="41" spans="1:16" s="5" customFormat="1" ht="23.25" customHeight="1">
      <c r="A41" s="39" t="s">
        <v>525</v>
      </c>
      <c r="B41" s="272">
        <f t="shared" si="3"/>
        <v>8</v>
      </c>
      <c r="C41" s="272">
        <v>6</v>
      </c>
      <c r="D41" s="272">
        <v>0</v>
      </c>
      <c r="E41" s="272">
        <v>0</v>
      </c>
      <c r="F41" s="272">
        <v>1</v>
      </c>
      <c r="G41" s="272">
        <v>0</v>
      </c>
      <c r="H41" s="272">
        <v>0</v>
      </c>
      <c r="I41" s="272">
        <v>0</v>
      </c>
      <c r="J41" s="272">
        <v>0</v>
      </c>
      <c r="K41" s="272">
        <v>0</v>
      </c>
      <c r="L41" s="272">
        <v>0</v>
      </c>
      <c r="M41" s="272">
        <v>1</v>
      </c>
      <c r="N41" s="272">
        <v>0</v>
      </c>
      <c r="O41" s="272">
        <v>0</v>
      </c>
      <c r="P41" s="272">
        <v>0</v>
      </c>
    </row>
    <row r="42" spans="1:16" s="5" customFormat="1" ht="23.25" customHeight="1">
      <c r="A42" s="39" t="s">
        <v>527</v>
      </c>
      <c r="B42" s="272">
        <f t="shared" si="3"/>
        <v>1</v>
      </c>
      <c r="C42" s="272">
        <v>0</v>
      </c>
      <c r="D42" s="272">
        <v>0</v>
      </c>
      <c r="E42" s="272">
        <v>0</v>
      </c>
      <c r="F42" s="272">
        <v>1</v>
      </c>
      <c r="G42" s="272">
        <v>0</v>
      </c>
      <c r="H42" s="272">
        <v>0</v>
      </c>
      <c r="I42" s="272">
        <v>0</v>
      </c>
      <c r="J42" s="272">
        <v>0</v>
      </c>
      <c r="K42" s="272">
        <v>0</v>
      </c>
      <c r="L42" s="272">
        <v>0</v>
      </c>
      <c r="M42" s="272">
        <v>0</v>
      </c>
      <c r="N42" s="272">
        <v>0</v>
      </c>
      <c r="O42" s="272">
        <v>0</v>
      </c>
      <c r="P42" s="272">
        <v>0</v>
      </c>
    </row>
    <row r="43" spans="1:16" s="5" customFormat="1" ht="23.25" customHeight="1">
      <c r="A43" s="39" t="s">
        <v>380</v>
      </c>
      <c r="B43" s="272">
        <f t="shared" si="3"/>
        <v>12</v>
      </c>
      <c r="C43" s="272">
        <v>5</v>
      </c>
      <c r="D43" s="272">
        <v>0</v>
      </c>
      <c r="E43" s="272">
        <v>0</v>
      </c>
      <c r="F43" s="272">
        <v>1</v>
      </c>
      <c r="G43" s="272">
        <v>0</v>
      </c>
      <c r="H43" s="272">
        <v>0</v>
      </c>
      <c r="I43" s="272">
        <v>0</v>
      </c>
      <c r="J43" s="272">
        <v>0</v>
      </c>
      <c r="K43" s="272">
        <v>0</v>
      </c>
      <c r="L43" s="272">
        <v>0</v>
      </c>
      <c r="M43" s="272">
        <v>5</v>
      </c>
      <c r="N43" s="272">
        <v>1</v>
      </c>
      <c r="O43" s="272">
        <v>0</v>
      </c>
      <c r="P43" s="272">
        <v>0</v>
      </c>
    </row>
    <row r="44" spans="1:16" s="5" customFormat="1" ht="6" customHeight="1" thickBot="1">
      <c r="A44" s="32" t="s">
        <v>476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</row>
    <row r="45" spans="1:16" s="5" customFormat="1" ht="18" customHeight="1">
      <c r="A45" s="5" t="s">
        <v>425</v>
      </c>
      <c r="P45" s="26"/>
    </row>
    <row r="46" spans="1:16" s="5" customFormat="1" ht="13.5">
      <c r="A46" s="33"/>
      <c r="P46" s="26"/>
    </row>
    <row r="47" s="5" customFormat="1" ht="13.5">
      <c r="A47" s="33"/>
    </row>
    <row r="48" s="5" customFormat="1" ht="13.5">
      <c r="A48" s="33"/>
    </row>
    <row r="49" s="5" customFormat="1" ht="13.5">
      <c r="A49" s="33"/>
    </row>
    <row r="50" s="5" customFormat="1" ht="13.5">
      <c r="A50" s="33"/>
    </row>
    <row r="51" s="5" customFormat="1" ht="13.5">
      <c r="A51" s="33"/>
    </row>
    <row r="52" s="5" customFormat="1" ht="13.5">
      <c r="A52" s="33"/>
    </row>
    <row r="53" s="5" customFormat="1" ht="13.5">
      <c r="A53" s="33"/>
    </row>
    <row r="54" s="5" customFormat="1" ht="13.5">
      <c r="A54" s="33"/>
    </row>
    <row r="55" s="5" customFormat="1" ht="13.5">
      <c r="A55" s="33"/>
    </row>
    <row r="56" s="5" customFormat="1" ht="13.5">
      <c r="A56" s="33"/>
    </row>
    <row r="57" s="5" customFormat="1" ht="13.5">
      <c r="A57" s="33"/>
    </row>
    <row r="58" s="5" customFormat="1" ht="13.5">
      <c r="A58" s="33"/>
    </row>
    <row r="59" s="5" customFormat="1" ht="13.5">
      <c r="A59" s="33"/>
    </row>
    <row r="60" s="5" customFormat="1" ht="13.5">
      <c r="A60" s="33"/>
    </row>
    <row r="61" s="5" customFormat="1" ht="13.5">
      <c r="A61" s="33"/>
    </row>
    <row r="62" s="5" customFormat="1" ht="13.5">
      <c r="A62" s="33"/>
    </row>
    <row r="63" s="5" customFormat="1" ht="13.5">
      <c r="A63" s="33"/>
    </row>
    <row r="64" s="5" customFormat="1" ht="13.5">
      <c r="A64" s="33"/>
    </row>
    <row r="65" s="5" customFormat="1" ht="13.5">
      <c r="A65" s="33"/>
    </row>
    <row r="66" s="5" customFormat="1" ht="13.5">
      <c r="A66" s="33"/>
    </row>
    <row r="67" s="5" customFormat="1" ht="13.5">
      <c r="A67" s="33"/>
    </row>
    <row r="68" s="5" customFormat="1" ht="13.5">
      <c r="A68" s="33"/>
    </row>
    <row r="69" s="5" customFormat="1" ht="13.5">
      <c r="A69" s="33"/>
    </row>
    <row r="70" s="5" customFormat="1" ht="13.5">
      <c r="A70" s="33"/>
    </row>
    <row r="71" s="5" customFormat="1" ht="13.5">
      <c r="A71" s="33"/>
    </row>
    <row r="72" s="5" customFormat="1" ht="13.5">
      <c r="A72" s="33"/>
    </row>
    <row r="73" s="5" customFormat="1" ht="13.5">
      <c r="A73" s="33"/>
    </row>
    <row r="74" s="5" customFormat="1" ht="13.5">
      <c r="A74" s="33"/>
    </row>
    <row r="75" s="5" customFormat="1" ht="13.5">
      <c r="A75" s="33"/>
    </row>
    <row r="76" s="5" customFormat="1" ht="13.5">
      <c r="A76" s="33"/>
    </row>
    <row r="77" s="5" customFormat="1" ht="13.5">
      <c r="A77" s="33"/>
    </row>
    <row r="78" s="5" customFormat="1" ht="13.5">
      <c r="A78" s="33"/>
    </row>
    <row r="79" s="5" customFormat="1" ht="13.5">
      <c r="A79" s="33"/>
    </row>
    <row r="80" s="5" customFormat="1" ht="13.5">
      <c r="A80" s="33"/>
    </row>
    <row r="81" s="5" customFormat="1" ht="13.5">
      <c r="A81" s="33"/>
    </row>
    <row r="82" s="5" customFormat="1" ht="13.5">
      <c r="A82" s="33"/>
    </row>
    <row r="83" s="5" customFormat="1" ht="13.5">
      <c r="A83" s="33"/>
    </row>
    <row r="84" s="5" customFormat="1" ht="13.5">
      <c r="A84" s="33"/>
    </row>
    <row r="85" s="5" customFormat="1" ht="13.5">
      <c r="A85" s="33"/>
    </row>
    <row r="86" s="5" customFormat="1" ht="13.5">
      <c r="A86" s="33"/>
    </row>
  </sheetData>
  <sheetProtection/>
  <mergeCells count="3">
    <mergeCell ref="A1:P1"/>
    <mergeCell ref="B5:P5"/>
    <mergeCell ref="B26:P26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25390625" style="1" customWidth="1"/>
    <col min="2" max="10" width="6.375" style="1" customWidth="1"/>
    <col min="11" max="12" width="6.75390625" style="1" customWidth="1"/>
    <col min="13" max="13" width="7.125" style="1" customWidth="1"/>
    <col min="14" max="16" width="6.375" style="1" customWidth="1"/>
    <col min="17" max="18" width="6.625" style="1" customWidth="1"/>
    <col min="19" max="16384" width="9.00390625" style="1" customWidth="1"/>
  </cols>
  <sheetData>
    <row r="1" spans="1:16" ht="20.25" customHeight="1">
      <c r="A1" s="530" t="s">
        <v>332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</row>
    <row r="2" s="5" customFormat="1" ht="12" customHeight="1" thickBot="1"/>
    <row r="3" spans="1:17" s="5" customFormat="1" ht="19.5" customHeight="1">
      <c r="A3" s="35" t="s">
        <v>362</v>
      </c>
      <c r="B3" s="57" t="s">
        <v>10</v>
      </c>
      <c r="C3" s="58" t="s">
        <v>456</v>
      </c>
      <c r="D3" s="58" t="s">
        <v>148</v>
      </c>
      <c r="E3" s="58" t="s">
        <v>235</v>
      </c>
      <c r="F3" s="58" t="s">
        <v>236</v>
      </c>
      <c r="G3" s="58" t="s">
        <v>237</v>
      </c>
      <c r="H3" s="58" t="s">
        <v>238</v>
      </c>
      <c r="I3" s="58" t="s">
        <v>239</v>
      </c>
      <c r="J3" s="58" t="s">
        <v>149</v>
      </c>
      <c r="K3" s="58" t="s">
        <v>150</v>
      </c>
      <c r="L3" s="58" t="s">
        <v>151</v>
      </c>
      <c r="M3" s="58" t="s">
        <v>152</v>
      </c>
      <c r="N3" s="58" t="s">
        <v>153</v>
      </c>
      <c r="O3" s="58" t="s">
        <v>240</v>
      </c>
      <c r="P3" s="59" t="s">
        <v>90</v>
      </c>
      <c r="Q3" s="26"/>
    </row>
    <row r="4" spans="1:17" s="5" customFormat="1" ht="6" customHeight="1">
      <c r="A4" s="42"/>
      <c r="B4" s="53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26"/>
    </row>
    <row r="5" spans="1:17" s="5" customFormat="1" ht="30" customHeight="1">
      <c r="A5" s="42"/>
      <c r="B5" s="531" t="s">
        <v>434</v>
      </c>
      <c r="C5" s="532"/>
      <c r="D5" s="532"/>
      <c r="E5" s="532"/>
      <c r="F5" s="532"/>
      <c r="G5" s="532"/>
      <c r="H5" s="532"/>
      <c r="I5" s="532"/>
      <c r="J5" s="532"/>
      <c r="K5" s="532"/>
      <c r="L5" s="532"/>
      <c r="M5" s="532"/>
      <c r="N5" s="532"/>
      <c r="O5" s="532"/>
      <c r="P5" s="532"/>
      <c r="Q5" s="26"/>
    </row>
    <row r="6" spans="1:17" s="5" customFormat="1" ht="30" customHeight="1">
      <c r="A6" s="19" t="s">
        <v>521</v>
      </c>
      <c r="B6" s="274">
        <v>92</v>
      </c>
      <c r="C6" s="274">
        <v>6</v>
      </c>
      <c r="D6" s="274">
        <v>14</v>
      </c>
      <c r="E6" s="274">
        <v>2</v>
      </c>
      <c r="F6" s="274">
        <v>11</v>
      </c>
      <c r="G6" s="274">
        <v>13</v>
      </c>
      <c r="H6" s="274">
        <v>4</v>
      </c>
      <c r="I6" s="274">
        <v>5</v>
      </c>
      <c r="J6" s="274">
        <v>6</v>
      </c>
      <c r="K6" s="272">
        <v>0</v>
      </c>
      <c r="L6" s="272">
        <v>0</v>
      </c>
      <c r="M6" s="274">
        <v>23</v>
      </c>
      <c r="N6" s="274">
        <v>8</v>
      </c>
      <c r="O6" s="272">
        <v>0</v>
      </c>
      <c r="P6" s="274">
        <v>0</v>
      </c>
      <c r="Q6" s="26"/>
    </row>
    <row r="7" spans="1:17" s="5" customFormat="1" ht="30" customHeight="1">
      <c r="A7" s="19" t="s">
        <v>496</v>
      </c>
      <c r="B7" s="274">
        <v>92</v>
      </c>
      <c r="C7" s="274">
        <v>8</v>
      </c>
      <c r="D7" s="274">
        <v>7</v>
      </c>
      <c r="E7" s="274">
        <v>3</v>
      </c>
      <c r="F7" s="274">
        <v>10</v>
      </c>
      <c r="G7" s="274">
        <v>10</v>
      </c>
      <c r="H7" s="274">
        <v>9</v>
      </c>
      <c r="I7" s="274">
        <v>6</v>
      </c>
      <c r="J7" s="274">
        <v>3</v>
      </c>
      <c r="K7" s="272">
        <v>0</v>
      </c>
      <c r="L7" s="272">
        <v>0</v>
      </c>
      <c r="M7" s="274">
        <v>23</v>
      </c>
      <c r="N7" s="274">
        <v>11</v>
      </c>
      <c r="O7" s="272">
        <v>0</v>
      </c>
      <c r="P7" s="274">
        <v>2</v>
      </c>
      <c r="Q7" s="26"/>
    </row>
    <row r="8" spans="1:17" ht="30" customHeight="1">
      <c r="A8" s="114">
        <v>2</v>
      </c>
      <c r="B8" s="277">
        <f>SUM(B10:B21)</f>
        <v>33</v>
      </c>
      <c r="C8" s="277">
        <f aca="true" t="shared" si="0" ref="C8:P8">SUM(C10:C21)</f>
        <v>4</v>
      </c>
      <c r="D8" s="277">
        <f t="shared" si="0"/>
        <v>5</v>
      </c>
      <c r="E8" s="277">
        <f t="shared" si="0"/>
        <v>0</v>
      </c>
      <c r="F8" s="277">
        <f t="shared" si="0"/>
        <v>6</v>
      </c>
      <c r="G8" s="277">
        <f t="shared" si="0"/>
        <v>5</v>
      </c>
      <c r="H8" s="277">
        <f t="shared" si="0"/>
        <v>2</v>
      </c>
      <c r="I8" s="277">
        <f t="shared" si="0"/>
        <v>2</v>
      </c>
      <c r="J8" s="277">
        <f t="shared" si="0"/>
        <v>0</v>
      </c>
      <c r="K8" s="277">
        <f t="shared" si="0"/>
        <v>0</v>
      </c>
      <c r="L8" s="277">
        <f t="shared" si="0"/>
        <v>0</v>
      </c>
      <c r="M8" s="277">
        <f t="shared" si="0"/>
        <v>5</v>
      </c>
      <c r="N8" s="277">
        <f t="shared" si="0"/>
        <v>3</v>
      </c>
      <c r="O8" s="277">
        <f t="shared" si="0"/>
        <v>0</v>
      </c>
      <c r="P8" s="277">
        <f t="shared" si="0"/>
        <v>1</v>
      </c>
      <c r="Q8" s="2"/>
    </row>
    <row r="9" spans="1:17" s="5" customFormat="1" ht="30" customHeight="1">
      <c r="A9" s="19"/>
      <c r="B9" s="278"/>
      <c r="C9" s="274"/>
      <c r="D9" s="274"/>
      <c r="E9" s="274"/>
      <c r="F9" s="274"/>
      <c r="G9" s="274"/>
      <c r="H9" s="274"/>
      <c r="I9" s="274"/>
      <c r="J9" s="274"/>
      <c r="K9" s="272"/>
      <c r="L9" s="272"/>
      <c r="M9" s="274"/>
      <c r="N9" s="274"/>
      <c r="O9" s="272"/>
      <c r="P9" s="274"/>
      <c r="Q9" s="26"/>
    </row>
    <row r="10" spans="1:17" s="5" customFormat="1" ht="30" customHeight="1">
      <c r="A10" s="39" t="s">
        <v>522</v>
      </c>
      <c r="B10" s="272">
        <f>SUM(C10:P10)</f>
        <v>0</v>
      </c>
      <c r="C10" s="272">
        <v>0</v>
      </c>
      <c r="D10" s="272">
        <v>0</v>
      </c>
      <c r="E10" s="272">
        <v>0</v>
      </c>
      <c r="F10" s="272">
        <v>0</v>
      </c>
      <c r="G10" s="272">
        <v>0</v>
      </c>
      <c r="H10" s="272">
        <v>0</v>
      </c>
      <c r="I10" s="272">
        <v>0</v>
      </c>
      <c r="J10" s="272">
        <v>0</v>
      </c>
      <c r="K10" s="272">
        <v>0</v>
      </c>
      <c r="L10" s="272">
        <v>0</v>
      </c>
      <c r="M10" s="272">
        <v>0</v>
      </c>
      <c r="N10" s="272">
        <v>0</v>
      </c>
      <c r="O10" s="272">
        <v>0</v>
      </c>
      <c r="P10" s="272">
        <v>0</v>
      </c>
      <c r="Q10" s="26"/>
    </row>
    <row r="11" spans="1:17" s="5" customFormat="1" ht="30" customHeight="1">
      <c r="A11" s="39" t="s">
        <v>524</v>
      </c>
      <c r="B11" s="272">
        <f aca="true" t="shared" si="1" ref="B11:B21">SUM(C11:P11)</f>
        <v>0</v>
      </c>
      <c r="C11" s="272">
        <v>0</v>
      </c>
      <c r="D11" s="272">
        <v>0</v>
      </c>
      <c r="E11" s="272">
        <v>0</v>
      </c>
      <c r="F11" s="272">
        <v>0</v>
      </c>
      <c r="G11" s="272">
        <v>0</v>
      </c>
      <c r="H11" s="272">
        <v>0</v>
      </c>
      <c r="I11" s="272">
        <v>0</v>
      </c>
      <c r="J11" s="272">
        <v>0</v>
      </c>
      <c r="K11" s="272">
        <v>0</v>
      </c>
      <c r="L11" s="272">
        <v>0</v>
      </c>
      <c r="M11" s="272">
        <v>0</v>
      </c>
      <c r="N11" s="272">
        <v>0</v>
      </c>
      <c r="O11" s="272">
        <v>0</v>
      </c>
      <c r="P11" s="272">
        <v>0</v>
      </c>
      <c r="Q11" s="26"/>
    </row>
    <row r="12" spans="1:17" s="5" customFormat="1" ht="30" customHeight="1">
      <c r="A12" s="39" t="s">
        <v>374</v>
      </c>
      <c r="B12" s="272">
        <f t="shared" si="1"/>
        <v>0</v>
      </c>
      <c r="C12" s="272">
        <v>0</v>
      </c>
      <c r="D12" s="272">
        <v>0</v>
      </c>
      <c r="E12" s="272">
        <v>0</v>
      </c>
      <c r="F12" s="272">
        <v>0</v>
      </c>
      <c r="G12" s="272">
        <v>0</v>
      </c>
      <c r="H12" s="272">
        <v>0</v>
      </c>
      <c r="I12" s="272">
        <v>0</v>
      </c>
      <c r="J12" s="272">
        <v>0</v>
      </c>
      <c r="K12" s="272">
        <v>0</v>
      </c>
      <c r="L12" s="272">
        <v>0</v>
      </c>
      <c r="M12" s="272">
        <v>0</v>
      </c>
      <c r="N12" s="272">
        <v>0</v>
      </c>
      <c r="O12" s="272">
        <v>0</v>
      </c>
      <c r="P12" s="272">
        <v>0</v>
      </c>
      <c r="Q12" s="26"/>
    </row>
    <row r="13" spans="1:17" s="5" customFormat="1" ht="30" customHeight="1">
      <c r="A13" s="39" t="s">
        <v>375</v>
      </c>
      <c r="B13" s="272">
        <f t="shared" si="1"/>
        <v>1</v>
      </c>
      <c r="C13" s="272">
        <v>0</v>
      </c>
      <c r="D13" s="272">
        <v>0</v>
      </c>
      <c r="E13" s="272">
        <v>0</v>
      </c>
      <c r="F13" s="272">
        <v>1</v>
      </c>
      <c r="G13" s="272">
        <v>0</v>
      </c>
      <c r="H13" s="272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  <c r="N13" s="272">
        <v>0</v>
      </c>
      <c r="O13" s="272">
        <v>0</v>
      </c>
      <c r="P13" s="272">
        <v>0</v>
      </c>
      <c r="Q13" s="26"/>
    </row>
    <row r="14" spans="1:17" s="5" customFormat="1" ht="30" customHeight="1">
      <c r="A14" s="39" t="s">
        <v>376</v>
      </c>
      <c r="B14" s="272">
        <f t="shared" si="1"/>
        <v>2</v>
      </c>
      <c r="C14" s="272">
        <v>0</v>
      </c>
      <c r="D14" s="272">
        <v>1</v>
      </c>
      <c r="E14" s="272">
        <v>0</v>
      </c>
      <c r="F14" s="272">
        <v>0</v>
      </c>
      <c r="G14" s="272">
        <v>0</v>
      </c>
      <c r="H14" s="272">
        <v>1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  <c r="N14" s="272">
        <v>0</v>
      </c>
      <c r="O14" s="272">
        <v>0</v>
      </c>
      <c r="P14" s="272">
        <v>0</v>
      </c>
      <c r="Q14" s="26"/>
    </row>
    <row r="15" spans="1:17" s="5" customFormat="1" ht="30" customHeight="1">
      <c r="A15" s="39" t="s">
        <v>377</v>
      </c>
      <c r="B15" s="272">
        <f t="shared" si="1"/>
        <v>3</v>
      </c>
      <c r="C15" s="272">
        <v>0</v>
      </c>
      <c r="D15" s="272">
        <v>2</v>
      </c>
      <c r="E15" s="272">
        <v>0</v>
      </c>
      <c r="F15" s="272">
        <v>1</v>
      </c>
      <c r="G15" s="272">
        <v>0</v>
      </c>
      <c r="H15" s="272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  <c r="N15" s="272">
        <v>0</v>
      </c>
      <c r="O15" s="272">
        <v>0</v>
      </c>
      <c r="P15" s="272">
        <v>0</v>
      </c>
      <c r="Q15" s="26"/>
    </row>
    <row r="16" spans="1:17" s="5" customFormat="1" ht="30" customHeight="1">
      <c r="A16" s="39" t="s">
        <v>474</v>
      </c>
      <c r="B16" s="272">
        <f t="shared" si="1"/>
        <v>1</v>
      </c>
      <c r="C16" s="272">
        <v>1</v>
      </c>
      <c r="D16" s="272">
        <v>0</v>
      </c>
      <c r="E16" s="272">
        <v>0</v>
      </c>
      <c r="F16" s="272">
        <v>0</v>
      </c>
      <c r="G16" s="272">
        <v>0</v>
      </c>
      <c r="H16" s="272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272">
        <v>0</v>
      </c>
      <c r="O16" s="272">
        <v>0</v>
      </c>
      <c r="P16" s="272">
        <v>0</v>
      </c>
      <c r="Q16" s="26"/>
    </row>
    <row r="17" spans="1:17" s="5" customFormat="1" ht="30" customHeight="1">
      <c r="A17" s="39" t="s">
        <v>378</v>
      </c>
      <c r="B17" s="272">
        <f t="shared" si="1"/>
        <v>7</v>
      </c>
      <c r="C17" s="272">
        <v>1</v>
      </c>
      <c r="D17" s="272">
        <v>0</v>
      </c>
      <c r="E17" s="272">
        <v>0</v>
      </c>
      <c r="F17" s="272">
        <v>1</v>
      </c>
      <c r="G17" s="272">
        <v>2</v>
      </c>
      <c r="H17" s="272">
        <v>0</v>
      </c>
      <c r="I17" s="272">
        <v>2</v>
      </c>
      <c r="J17" s="272">
        <v>0</v>
      </c>
      <c r="K17" s="272">
        <v>0</v>
      </c>
      <c r="L17" s="272">
        <v>0</v>
      </c>
      <c r="M17" s="272">
        <v>1</v>
      </c>
      <c r="N17" s="272">
        <v>0</v>
      </c>
      <c r="O17" s="272">
        <v>0</v>
      </c>
      <c r="P17" s="272">
        <v>0</v>
      </c>
      <c r="Q17" s="26"/>
    </row>
    <row r="18" spans="1:17" s="5" customFormat="1" ht="30" customHeight="1">
      <c r="A18" s="39" t="s">
        <v>379</v>
      </c>
      <c r="B18" s="272">
        <f t="shared" si="1"/>
        <v>7</v>
      </c>
      <c r="C18" s="272">
        <v>1</v>
      </c>
      <c r="D18" s="272">
        <v>1</v>
      </c>
      <c r="E18" s="272">
        <v>0</v>
      </c>
      <c r="F18" s="272">
        <v>1</v>
      </c>
      <c r="G18" s="272">
        <v>2</v>
      </c>
      <c r="H18" s="272">
        <v>1</v>
      </c>
      <c r="I18" s="272">
        <v>0</v>
      </c>
      <c r="J18" s="272">
        <v>0</v>
      </c>
      <c r="K18" s="272">
        <v>0</v>
      </c>
      <c r="L18" s="272">
        <v>0</v>
      </c>
      <c r="M18" s="272">
        <v>0</v>
      </c>
      <c r="N18" s="272">
        <v>1</v>
      </c>
      <c r="O18" s="272">
        <v>0</v>
      </c>
      <c r="P18" s="272">
        <v>0</v>
      </c>
      <c r="Q18" s="26"/>
    </row>
    <row r="19" spans="1:17" s="5" customFormat="1" ht="30" customHeight="1">
      <c r="A19" s="39" t="s">
        <v>501</v>
      </c>
      <c r="B19" s="272">
        <f t="shared" si="1"/>
        <v>3</v>
      </c>
      <c r="C19" s="272">
        <v>0</v>
      </c>
      <c r="D19" s="272">
        <v>1</v>
      </c>
      <c r="E19" s="272">
        <v>0</v>
      </c>
      <c r="F19" s="272">
        <v>0</v>
      </c>
      <c r="G19" s="272">
        <v>0</v>
      </c>
      <c r="H19" s="272">
        <v>0</v>
      </c>
      <c r="I19" s="272">
        <v>0</v>
      </c>
      <c r="J19" s="272">
        <v>0</v>
      </c>
      <c r="K19" s="272">
        <v>0</v>
      </c>
      <c r="L19" s="272">
        <v>0</v>
      </c>
      <c r="M19" s="272">
        <v>1</v>
      </c>
      <c r="N19" s="272">
        <v>0</v>
      </c>
      <c r="O19" s="272">
        <v>0</v>
      </c>
      <c r="P19" s="272">
        <v>1</v>
      </c>
      <c r="Q19" s="26"/>
    </row>
    <row r="20" spans="1:17" s="5" customFormat="1" ht="30" customHeight="1">
      <c r="A20" s="39" t="s">
        <v>475</v>
      </c>
      <c r="B20" s="272">
        <f t="shared" si="1"/>
        <v>3</v>
      </c>
      <c r="C20" s="272">
        <v>0</v>
      </c>
      <c r="D20" s="272">
        <v>0</v>
      </c>
      <c r="E20" s="272">
        <v>0</v>
      </c>
      <c r="F20" s="272">
        <v>0</v>
      </c>
      <c r="G20" s="272">
        <v>0</v>
      </c>
      <c r="H20" s="272">
        <v>0</v>
      </c>
      <c r="I20" s="272">
        <v>0</v>
      </c>
      <c r="J20" s="272">
        <v>0</v>
      </c>
      <c r="K20" s="272">
        <v>0</v>
      </c>
      <c r="L20" s="272">
        <v>0</v>
      </c>
      <c r="M20" s="272">
        <v>1</v>
      </c>
      <c r="N20" s="272">
        <v>2</v>
      </c>
      <c r="O20" s="272">
        <v>0</v>
      </c>
      <c r="P20" s="272">
        <v>0</v>
      </c>
      <c r="Q20" s="26"/>
    </row>
    <row r="21" spans="1:17" s="5" customFormat="1" ht="30" customHeight="1">
      <c r="A21" s="39" t="s">
        <v>380</v>
      </c>
      <c r="B21" s="272">
        <f t="shared" si="1"/>
        <v>6</v>
      </c>
      <c r="C21" s="272">
        <v>1</v>
      </c>
      <c r="D21" s="272">
        <v>0</v>
      </c>
      <c r="E21" s="272">
        <v>0</v>
      </c>
      <c r="F21" s="272">
        <v>2</v>
      </c>
      <c r="G21" s="272">
        <v>1</v>
      </c>
      <c r="H21" s="272">
        <v>0</v>
      </c>
      <c r="I21" s="272">
        <v>0</v>
      </c>
      <c r="J21" s="272">
        <v>0</v>
      </c>
      <c r="K21" s="272">
        <v>0</v>
      </c>
      <c r="L21" s="272">
        <v>0</v>
      </c>
      <c r="M21" s="272">
        <v>2</v>
      </c>
      <c r="N21" s="272">
        <v>0</v>
      </c>
      <c r="O21" s="272">
        <v>0</v>
      </c>
      <c r="P21" s="272">
        <v>0</v>
      </c>
      <c r="Q21" s="26"/>
    </row>
    <row r="22" spans="1:17" s="5" customFormat="1" ht="5.25" customHeight="1" thickBot="1">
      <c r="A22" s="20"/>
      <c r="B22" s="5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26"/>
    </row>
    <row r="23" spans="1:17" s="5" customFormat="1" ht="19.5" customHeight="1">
      <c r="A23" s="5" t="s">
        <v>241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6"/>
    </row>
    <row r="24" spans="1:17" s="7" customFormat="1" ht="19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15"/>
    </row>
    <row r="25" s="5" customFormat="1" ht="20.25" customHeight="1"/>
    <row r="26" s="5" customFormat="1" ht="13.5"/>
    <row r="27" s="5" customFormat="1" ht="13.5"/>
    <row r="28" s="5" customFormat="1" ht="13.5"/>
    <row r="29" s="5" customFormat="1" ht="13.5"/>
    <row r="30" s="5" customFormat="1" ht="13.5"/>
    <row r="31" s="5" customFormat="1" ht="13.5"/>
    <row r="32" s="5" customFormat="1" ht="13.5"/>
    <row r="33" s="5" customFormat="1" ht="13.5"/>
    <row r="34" s="5" customFormat="1" ht="13.5"/>
  </sheetData>
  <sheetProtection/>
  <mergeCells count="2">
    <mergeCell ref="A1:P1"/>
    <mergeCell ref="B5:P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showGridLines="0" zoomScalePageLayoutView="0" workbookViewId="0" topLeftCell="A1">
      <selection activeCell="A1" sqref="A1:H1"/>
    </sheetView>
  </sheetViews>
  <sheetFormatPr defaultColWidth="9.00390625" defaultRowHeight="13.5"/>
  <cols>
    <col min="1" max="1" width="11.625" style="1" customWidth="1"/>
    <col min="2" max="2" width="12.125" style="171" customWidth="1"/>
    <col min="3" max="6" width="12.125" style="1" customWidth="1"/>
    <col min="7" max="8" width="12.125" style="171" customWidth="1"/>
    <col min="9" max="16384" width="9.00390625" style="1" customWidth="1"/>
  </cols>
  <sheetData>
    <row r="1" spans="1:8" ht="21" customHeight="1">
      <c r="A1" s="387" t="s">
        <v>331</v>
      </c>
      <c r="B1" s="387"/>
      <c r="C1" s="387"/>
      <c r="D1" s="387"/>
      <c r="E1" s="387"/>
      <c r="F1" s="387"/>
      <c r="G1" s="387"/>
      <c r="H1" s="387"/>
    </row>
    <row r="2" spans="1:8" s="5" customFormat="1" ht="14.25" thickBot="1">
      <c r="A2" s="16" t="s">
        <v>458</v>
      </c>
      <c r="B2" s="142"/>
      <c r="C2" s="16"/>
      <c r="D2" s="16"/>
      <c r="E2" s="16"/>
      <c r="F2" s="16" t="s">
        <v>458</v>
      </c>
      <c r="G2" s="142"/>
      <c r="H2" s="142"/>
    </row>
    <row r="3" spans="1:8" s="5" customFormat="1" ht="18.75" customHeight="1">
      <c r="A3" s="461" t="s">
        <v>207</v>
      </c>
      <c r="B3" s="398" t="s">
        <v>387</v>
      </c>
      <c r="C3" s="423"/>
      <c r="D3" s="423"/>
      <c r="E3" s="490" t="s">
        <v>388</v>
      </c>
      <c r="F3" s="403"/>
      <c r="G3" s="403"/>
      <c r="H3" s="400"/>
    </row>
    <row r="4" spans="1:8" s="5" customFormat="1" ht="18.75" customHeight="1">
      <c r="A4" s="461"/>
      <c r="B4" s="533" t="s">
        <v>10</v>
      </c>
      <c r="C4" s="533" t="s">
        <v>245</v>
      </c>
      <c r="D4" s="533" t="s">
        <v>244</v>
      </c>
      <c r="E4" s="534" t="s">
        <v>10</v>
      </c>
      <c r="F4" s="518" t="s">
        <v>242</v>
      </c>
      <c r="G4" s="524"/>
      <c r="H4" s="523" t="s">
        <v>243</v>
      </c>
    </row>
    <row r="5" spans="1:8" s="5" customFormat="1" ht="18.75" customHeight="1">
      <c r="A5" s="404"/>
      <c r="B5" s="533"/>
      <c r="C5" s="533"/>
      <c r="D5" s="533"/>
      <c r="E5" s="478"/>
      <c r="F5" s="152" t="s">
        <v>154</v>
      </c>
      <c r="G5" s="223" t="s">
        <v>214</v>
      </c>
      <c r="H5" s="398"/>
    </row>
    <row r="6" spans="1:8" s="5" customFormat="1" ht="5.25" customHeight="1">
      <c r="A6" s="19"/>
      <c r="B6" s="162"/>
      <c r="C6" s="26"/>
      <c r="D6" s="26"/>
      <c r="E6" s="22"/>
      <c r="F6" s="26"/>
      <c r="G6" s="162"/>
      <c r="H6" s="153"/>
    </row>
    <row r="7" spans="1:8" s="5" customFormat="1" ht="19.5" customHeight="1">
      <c r="A7" s="19" t="s">
        <v>494</v>
      </c>
      <c r="B7" s="130">
        <f>SUM(C7:D7)</f>
        <v>515</v>
      </c>
      <c r="C7" s="130">
        <v>372</v>
      </c>
      <c r="D7" s="130">
        <v>143</v>
      </c>
      <c r="E7" s="130">
        <f>G7+H7</f>
        <v>3784</v>
      </c>
      <c r="F7" s="130">
        <v>102</v>
      </c>
      <c r="G7" s="130">
        <v>3293</v>
      </c>
      <c r="H7" s="130">
        <v>491</v>
      </c>
    </row>
    <row r="8" spans="1:8" s="5" customFormat="1" ht="19.5" customHeight="1">
      <c r="A8" s="19">
        <v>29</v>
      </c>
      <c r="B8" s="130">
        <f>SUM(C8:D8)</f>
        <v>465</v>
      </c>
      <c r="C8" s="130">
        <v>345</v>
      </c>
      <c r="D8" s="130">
        <v>120</v>
      </c>
      <c r="E8" s="130">
        <f>G8+H8</f>
        <v>4161</v>
      </c>
      <c r="F8" s="130">
        <v>110</v>
      </c>
      <c r="G8" s="130">
        <v>3629</v>
      </c>
      <c r="H8" s="130">
        <v>532</v>
      </c>
    </row>
    <row r="9" spans="1:8" s="5" customFormat="1" ht="19.5" customHeight="1">
      <c r="A9" s="19">
        <v>30</v>
      </c>
      <c r="B9" s="130">
        <f>SUM(C9:D9)</f>
        <v>484</v>
      </c>
      <c r="C9" s="130">
        <v>347</v>
      </c>
      <c r="D9" s="130">
        <v>137</v>
      </c>
      <c r="E9" s="130">
        <f>G9+H9</f>
        <v>3936</v>
      </c>
      <c r="F9" s="130">
        <v>116</v>
      </c>
      <c r="G9" s="130">
        <v>3365</v>
      </c>
      <c r="H9" s="130">
        <v>571</v>
      </c>
    </row>
    <row r="10" spans="1:8" s="5" customFormat="1" ht="19.5" customHeight="1">
      <c r="A10" s="19" t="s">
        <v>496</v>
      </c>
      <c r="B10" s="130">
        <f>SUM(C10:D10)</f>
        <v>1128</v>
      </c>
      <c r="C10" s="130">
        <v>749</v>
      </c>
      <c r="D10" s="130">
        <v>379</v>
      </c>
      <c r="E10" s="130">
        <f>G10+H10</f>
        <v>5710</v>
      </c>
      <c r="F10" s="130">
        <v>100</v>
      </c>
      <c r="G10" s="130">
        <v>5403</v>
      </c>
      <c r="H10" s="130">
        <v>307</v>
      </c>
    </row>
    <row r="11" spans="1:8" ht="19.5" customHeight="1">
      <c r="A11" s="114">
        <v>2</v>
      </c>
      <c r="B11" s="131">
        <f>SUM(C11:D11)</f>
        <v>733</v>
      </c>
      <c r="C11" s="131">
        <v>403</v>
      </c>
      <c r="D11" s="131">
        <v>330</v>
      </c>
      <c r="E11" s="131">
        <f>G11+H11</f>
        <v>4754</v>
      </c>
      <c r="F11" s="131">
        <v>114</v>
      </c>
      <c r="G11" s="131">
        <v>4450</v>
      </c>
      <c r="H11" s="131">
        <v>304</v>
      </c>
    </row>
    <row r="12" spans="1:8" s="5" customFormat="1" ht="6" customHeight="1" thickBot="1">
      <c r="A12" s="32"/>
      <c r="B12" s="142"/>
      <c r="C12" s="16"/>
      <c r="D12" s="16"/>
      <c r="E12" s="16"/>
      <c r="F12" s="16"/>
      <c r="G12" s="142"/>
      <c r="H12" s="142"/>
    </row>
    <row r="13" spans="1:8" s="5" customFormat="1" ht="19.5" customHeight="1">
      <c r="A13" s="5" t="s">
        <v>504</v>
      </c>
      <c r="B13" s="147"/>
      <c r="G13" s="147"/>
      <c r="H13" s="162"/>
    </row>
    <row r="14" spans="1:8" s="5" customFormat="1" ht="13.5">
      <c r="A14" s="347" t="s">
        <v>507</v>
      </c>
      <c r="B14" s="147"/>
      <c r="G14" s="147"/>
      <c r="H14" s="147"/>
    </row>
  </sheetData>
  <sheetProtection/>
  <mergeCells count="10">
    <mergeCell ref="A1:H1"/>
    <mergeCell ref="A3:A5"/>
    <mergeCell ref="B3:D3"/>
    <mergeCell ref="E3:H3"/>
    <mergeCell ref="B4:B5"/>
    <mergeCell ref="C4:C5"/>
    <mergeCell ref="D4:D5"/>
    <mergeCell ref="E4:E5"/>
    <mergeCell ref="F4:G4"/>
    <mergeCell ref="H4:H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showGridLines="0" zoomScalePageLayoutView="0" workbookViewId="0" topLeftCell="A1">
      <selection activeCell="A1" sqref="A1:K1"/>
    </sheetView>
  </sheetViews>
  <sheetFormatPr defaultColWidth="9.00390625" defaultRowHeight="13.5"/>
  <cols>
    <col min="1" max="1" width="10.875" style="4" customWidth="1"/>
    <col min="2" max="2" width="7.125" style="34" customWidth="1"/>
    <col min="3" max="11" width="8.75390625" style="4" customWidth="1"/>
    <col min="12" max="16384" width="9.00390625" style="4" customWidth="1"/>
  </cols>
  <sheetData>
    <row r="1" spans="1:11" ht="22.5" customHeight="1">
      <c r="A1" s="387" t="s">
        <v>329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</row>
    <row r="2" spans="1:12" s="5" customFormat="1" ht="12" customHeight="1" thickBot="1">
      <c r="A2" s="16"/>
      <c r="B2" s="25"/>
      <c r="C2" s="16"/>
      <c r="D2" s="142"/>
      <c r="E2" s="142"/>
      <c r="F2" s="142"/>
      <c r="G2" s="142"/>
      <c r="H2" s="142"/>
      <c r="I2" s="142"/>
      <c r="J2" s="142"/>
      <c r="K2" s="16"/>
      <c r="L2" s="26"/>
    </row>
    <row r="3" spans="1:12" s="5" customFormat="1" ht="34.5" customHeight="1">
      <c r="A3" s="121" t="s">
        <v>207</v>
      </c>
      <c r="B3" s="36" t="s">
        <v>381</v>
      </c>
      <c r="C3" s="27" t="s">
        <v>206</v>
      </c>
      <c r="D3" s="226" t="s">
        <v>228</v>
      </c>
      <c r="E3" s="226" t="s">
        <v>229</v>
      </c>
      <c r="F3" s="226" t="s">
        <v>230</v>
      </c>
      <c r="G3" s="226" t="s">
        <v>231</v>
      </c>
      <c r="H3" s="226" t="s">
        <v>232</v>
      </c>
      <c r="I3" s="226" t="s">
        <v>233</v>
      </c>
      <c r="J3" s="227" t="s">
        <v>234</v>
      </c>
      <c r="K3" s="228" t="s">
        <v>330</v>
      </c>
      <c r="L3" s="26"/>
    </row>
    <row r="4" spans="1:12" s="5" customFormat="1" ht="6" customHeight="1">
      <c r="A4" s="28"/>
      <c r="B4" s="19"/>
      <c r="C4" s="22"/>
      <c r="D4" s="162"/>
      <c r="E4" s="162"/>
      <c r="F4" s="162"/>
      <c r="G4" s="162"/>
      <c r="H4" s="162"/>
      <c r="I4" s="162"/>
      <c r="J4" s="162"/>
      <c r="K4" s="26"/>
      <c r="L4" s="26"/>
    </row>
    <row r="5" spans="1:12" s="5" customFormat="1" ht="19.5" customHeight="1">
      <c r="A5" s="409" t="s">
        <v>528</v>
      </c>
      <c r="B5" s="19" t="s">
        <v>382</v>
      </c>
      <c r="C5" s="22">
        <f>SUM(D5:K5)</f>
        <v>24942</v>
      </c>
      <c r="D5" s="22">
        <v>3149</v>
      </c>
      <c r="E5" s="162">
        <v>2217</v>
      </c>
      <c r="F5" s="162">
        <v>3563</v>
      </c>
      <c r="G5" s="162">
        <v>3580</v>
      </c>
      <c r="H5" s="162">
        <v>2496</v>
      </c>
      <c r="I5" s="162">
        <v>3493</v>
      </c>
      <c r="J5" s="162">
        <v>3804</v>
      </c>
      <c r="K5" s="162">
        <v>2640</v>
      </c>
      <c r="L5" s="26"/>
    </row>
    <row r="6" spans="1:12" s="5" customFormat="1" ht="19.5" customHeight="1">
      <c r="A6" s="409"/>
      <c r="B6" s="19" t="s">
        <v>383</v>
      </c>
      <c r="C6" s="22">
        <f>SUM(D6:K6)</f>
        <v>596120</v>
      </c>
      <c r="D6" s="162">
        <v>81667</v>
      </c>
      <c r="E6" s="162">
        <v>41855</v>
      </c>
      <c r="F6" s="162">
        <v>92738</v>
      </c>
      <c r="G6" s="162">
        <v>75971</v>
      </c>
      <c r="H6" s="162">
        <v>59173</v>
      </c>
      <c r="I6" s="162">
        <v>78407</v>
      </c>
      <c r="J6" s="162">
        <v>104285</v>
      </c>
      <c r="K6" s="162">
        <v>62024</v>
      </c>
      <c r="L6" s="26"/>
    </row>
    <row r="7" spans="1:12" s="5" customFormat="1" ht="12" customHeight="1">
      <c r="A7" s="29"/>
      <c r="B7" s="19"/>
      <c r="C7" s="23"/>
      <c r="D7" s="23"/>
      <c r="E7" s="229"/>
      <c r="F7" s="229"/>
      <c r="G7" s="229"/>
      <c r="H7" s="229"/>
      <c r="I7" s="229"/>
      <c r="J7" s="229"/>
      <c r="K7" s="26"/>
      <c r="L7" s="26"/>
    </row>
    <row r="8" spans="1:12" s="5" customFormat="1" ht="19.5" customHeight="1">
      <c r="A8" s="409">
        <v>29</v>
      </c>
      <c r="B8" s="19" t="s">
        <v>382</v>
      </c>
      <c r="C8" s="22">
        <f>SUM(D8:K8)</f>
        <v>24742</v>
      </c>
      <c r="D8" s="162">
        <v>3065</v>
      </c>
      <c r="E8" s="162">
        <v>2284</v>
      </c>
      <c r="F8" s="162">
        <v>3507</v>
      </c>
      <c r="G8" s="162">
        <v>3396</v>
      </c>
      <c r="H8" s="162">
        <v>2479</v>
      </c>
      <c r="I8" s="162">
        <v>3483</v>
      </c>
      <c r="J8" s="162">
        <v>3748</v>
      </c>
      <c r="K8" s="162">
        <v>2780</v>
      </c>
      <c r="L8" s="26"/>
    </row>
    <row r="9" spans="1:12" s="5" customFormat="1" ht="19.5" customHeight="1">
      <c r="A9" s="409"/>
      <c r="B9" s="19" t="s">
        <v>383</v>
      </c>
      <c r="C9" s="22">
        <f>SUM(D9:K9)</f>
        <v>596463</v>
      </c>
      <c r="D9" s="162">
        <v>83169</v>
      </c>
      <c r="E9" s="162">
        <v>42939</v>
      </c>
      <c r="F9" s="162">
        <v>89868</v>
      </c>
      <c r="G9" s="162">
        <v>71763</v>
      </c>
      <c r="H9" s="162">
        <v>61679</v>
      </c>
      <c r="I9" s="162">
        <v>76490</v>
      </c>
      <c r="J9" s="162">
        <v>104093</v>
      </c>
      <c r="K9" s="162">
        <v>66462</v>
      </c>
      <c r="L9" s="26"/>
    </row>
    <row r="10" spans="1:12" s="5" customFormat="1" ht="12" customHeight="1">
      <c r="A10" s="29"/>
      <c r="B10" s="19"/>
      <c r="C10" s="22"/>
      <c r="D10" s="162"/>
      <c r="E10" s="162"/>
      <c r="F10" s="162"/>
      <c r="G10" s="162"/>
      <c r="H10" s="162"/>
      <c r="I10" s="162"/>
      <c r="J10" s="162"/>
      <c r="K10" s="162"/>
      <c r="L10" s="26"/>
    </row>
    <row r="11" spans="1:12" s="5" customFormat="1" ht="19.5" customHeight="1">
      <c r="A11" s="409">
        <v>30</v>
      </c>
      <c r="B11" s="19" t="s">
        <v>382</v>
      </c>
      <c r="C11" s="22">
        <f>SUM(D11:K11)</f>
        <v>24504</v>
      </c>
      <c r="D11" s="162">
        <v>3092</v>
      </c>
      <c r="E11" s="162">
        <v>2327</v>
      </c>
      <c r="F11" s="162">
        <v>3620</v>
      </c>
      <c r="G11" s="162">
        <v>3191</v>
      </c>
      <c r="H11" s="162">
        <v>2391</v>
      </c>
      <c r="I11" s="162">
        <v>3578</v>
      </c>
      <c r="J11" s="162">
        <v>3581</v>
      </c>
      <c r="K11" s="162">
        <v>2724</v>
      </c>
      <c r="L11" s="26"/>
    </row>
    <row r="12" spans="1:12" s="5" customFormat="1" ht="19.5" customHeight="1">
      <c r="A12" s="409"/>
      <c r="B12" s="19" t="s">
        <v>383</v>
      </c>
      <c r="C12" s="22">
        <f>SUM(D12:K12)</f>
        <v>600693</v>
      </c>
      <c r="D12" s="162">
        <v>82100</v>
      </c>
      <c r="E12" s="162">
        <v>42988</v>
      </c>
      <c r="F12" s="162">
        <v>94278</v>
      </c>
      <c r="G12" s="162">
        <v>68938</v>
      </c>
      <c r="H12" s="162">
        <v>61849</v>
      </c>
      <c r="I12" s="162">
        <v>78324</v>
      </c>
      <c r="J12" s="162">
        <v>104511</v>
      </c>
      <c r="K12" s="162">
        <v>67705</v>
      </c>
      <c r="L12" s="26"/>
    </row>
    <row r="13" spans="1:12" s="5" customFormat="1" ht="12" customHeight="1">
      <c r="A13" s="29"/>
      <c r="B13" s="19"/>
      <c r="C13" s="22"/>
      <c r="D13" s="162"/>
      <c r="E13" s="162"/>
      <c r="F13" s="162"/>
      <c r="G13" s="162"/>
      <c r="H13" s="162"/>
      <c r="I13" s="162"/>
      <c r="J13" s="162"/>
      <c r="K13" s="162"/>
      <c r="L13" s="26"/>
    </row>
    <row r="14" spans="1:12" s="5" customFormat="1" ht="19.5" customHeight="1">
      <c r="A14" s="409" t="s">
        <v>496</v>
      </c>
      <c r="B14" s="19" t="s">
        <v>382</v>
      </c>
      <c r="C14" s="22">
        <f>SUM(D14:K14)</f>
        <v>22613</v>
      </c>
      <c r="D14" s="162">
        <v>2743</v>
      </c>
      <c r="E14" s="162">
        <v>2167</v>
      </c>
      <c r="F14" s="162">
        <v>3231</v>
      </c>
      <c r="G14" s="162">
        <v>2834</v>
      </c>
      <c r="H14" s="162">
        <v>2161</v>
      </c>
      <c r="I14" s="162">
        <v>3460</v>
      </c>
      <c r="J14" s="162">
        <v>3362</v>
      </c>
      <c r="K14" s="162">
        <v>2655</v>
      </c>
      <c r="L14" s="26"/>
    </row>
    <row r="15" spans="1:12" s="5" customFormat="1" ht="19.5" customHeight="1">
      <c r="A15" s="409"/>
      <c r="B15" s="19" t="s">
        <v>383</v>
      </c>
      <c r="C15" s="22">
        <f>SUM(D15:K15)</f>
        <v>547524</v>
      </c>
      <c r="D15" s="162">
        <v>71315</v>
      </c>
      <c r="E15" s="162">
        <v>38076</v>
      </c>
      <c r="F15" s="162">
        <v>83757</v>
      </c>
      <c r="G15" s="162">
        <v>62812</v>
      </c>
      <c r="H15" s="162">
        <v>57450</v>
      </c>
      <c r="I15" s="162">
        <v>73902</v>
      </c>
      <c r="J15" s="162">
        <v>97358</v>
      </c>
      <c r="K15" s="162">
        <v>62854</v>
      </c>
      <c r="L15" s="26"/>
    </row>
    <row r="16" spans="1:12" s="5" customFormat="1" ht="12" customHeight="1">
      <c r="A16" s="29"/>
      <c r="B16" s="19"/>
      <c r="C16" s="22"/>
      <c r="D16" s="162"/>
      <c r="E16" s="162"/>
      <c r="F16" s="162"/>
      <c r="G16" s="162"/>
      <c r="H16" s="162"/>
      <c r="I16" s="162"/>
      <c r="J16" s="162"/>
      <c r="K16" s="162"/>
      <c r="L16" s="26"/>
    </row>
    <row r="17" spans="1:12" s="1" customFormat="1" ht="19.5" customHeight="1">
      <c r="A17" s="535">
        <v>2</v>
      </c>
      <c r="B17" s="114" t="s">
        <v>382</v>
      </c>
      <c r="C17" s="335">
        <f>SUM(D17:K17)</f>
        <v>14872</v>
      </c>
      <c r="D17" s="366">
        <v>1848</v>
      </c>
      <c r="E17" s="366">
        <v>1573</v>
      </c>
      <c r="F17" s="366">
        <v>2249</v>
      </c>
      <c r="G17" s="366">
        <v>1735</v>
      </c>
      <c r="H17" s="366">
        <v>1374</v>
      </c>
      <c r="I17" s="366">
        <v>2259</v>
      </c>
      <c r="J17" s="366">
        <v>2271</v>
      </c>
      <c r="K17" s="366">
        <v>1563</v>
      </c>
      <c r="L17" s="2"/>
    </row>
    <row r="18" spans="1:12" s="1" customFormat="1" ht="19.5" customHeight="1">
      <c r="A18" s="535"/>
      <c r="B18" s="114" t="s">
        <v>383</v>
      </c>
      <c r="C18" s="335">
        <f>SUM(D18:K18)</f>
        <v>321189</v>
      </c>
      <c r="D18" s="366">
        <v>45128</v>
      </c>
      <c r="E18" s="366">
        <v>28312</v>
      </c>
      <c r="F18" s="366">
        <v>50301</v>
      </c>
      <c r="G18" s="366">
        <v>36831</v>
      </c>
      <c r="H18" s="366">
        <v>28366</v>
      </c>
      <c r="I18" s="366">
        <v>46114</v>
      </c>
      <c r="J18" s="367">
        <v>56751</v>
      </c>
      <c r="K18" s="366">
        <v>29386</v>
      </c>
      <c r="L18" s="2"/>
    </row>
    <row r="19" spans="1:12" s="5" customFormat="1" ht="6" customHeight="1" thickBot="1">
      <c r="A19" s="31"/>
      <c r="B19" s="32"/>
      <c r="C19" s="24"/>
      <c r="D19" s="142"/>
      <c r="E19" s="142"/>
      <c r="F19" s="142"/>
      <c r="G19" s="142"/>
      <c r="H19" s="142"/>
      <c r="I19" s="142"/>
      <c r="J19" s="142"/>
      <c r="K19" s="16"/>
      <c r="L19" s="26"/>
    </row>
    <row r="20" spans="1:12" s="5" customFormat="1" ht="19.5" customHeight="1">
      <c r="A20" s="5" t="s">
        <v>505</v>
      </c>
      <c r="B20" s="33"/>
      <c r="D20" s="147"/>
      <c r="E20" s="147"/>
      <c r="F20" s="147"/>
      <c r="G20" s="147"/>
      <c r="H20" s="147"/>
      <c r="I20" s="147"/>
      <c r="J20" s="147"/>
      <c r="L20" s="26"/>
    </row>
    <row r="21" spans="1:16" ht="13.5">
      <c r="A21" s="299" t="s">
        <v>84</v>
      </c>
      <c r="B21" s="298"/>
      <c r="C21" s="299"/>
      <c r="D21" s="299"/>
      <c r="E21" s="299"/>
      <c r="F21" s="299"/>
      <c r="G21" s="299"/>
      <c r="H21" s="299"/>
      <c r="I21" s="171"/>
      <c r="J21" s="299"/>
      <c r="K21" s="299"/>
      <c r="L21" s="299"/>
      <c r="M21" s="299"/>
      <c r="N21" s="299"/>
      <c r="O21" s="299"/>
      <c r="P21" s="299"/>
    </row>
    <row r="22" spans="1:16" ht="13.5">
      <c r="A22" s="299"/>
      <c r="B22" s="298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</row>
    <row r="23" spans="1:16" ht="13.5">
      <c r="A23" s="299"/>
      <c r="B23" s="298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</row>
    <row r="24" spans="1:16" ht="13.5">
      <c r="A24" s="299"/>
      <c r="B24" s="298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</row>
    <row r="25" spans="1:16" ht="13.5">
      <c r="A25" s="299"/>
      <c r="B25" s="298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</row>
    <row r="26" spans="1:16" ht="13.5">
      <c r="A26" s="299"/>
      <c r="B26" s="298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</row>
    <row r="27" spans="1:16" ht="13.5">
      <c r="A27" s="299"/>
      <c r="B27" s="298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</row>
    <row r="28" spans="1:16" ht="13.5">
      <c r="A28" s="299"/>
      <c r="B28" s="298"/>
      <c r="C28" s="299"/>
      <c r="D28" s="299"/>
      <c r="E28" s="299"/>
      <c r="F28" s="299"/>
      <c r="G28" s="299"/>
      <c r="H28" s="299"/>
      <c r="I28" s="299"/>
      <c r="J28" s="299"/>
      <c r="K28" s="299"/>
      <c r="L28" s="299"/>
      <c r="M28" s="299"/>
      <c r="N28" s="299"/>
      <c r="O28" s="299"/>
      <c r="P28" s="299"/>
    </row>
    <row r="29" spans="1:16" ht="13.5">
      <c r="A29" s="299"/>
      <c r="B29" s="298"/>
      <c r="C29" s="299"/>
      <c r="D29" s="299"/>
      <c r="E29" s="299"/>
      <c r="F29" s="299"/>
      <c r="G29" s="299"/>
      <c r="H29" s="299"/>
      <c r="I29" s="299"/>
      <c r="J29" s="299"/>
      <c r="K29" s="299"/>
      <c r="L29" s="299"/>
      <c r="M29" s="299"/>
      <c r="N29" s="299"/>
      <c r="O29" s="299"/>
      <c r="P29" s="299"/>
    </row>
    <row r="30" spans="1:16" ht="13.5">
      <c r="A30" s="299"/>
      <c r="B30" s="298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</row>
    <row r="31" spans="1:16" ht="13.5">
      <c r="A31" s="299"/>
      <c r="B31" s="298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</row>
  </sheetData>
  <sheetProtection/>
  <mergeCells count="6">
    <mergeCell ref="A1:K1"/>
    <mergeCell ref="A5:A6"/>
    <mergeCell ref="A8:A9"/>
    <mergeCell ref="A11:A12"/>
    <mergeCell ref="A17:A18"/>
    <mergeCell ref="A14:A1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13.50390625" style="4" customWidth="1"/>
    <col min="2" max="7" width="13.875" style="4" customWidth="1"/>
    <col min="8" max="16384" width="9.00390625" style="4" customWidth="1"/>
  </cols>
  <sheetData>
    <row r="1" spans="1:8" ht="19.5" customHeight="1">
      <c r="A1" s="387" t="s">
        <v>328</v>
      </c>
      <c r="B1" s="387"/>
      <c r="C1" s="387"/>
      <c r="D1" s="387"/>
      <c r="E1" s="387"/>
      <c r="F1" s="387"/>
      <c r="G1" s="387"/>
      <c r="H1" s="1"/>
    </row>
    <row r="2" spans="1:7" s="5" customFormat="1" ht="12" customHeight="1" thickBot="1">
      <c r="A2" s="16" t="s">
        <v>458</v>
      </c>
      <c r="B2" s="142"/>
      <c r="C2" s="16"/>
      <c r="D2" s="16"/>
      <c r="E2" s="16"/>
      <c r="F2" s="16" t="s">
        <v>458</v>
      </c>
      <c r="G2" s="142"/>
    </row>
    <row r="3" spans="1:8" s="5" customFormat="1" ht="46.5" customHeight="1">
      <c r="A3" s="35" t="s">
        <v>362</v>
      </c>
      <c r="B3" s="215" t="s">
        <v>10</v>
      </c>
      <c r="C3" s="173" t="s">
        <v>223</v>
      </c>
      <c r="D3" s="173" t="s">
        <v>226</v>
      </c>
      <c r="E3" s="36" t="s">
        <v>224</v>
      </c>
      <c r="F3" s="36" t="s">
        <v>225</v>
      </c>
      <c r="G3" s="37" t="s">
        <v>227</v>
      </c>
      <c r="H3" s="26"/>
    </row>
    <row r="4" spans="1:8" s="5" customFormat="1" ht="6" customHeight="1">
      <c r="A4" s="19"/>
      <c r="B4" s="147"/>
      <c r="E4" s="38"/>
      <c r="G4" s="162"/>
      <c r="H4" s="26"/>
    </row>
    <row r="5" spans="1:8" s="5" customFormat="1" ht="20.25" customHeight="1">
      <c r="A5" s="19" t="s">
        <v>494</v>
      </c>
      <c r="B5" s="130">
        <v>747468</v>
      </c>
      <c r="C5" s="130">
        <v>197902</v>
      </c>
      <c r="D5" s="130">
        <v>491917</v>
      </c>
      <c r="E5" s="130">
        <v>53997</v>
      </c>
      <c r="F5" s="130">
        <v>3652</v>
      </c>
      <c r="G5" s="130">
        <v>56661</v>
      </c>
      <c r="H5" s="26"/>
    </row>
    <row r="6" spans="1:8" s="5" customFormat="1" ht="20.25" customHeight="1">
      <c r="A6" s="19">
        <v>29</v>
      </c>
      <c r="B6" s="130">
        <v>749257</v>
      </c>
      <c r="C6" s="130">
        <v>205076</v>
      </c>
      <c r="D6" s="130">
        <v>487050</v>
      </c>
      <c r="E6" s="130">
        <v>53144</v>
      </c>
      <c r="F6" s="130">
        <v>3987</v>
      </c>
      <c r="G6" s="130">
        <v>56871</v>
      </c>
      <c r="H6" s="26"/>
    </row>
    <row r="7" spans="1:8" s="5" customFormat="1" ht="20.25" customHeight="1">
      <c r="A7" s="19">
        <v>30</v>
      </c>
      <c r="B7" s="130">
        <v>734276</v>
      </c>
      <c r="C7" s="130">
        <v>196216</v>
      </c>
      <c r="D7" s="130">
        <v>481842</v>
      </c>
      <c r="E7" s="130">
        <v>52111</v>
      </c>
      <c r="F7" s="130">
        <v>4107</v>
      </c>
      <c r="G7" s="130">
        <v>56648</v>
      </c>
      <c r="H7" s="26"/>
    </row>
    <row r="8" spans="1:8" s="5" customFormat="1" ht="20.25" customHeight="1">
      <c r="A8" s="19" t="s">
        <v>496</v>
      </c>
      <c r="B8" s="130">
        <v>663423</v>
      </c>
      <c r="C8" s="130">
        <v>172431</v>
      </c>
      <c r="D8" s="130">
        <v>439154</v>
      </c>
      <c r="E8" s="130">
        <v>48044</v>
      </c>
      <c r="F8" s="130">
        <v>3794</v>
      </c>
      <c r="G8" s="130">
        <v>53153</v>
      </c>
      <c r="H8" s="26"/>
    </row>
    <row r="9" spans="1:8" s="1" customFormat="1" ht="20.25" customHeight="1">
      <c r="A9" s="114">
        <v>2</v>
      </c>
      <c r="B9" s="131">
        <f aca="true" t="shared" si="0" ref="B9:G9">SUM(B11:B22)</f>
        <v>262006</v>
      </c>
      <c r="C9" s="131">
        <f t="shared" si="0"/>
        <v>62594</v>
      </c>
      <c r="D9" s="131">
        <f t="shared" si="0"/>
        <v>176205</v>
      </c>
      <c r="E9" s="131">
        <f t="shared" si="0"/>
        <v>19362</v>
      </c>
      <c r="F9" s="131">
        <f t="shared" si="0"/>
        <v>3845</v>
      </c>
      <c r="G9" s="131">
        <f t="shared" si="0"/>
        <v>30681</v>
      </c>
      <c r="H9" s="2"/>
    </row>
    <row r="10" spans="1:8" s="5" customFormat="1" ht="20.25" customHeight="1">
      <c r="A10" s="19"/>
      <c r="B10" s="130"/>
      <c r="C10" s="130"/>
      <c r="D10" s="130"/>
      <c r="E10" s="130"/>
      <c r="F10" s="130"/>
      <c r="G10" s="130"/>
      <c r="H10" s="26"/>
    </row>
    <row r="11" spans="1:8" s="5" customFormat="1" ht="20.25" customHeight="1">
      <c r="A11" s="39" t="s">
        <v>518</v>
      </c>
      <c r="B11" s="130">
        <f aca="true" t="shared" si="1" ref="B11:B22">SUM(C11:F11)</f>
        <v>2380</v>
      </c>
      <c r="C11" s="368">
        <v>219</v>
      </c>
      <c r="D11" s="369">
        <v>1567</v>
      </c>
      <c r="E11" s="369">
        <v>225</v>
      </c>
      <c r="F11" s="369">
        <v>369</v>
      </c>
      <c r="G11" s="370">
        <v>267</v>
      </c>
      <c r="H11" s="26"/>
    </row>
    <row r="12" spans="1:8" s="5" customFormat="1" ht="20.25" customHeight="1">
      <c r="A12" s="39" t="s">
        <v>515</v>
      </c>
      <c r="B12" s="130">
        <f t="shared" si="1"/>
        <v>3861</v>
      </c>
      <c r="C12" s="368">
        <v>88</v>
      </c>
      <c r="D12" s="369">
        <v>3476</v>
      </c>
      <c r="E12" s="369">
        <v>0</v>
      </c>
      <c r="F12" s="369">
        <v>297</v>
      </c>
      <c r="G12" s="370">
        <v>268</v>
      </c>
      <c r="H12" s="26"/>
    </row>
    <row r="13" spans="1:8" s="5" customFormat="1" ht="20.25" customHeight="1">
      <c r="A13" s="39" t="s">
        <v>364</v>
      </c>
      <c r="B13" s="130">
        <f t="shared" si="1"/>
        <v>18560</v>
      </c>
      <c r="C13" s="368">
        <v>4375</v>
      </c>
      <c r="D13" s="369">
        <v>12671</v>
      </c>
      <c r="E13" s="369">
        <v>1148</v>
      </c>
      <c r="F13" s="369">
        <v>366</v>
      </c>
      <c r="G13" s="370">
        <v>2116</v>
      </c>
      <c r="H13" s="26"/>
    </row>
    <row r="14" spans="1:8" s="5" customFormat="1" ht="20.25" customHeight="1">
      <c r="A14" s="39" t="s">
        <v>365</v>
      </c>
      <c r="B14" s="130">
        <f t="shared" si="1"/>
        <v>23340</v>
      </c>
      <c r="C14" s="368">
        <v>5435</v>
      </c>
      <c r="D14" s="369">
        <v>15785</v>
      </c>
      <c r="E14" s="369">
        <v>1815</v>
      </c>
      <c r="F14" s="369">
        <v>305</v>
      </c>
      <c r="G14" s="370">
        <v>3004</v>
      </c>
      <c r="H14" s="26"/>
    </row>
    <row r="15" spans="1:8" s="5" customFormat="1" ht="20.25" customHeight="1">
      <c r="A15" s="39" t="s">
        <v>366</v>
      </c>
      <c r="B15" s="130">
        <f t="shared" si="1"/>
        <v>24038</v>
      </c>
      <c r="C15" s="368">
        <v>4980</v>
      </c>
      <c r="D15" s="369">
        <v>16711</v>
      </c>
      <c r="E15" s="369">
        <v>2014</v>
      </c>
      <c r="F15" s="369">
        <v>333</v>
      </c>
      <c r="G15" s="370">
        <v>3005</v>
      </c>
      <c r="H15" s="26"/>
    </row>
    <row r="16" spans="1:8" s="5" customFormat="1" ht="20.25" customHeight="1">
      <c r="A16" s="39" t="s">
        <v>367</v>
      </c>
      <c r="B16" s="130">
        <f t="shared" si="1"/>
        <v>26696</v>
      </c>
      <c r="C16" s="368">
        <v>7139</v>
      </c>
      <c r="D16" s="369">
        <v>16986</v>
      </c>
      <c r="E16" s="369">
        <v>2201</v>
      </c>
      <c r="F16" s="369">
        <v>370</v>
      </c>
      <c r="G16" s="370">
        <v>3332</v>
      </c>
      <c r="H16" s="26"/>
    </row>
    <row r="17" spans="1:8" s="5" customFormat="1" ht="20.25" customHeight="1">
      <c r="A17" s="39" t="s">
        <v>428</v>
      </c>
      <c r="B17" s="130">
        <f t="shared" si="1"/>
        <v>29133</v>
      </c>
      <c r="C17" s="368">
        <v>8583</v>
      </c>
      <c r="D17" s="369">
        <v>17703</v>
      </c>
      <c r="E17" s="369">
        <v>2463</v>
      </c>
      <c r="F17" s="369">
        <v>384</v>
      </c>
      <c r="G17" s="370">
        <v>3627</v>
      </c>
      <c r="H17" s="26"/>
    </row>
    <row r="18" spans="1:8" s="5" customFormat="1" ht="20.25" customHeight="1">
      <c r="A18" s="39" t="s">
        <v>368</v>
      </c>
      <c r="B18" s="130">
        <f t="shared" si="1"/>
        <v>29261</v>
      </c>
      <c r="C18" s="368">
        <v>8274</v>
      </c>
      <c r="D18" s="369">
        <v>18383</v>
      </c>
      <c r="E18" s="369">
        <v>2319</v>
      </c>
      <c r="F18" s="369">
        <v>285</v>
      </c>
      <c r="G18" s="370">
        <v>3244</v>
      </c>
      <c r="H18" s="26"/>
    </row>
    <row r="19" spans="1:8" s="5" customFormat="1" ht="20.25" customHeight="1">
      <c r="A19" s="39" t="s">
        <v>369</v>
      </c>
      <c r="B19" s="130">
        <f t="shared" si="1"/>
        <v>26478</v>
      </c>
      <c r="C19" s="368">
        <v>6571</v>
      </c>
      <c r="D19" s="369">
        <v>17530</v>
      </c>
      <c r="E19" s="369">
        <v>2112</v>
      </c>
      <c r="F19" s="369">
        <v>265</v>
      </c>
      <c r="G19" s="370">
        <v>3092</v>
      </c>
      <c r="H19" s="26"/>
    </row>
    <row r="20" spans="1:8" s="5" customFormat="1" ht="20.25" customHeight="1">
      <c r="A20" s="39" t="s">
        <v>516</v>
      </c>
      <c r="B20" s="130">
        <f t="shared" si="1"/>
        <v>24721</v>
      </c>
      <c r="C20" s="368">
        <v>6051</v>
      </c>
      <c r="D20" s="369">
        <v>16868</v>
      </c>
      <c r="E20" s="369">
        <v>1521</v>
      </c>
      <c r="F20" s="369">
        <v>281</v>
      </c>
      <c r="G20" s="370">
        <v>2693</v>
      </c>
      <c r="H20" s="26"/>
    </row>
    <row r="21" spans="1:8" s="5" customFormat="1" ht="20.25" customHeight="1">
      <c r="A21" s="39" t="s">
        <v>429</v>
      </c>
      <c r="B21" s="130">
        <f t="shared" si="1"/>
        <v>24353</v>
      </c>
      <c r="C21" s="368">
        <v>4512</v>
      </c>
      <c r="D21" s="369">
        <v>18107</v>
      </c>
      <c r="E21" s="369">
        <v>1454</v>
      </c>
      <c r="F21" s="369">
        <v>280</v>
      </c>
      <c r="G21" s="369">
        <v>2732</v>
      </c>
      <c r="H21" s="26"/>
    </row>
    <row r="22" spans="1:8" s="5" customFormat="1" ht="20.25" customHeight="1">
      <c r="A22" s="39" t="s">
        <v>430</v>
      </c>
      <c r="B22" s="130">
        <f t="shared" si="1"/>
        <v>29185</v>
      </c>
      <c r="C22" s="368">
        <v>6367</v>
      </c>
      <c r="D22" s="369">
        <v>20418</v>
      </c>
      <c r="E22" s="369">
        <v>2090</v>
      </c>
      <c r="F22" s="369">
        <v>310</v>
      </c>
      <c r="G22" s="369">
        <v>3301</v>
      </c>
      <c r="H22" s="26"/>
    </row>
    <row r="23" spans="1:8" s="5" customFormat="1" ht="6" customHeight="1" thickBot="1">
      <c r="A23" s="32" t="s">
        <v>459</v>
      </c>
      <c r="B23" s="142"/>
      <c r="C23" s="16"/>
      <c r="D23" s="16"/>
      <c r="E23" s="16"/>
      <c r="F23" s="16"/>
      <c r="G23" s="142"/>
      <c r="H23" s="26"/>
    </row>
    <row r="24" spans="1:8" s="5" customFormat="1" ht="18" customHeight="1">
      <c r="A24" s="5" t="s">
        <v>505</v>
      </c>
      <c r="B24" s="147"/>
      <c r="D24" s="5" t="s">
        <v>421</v>
      </c>
      <c r="G24" s="147"/>
      <c r="H24" s="26"/>
    </row>
    <row r="25" spans="1:9" ht="13.5">
      <c r="A25" s="299"/>
      <c r="B25" s="299"/>
      <c r="C25" s="299"/>
      <c r="D25" s="299"/>
      <c r="E25" s="299"/>
      <c r="F25" s="299"/>
      <c r="G25" s="299"/>
      <c r="H25" s="299"/>
      <c r="I25" s="299"/>
    </row>
    <row r="26" spans="1:9" ht="13.5">
      <c r="A26" s="5"/>
      <c r="B26" s="147"/>
      <c r="C26" s="147"/>
      <c r="D26" s="147"/>
      <c r="E26" s="147"/>
      <c r="F26" s="147"/>
      <c r="G26" s="147"/>
      <c r="H26" s="171"/>
      <c r="I26" s="243"/>
    </row>
    <row r="27" spans="1:9" ht="13.5">
      <c r="A27" s="299"/>
      <c r="B27" s="299"/>
      <c r="C27" s="299"/>
      <c r="D27" s="299"/>
      <c r="E27" s="299"/>
      <c r="F27" s="299"/>
      <c r="G27" s="299"/>
      <c r="H27" s="299"/>
      <c r="I27" s="299"/>
    </row>
    <row r="28" spans="1:9" ht="13.5">
      <c r="A28" s="299"/>
      <c r="B28" s="299"/>
      <c r="C28" s="299"/>
      <c r="D28" s="299"/>
      <c r="E28" s="299"/>
      <c r="F28" s="299"/>
      <c r="G28" s="299"/>
      <c r="H28" s="299"/>
      <c r="I28" s="299"/>
    </row>
    <row r="29" spans="1:9" ht="13.5">
      <c r="A29" s="299"/>
      <c r="B29" s="299"/>
      <c r="C29" s="336"/>
      <c r="D29" s="299"/>
      <c r="E29" s="299"/>
      <c r="F29" s="299"/>
      <c r="G29" s="299"/>
      <c r="H29" s="299"/>
      <c r="I29" s="299"/>
    </row>
  </sheetData>
  <sheetProtection/>
  <mergeCells count="1">
    <mergeCell ref="A1:G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0" r:id="rId1"/>
  <colBreaks count="1" manualBreakCount="1">
    <brk id="7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6"/>
  <sheetViews>
    <sheetView showGridLines="0" zoomScalePageLayoutView="0" workbookViewId="0" topLeftCell="A1">
      <selection activeCell="A1" sqref="A1:U1"/>
    </sheetView>
  </sheetViews>
  <sheetFormatPr defaultColWidth="9.00390625" defaultRowHeight="13.5"/>
  <cols>
    <col min="1" max="1" width="11.00390625" style="5" customWidth="1"/>
    <col min="2" max="2" width="6.625" style="4" customWidth="1"/>
    <col min="3" max="3" width="8.75390625" style="4" customWidth="1"/>
    <col min="4" max="24" width="6.625" style="4" customWidth="1"/>
    <col min="25" max="25" width="7.625" style="4" bestFit="1" customWidth="1"/>
    <col min="26" max="42" width="6.625" style="4" customWidth="1"/>
    <col min="43" max="43" width="7.75390625" style="4" customWidth="1"/>
    <col min="44" max="45" width="6.375" style="4" customWidth="1"/>
    <col min="46" max="61" width="7.625" style="4" customWidth="1"/>
    <col min="62" max="16384" width="9.00390625" style="4" customWidth="1"/>
  </cols>
  <sheetData>
    <row r="1" spans="1:47" s="136" customFormat="1" ht="21" customHeight="1">
      <c r="A1" s="536" t="s">
        <v>326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174" t="s">
        <v>460</v>
      </c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R1" s="175"/>
      <c r="AS1" s="175"/>
      <c r="AT1" s="137"/>
      <c r="AU1" s="137"/>
    </row>
    <row r="2" spans="1:45" s="128" customFormat="1" ht="12" customHeight="1" thickBo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</row>
    <row r="3" spans="1:47" s="5" customFormat="1" ht="45" customHeight="1">
      <c r="A3" s="454" t="s">
        <v>207</v>
      </c>
      <c r="B3" s="431" t="s">
        <v>215</v>
      </c>
      <c r="C3" s="431"/>
      <c r="D3" s="431" t="s">
        <v>216</v>
      </c>
      <c r="E3" s="431"/>
      <c r="F3" s="428" t="s">
        <v>461</v>
      </c>
      <c r="G3" s="435"/>
      <c r="H3" s="431" t="s">
        <v>217</v>
      </c>
      <c r="I3" s="431"/>
      <c r="J3" s="431" t="s">
        <v>156</v>
      </c>
      <c r="K3" s="431"/>
      <c r="L3" s="431" t="s">
        <v>157</v>
      </c>
      <c r="M3" s="431"/>
      <c r="N3" s="431" t="s">
        <v>158</v>
      </c>
      <c r="O3" s="431"/>
      <c r="P3" s="537" t="s">
        <v>159</v>
      </c>
      <c r="Q3" s="538"/>
      <c r="R3" s="431" t="s">
        <v>203</v>
      </c>
      <c r="S3" s="431"/>
      <c r="T3" s="428" t="s">
        <v>202</v>
      </c>
      <c r="U3" s="435"/>
      <c r="V3" s="435" t="s">
        <v>160</v>
      </c>
      <c r="W3" s="431"/>
      <c r="X3" s="537" t="s">
        <v>462</v>
      </c>
      <c r="Y3" s="538"/>
      <c r="Z3" s="431" t="s">
        <v>218</v>
      </c>
      <c r="AA3" s="431"/>
      <c r="AB3" s="431" t="s">
        <v>161</v>
      </c>
      <c r="AC3" s="431"/>
      <c r="AD3" s="431" t="s">
        <v>162</v>
      </c>
      <c r="AE3" s="431"/>
      <c r="AF3" s="431" t="s">
        <v>163</v>
      </c>
      <c r="AG3" s="431"/>
      <c r="AH3" s="431" t="s">
        <v>219</v>
      </c>
      <c r="AI3" s="431"/>
      <c r="AJ3" s="431" t="s">
        <v>164</v>
      </c>
      <c r="AK3" s="431"/>
      <c r="AL3" s="436" t="s">
        <v>426</v>
      </c>
      <c r="AM3" s="438"/>
      <c r="AN3" s="431" t="s">
        <v>220</v>
      </c>
      <c r="AO3" s="431"/>
      <c r="AP3" s="539" t="s">
        <v>469</v>
      </c>
      <c r="AQ3" s="540"/>
      <c r="AR3" s="541" t="s">
        <v>221</v>
      </c>
      <c r="AS3" s="543" t="s">
        <v>165</v>
      </c>
      <c r="AT3" s="41"/>
      <c r="AU3" s="41"/>
    </row>
    <row r="4" spans="1:47" s="5" customFormat="1" ht="45" customHeight="1">
      <c r="A4" s="455"/>
      <c r="B4" s="177" t="s">
        <v>201</v>
      </c>
      <c r="C4" s="177" t="s">
        <v>214</v>
      </c>
      <c r="D4" s="177" t="s">
        <v>201</v>
      </c>
      <c r="E4" s="177" t="s">
        <v>214</v>
      </c>
      <c r="F4" s="177" t="s">
        <v>201</v>
      </c>
      <c r="G4" s="177" t="s">
        <v>214</v>
      </c>
      <c r="H4" s="177" t="s">
        <v>201</v>
      </c>
      <c r="I4" s="177" t="s">
        <v>214</v>
      </c>
      <c r="J4" s="177" t="s">
        <v>201</v>
      </c>
      <c r="K4" s="177" t="s">
        <v>214</v>
      </c>
      <c r="L4" s="177" t="s">
        <v>201</v>
      </c>
      <c r="M4" s="177" t="s">
        <v>214</v>
      </c>
      <c r="N4" s="177" t="s">
        <v>201</v>
      </c>
      <c r="O4" s="177" t="s">
        <v>214</v>
      </c>
      <c r="P4" s="177" t="s">
        <v>201</v>
      </c>
      <c r="Q4" s="177" t="s">
        <v>214</v>
      </c>
      <c r="R4" s="177" t="s">
        <v>201</v>
      </c>
      <c r="S4" s="177" t="s">
        <v>214</v>
      </c>
      <c r="T4" s="177" t="s">
        <v>201</v>
      </c>
      <c r="U4" s="177" t="s">
        <v>214</v>
      </c>
      <c r="V4" s="178" t="s">
        <v>201</v>
      </c>
      <c r="W4" s="177" t="s">
        <v>214</v>
      </c>
      <c r="X4" s="177" t="s">
        <v>201</v>
      </c>
      <c r="Y4" s="177" t="s">
        <v>214</v>
      </c>
      <c r="Z4" s="177" t="s">
        <v>201</v>
      </c>
      <c r="AA4" s="177" t="s">
        <v>214</v>
      </c>
      <c r="AB4" s="177" t="s">
        <v>201</v>
      </c>
      <c r="AC4" s="177" t="s">
        <v>214</v>
      </c>
      <c r="AD4" s="177" t="s">
        <v>201</v>
      </c>
      <c r="AE4" s="177" t="s">
        <v>214</v>
      </c>
      <c r="AF4" s="177" t="s">
        <v>201</v>
      </c>
      <c r="AG4" s="177" t="s">
        <v>214</v>
      </c>
      <c r="AH4" s="177" t="s">
        <v>201</v>
      </c>
      <c r="AI4" s="177" t="s">
        <v>214</v>
      </c>
      <c r="AJ4" s="177" t="s">
        <v>201</v>
      </c>
      <c r="AK4" s="177" t="s">
        <v>214</v>
      </c>
      <c r="AL4" s="177" t="s">
        <v>201</v>
      </c>
      <c r="AM4" s="177" t="s">
        <v>427</v>
      </c>
      <c r="AN4" s="177" t="s">
        <v>201</v>
      </c>
      <c r="AO4" s="177" t="s">
        <v>214</v>
      </c>
      <c r="AP4" s="177" t="s">
        <v>201</v>
      </c>
      <c r="AQ4" s="177" t="s">
        <v>214</v>
      </c>
      <c r="AR4" s="542"/>
      <c r="AS4" s="544"/>
      <c r="AT4" s="41"/>
      <c r="AU4" s="41"/>
    </row>
    <row r="5" spans="1:47" ht="7.5" customHeight="1">
      <c r="A5" s="42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62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"/>
      <c r="AU5" s="1"/>
    </row>
    <row r="6" spans="1:45" s="5" customFormat="1" ht="48" customHeight="1">
      <c r="A6" s="19" t="s">
        <v>494</v>
      </c>
      <c r="B6" s="180">
        <v>49698</v>
      </c>
      <c r="C6" s="180">
        <v>907202</v>
      </c>
      <c r="D6" s="180">
        <v>1217</v>
      </c>
      <c r="E6" s="180">
        <v>51897</v>
      </c>
      <c r="F6" s="180">
        <v>708</v>
      </c>
      <c r="G6" s="180">
        <v>14156</v>
      </c>
      <c r="H6" s="180">
        <v>301</v>
      </c>
      <c r="I6" s="180">
        <v>7136</v>
      </c>
      <c r="J6" s="180">
        <v>32</v>
      </c>
      <c r="K6" s="180">
        <v>1189</v>
      </c>
      <c r="L6" s="180">
        <v>40</v>
      </c>
      <c r="M6" s="180">
        <v>628</v>
      </c>
      <c r="N6" s="180">
        <v>930</v>
      </c>
      <c r="O6" s="180">
        <v>28836</v>
      </c>
      <c r="P6" s="180">
        <v>95</v>
      </c>
      <c r="Q6" s="180">
        <v>2402</v>
      </c>
      <c r="R6" s="180">
        <v>1260</v>
      </c>
      <c r="S6" s="180">
        <v>37505</v>
      </c>
      <c r="T6" s="180">
        <v>1192</v>
      </c>
      <c r="U6" s="180">
        <v>32335</v>
      </c>
      <c r="V6" s="180">
        <v>1073</v>
      </c>
      <c r="W6" s="180">
        <v>24996</v>
      </c>
      <c r="X6" s="180">
        <v>33405</v>
      </c>
      <c r="Y6" s="180">
        <v>464121</v>
      </c>
      <c r="Z6" s="180">
        <v>2357</v>
      </c>
      <c r="AA6" s="180">
        <v>54527</v>
      </c>
      <c r="AB6" s="180">
        <v>917</v>
      </c>
      <c r="AC6" s="180">
        <v>24994</v>
      </c>
      <c r="AD6" s="180">
        <v>50</v>
      </c>
      <c r="AE6" s="180">
        <v>1232</v>
      </c>
      <c r="AF6" s="180">
        <v>2803</v>
      </c>
      <c r="AG6" s="180">
        <v>70433</v>
      </c>
      <c r="AH6" s="180">
        <v>697</v>
      </c>
      <c r="AI6" s="180">
        <v>21539</v>
      </c>
      <c r="AJ6" s="180">
        <v>866</v>
      </c>
      <c r="AK6" s="180">
        <v>27005</v>
      </c>
      <c r="AL6" s="180">
        <v>41</v>
      </c>
      <c r="AM6" s="180">
        <v>16627</v>
      </c>
      <c r="AN6" s="180">
        <v>1714</v>
      </c>
      <c r="AO6" s="180">
        <v>25644</v>
      </c>
      <c r="AP6" s="180">
        <v>1094</v>
      </c>
      <c r="AQ6" s="180">
        <v>102658</v>
      </c>
      <c r="AR6" s="180">
        <v>1495</v>
      </c>
      <c r="AS6" s="180">
        <v>1887</v>
      </c>
    </row>
    <row r="7" spans="1:45" s="148" customFormat="1" ht="48" customHeight="1">
      <c r="A7" s="19">
        <v>29</v>
      </c>
      <c r="B7" s="270">
        <v>50861</v>
      </c>
      <c r="C7" s="270">
        <v>904027</v>
      </c>
      <c r="D7" s="270">
        <v>1263</v>
      </c>
      <c r="E7" s="270">
        <v>55588</v>
      </c>
      <c r="F7" s="270">
        <v>610</v>
      </c>
      <c r="G7" s="270">
        <v>13253</v>
      </c>
      <c r="H7" s="270">
        <v>338</v>
      </c>
      <c r="I7" s="270">
        <v>7032</v>
      </c>
      <c r="J7" s="270">
        <v>23</v>
      </c>
      <c r="K7" s="270">
        <v>700</v>
      </c>
      <c r="L7" s="270">
        <v>44</v>
      </c>
      <c r="M7" s="270">
        <v>747</v>
      </c>
      <c r="N7" s="270">
        <v>893</v>
      </c>
      <c r="O7" s="270">
        <v>26475</v>
      </c>
      <c r="P7" s="270">
        <v>28</v>
      </c>
      <c r="Q7" s="270">
        <v>762</v>
      </c>
      <c r="R7" s="270">
        <v>1208</v>
      </c>
      <c r="S7" s="270">
        <v>35473</v>
      </c>
      <c r="T7" s="270">
        <v>1188</v>
      </c>
      <c r="U7" s="270">
        <v>30013</v>
      </c>
      <c r="V7" s="270">
        <v>890</v>
      </c>
      <c r="W7" s="270">
        <v>20763</v>
      </c>
      <c r="X7" s="270">
        <v>35423</v>
      </c>
      <c r="Y7" s="270">
        <v>446840</v>
      </c>
      <c r="Z7" s="270">
        <v>2156</v>
      </c>
      <c r="AA7" s="270">
        <v>49520</v>
      </c>
      <c r="AB7" s="270">
        <v>973</v>
      </c>
      <c r="AC7" s="270">
        <v>25946</v>
      </c>
      <c r="AD7" s="270">
        <v>49</v>
      </c>
      <c r="AE7" s="270">
        <v>964</v>
      </c>
      <c r="AF7" s="270">
        <v>2847</v>
      </c>
      <c r="AG7" s="270">
        <v>71413</v>
      </c>
      <c r="AH7" s="270">
        <v>685</v>
      </c>
      <c r="AI7" s="270">
        <v>20713</v>
      </c>
      <c r="AJ7" s="270">
        <v>771</v>
      </c>
      <c r="AK7" s="270">
        <v>24713</v>
      </c>
      <c r="AL7" s="270">
        <v>92</v>
      </c>
      <c r="AM7" s="270">
        <v>42713</v>
      </c>
      <c r="AN7" s="270">
        <v>1380</v>
      </c>
      <c r="AO7" s="270">
        <v>30399</v>
      </c>
      <c r="AP7" s="270">
        <v>920</v>
      </c>
      <c r="AQ7" s="270">
        <v>16895</v>
      </c>
      <c r="AR7" s="270">
        <v>1646</v>
      </c>
      <c r="AS7" s="270">
        <v>1921</v>
      </c>
    </row>
    <row r="8" spans="1:45" s="148" customFormat="1" ht="48" customHeight="1">
      <c r="A8" s="19">
        <v>30</v>
      </c>
      <c r="B8" s="270">
        <v>46315</v>
      </c>
      <c r="C8" s="270">
        <v>807593</v>
      </c>
      <c r="D8" s="270">
        <v>1355</v>
      </c>
      <c r="E8" s="270">
        <v>54584</v>
      </c>
      <c r="F8" s="270">
        <v>664</v>
      </c>
      <c r="G8" s="270">
        <v>13106</v>
      </c>
      <c r="H8" s="270">
        <v>285</v>
      </c>
      <c r="I8" s="270">
        <v>5856</v>
      </c>
      <c r="J8" s="270">
        <v>17</v>
      </c>
      <c r="K8" s="270">
        <v>628</v>
      </c>
      <c r="L8" s="270">
        <v>38</v>
      </c>
      <c r="M8" s="270">
        <v>554</v>
      </c>
      <c r="N8" s="270">
        <v>904</v>
      </c>
      <c r="O8" s="270">
        <v>25930</v>
      </c>
      <c r="P8" s="270">
        <v>22</v>
      </c>
      <c r="Q8" s="270">
        <v>266</v>
      </c>
      <c r="R8" s="270">
        <v>1161</v>
      </c>
      <c r="S8" s="270">
        <v>32070</v>
      </c>
      <c r="T8" s="270">
        <v>1203</v>
      </c>
      <c r="U8" s="270">
        <v>29238</v>
      </c>
      <c r="V8" s="270">
        <v>897</v>
      </c>
      <c r="W8" s="270">
        <v>20588</v>
      </c>
      <c r="X8" s="270">
        <v>31227</v>
      </c>
      <c r="Y8" s="270">
        <v>418117</v>
      </c>
      <c r="Z8" s="270">
        <v>2148</v>
      </c>
      <c r="AA8" s="270">
        <v>48272</v>
      </c>
      <c r="AB8" s="270">
        <v>851</v>
      </c>
      <c r="AC8" s="270">
        <v>23781</v>
      </c>
      <c r="AD8" s="270">
        <v>44</v>
      </c>
      <c r="AE8" s="270">
        <v>2086</v>
      </c>
      <c r="AF8" s="270">
        <v>2724</v>
      </c>
      <c r="AG8" s="270">
        <v>66753</v>
      </c>
      <c r="AH8" s="270">
        <v>556</v>
      </c>
      <c r="AI8" s="270">
        <v>14696</v>
      </c>
      <c r="AJ8" s="270">
        <v>751</v>
      </c>
      <c r="AK8" s="270">
        <v>24006</v>
      </c>
      <c r="AL8" s="270">
        <v>16</v>
      </c>
      <c r="AM8" s="270">
        <v>499</v>
      </c>
      <c r="AN8" s="270">
        <v>1452</v>
      </c>
      <c r="AO8" s="270">
        <v>26563</v>
      </c>
      <c r="AP8" s="270">
        <v>693</v>
      </c>
      <c r="AQ8" s="270">
        <v>11687</v>
      </c>
      <c r="AR8" s="270">
        <v>1594</v>
      </c>
      <c r="AS8" s="270">
        <v>1986</v>
      </c>
    </row>
    <row r="9" spans="1:45" s="148" customFormat="1" ht="48" customHeight="1">
      <c r="A9" s="19" t="s">
        <v>496</v>
      </c>
      <c r="B9" s="270">
        <v>43571</v>
      </c>
      <c r="C9" s="270">
        <v>778212</v>
      </c>
      <c r="D9" s="270">
        <v>1196</v>
      </c>
      <c r="E9" s="270">
        <v>43041</v>
      </c>
      <c r="F9" s="270">
        <v>616</v>
      </c>
      <c r="G9" s="270">
        <v>12190</v>
      </c>
      <c r="H9" s="270">
        <v>261</v>
      </c>
      <c r="I9" s="270">
        <v>5358</v>
      </c>
      <c r="J9" s="270">
        <v>14</v>
      </c>
      <c r="K9" s="270">
        <v>636</v>
      </c>
      <c r="L9" s="270">
        <v>80</v>
      </c>
      <c r="M9" s="270">
        <v>1312</v>
      </c>
      <c r="N9" s="270">
        <v>838</v>
      </c>
      <c r="O9" s="270">
        <v>23030</v>
      </c>
      <c r="P9" s="270">
        <v>20</v>
      </c>
      <c r="Q9" s="270">
        <v>232</v>
      </c>
      <c r="R9" s="270">
        <v>1030</v>
      </c>
      <c r="S9" s="270">
        <v>27032</v>
      </c>
      <c r="T9" s="270">
        <v>1046</v>
      </c>
      <c r="U9" s="270">
        <v>25073</v>
      </c>
      <c r="V9" s="270">
        <v>880</v>
      </c>
      <c r="W9" s="270">
        <v>17798</v>
      </c>
      <c r="X9" s="270">
        <v>28871</v>
      </c>
      <c r="Y9" s="270">
        <v>372632</v>
      </c>
      <c r="Z9" s="270">
        <v>2182</v>
      </c>
      <c r="AA9" s="270">
        <v>50514</v>
      </c>
      <c r="AB9" s="270">
        <v>873</v>
      </c>
      <c r="AC9" s="270">
        <v>23799</v>
      </c>
      <c r="AD9" s="270">
        <v>25</v>
      </c>
      <c r="AE9" s="270">
        <v>1036</v>
      </c>
      <c r="AF9" s="270">
        <v>2697</v>
      </c>
      <c r="AG9" s="270">
        <v>57675</v>
      </c>
      <c r="AH9" s="270">
        <v>646</v>
      </c>
      <c r="AI9" s="270">
        <v>16078</v>
      </c>
      <c r="AJ9" s="270">
        <v>686</v>
      </c>
      <c r="AK9" s="270">
        <v>19987</v>
      </c>
      <c r="AL9" s="270">
        <v>140</v>
      </c>
      <c r="AM9" s="270">
        <v>53143</v>
      </c>
      <c r="AN9" s="270">
        <v>1470</v>
      </c>
      <c r="AO9" s="270">
        <v>27646</v>
      </c>
      <c r="AP9" s="270">
        <v>721</v>
      </c>
      <c r="AQ9" s="270">
        <v>12519</v>
      </c>
      <c r="AR9" s="270">
        <v>1368</v>
      </c>
      <c r="AS9" s="270">
        <v>1992</v>
      </c>
    </row>
    <row r="10" spans="1:45" s="122" customFormat="1" ht="48" customHeight="1">
      <c r="A10" s="114">
        <v>2</v>
      </c>
      <c r="B10" s="181">
        <f>SUM(B12:B23)</f>
        <v>23641</v>
      </c>
      <c r="C10" s="181">
        <f>SUM(C12:C23)</f>
        <v>319970</v>
      </c>
      <c r="D10" s="181">
        <f aca="true" t="shared" si="0" ref="D10:AS10">SUM(D12:D23)</f>
        <v>436</v>
      </c>
      <c r="E10" s="181">
        <f t="shared" si="0"/>
        <v>7967</v>
      </c>
      <c r="F10" s="181">
        <f t="shared" si="0"/>
        <v>271</v>
      </c>
      <c r="G10" s="181">
        <f t="shared" si="0"/>
        <v>4324</v>
      </c>
      <c r="H10" s="181">
        <f t="shared" si="0"/>
        <v>108</v>
      </c>
      <c r="I10" s="181">
        <f t="shared" si="0"/>
        <v>1676</v>
      </c>
      <c r="J10" s="181">
        <f t="shared" si="0"/>
        <v>4</v>
      </c>
      <c r="K10" s="181">
        <f t="shared" si="0"/>
        <v>103</v>
      </c>
      <c r="L10" s="181">
        <f t="shared" si="0"/>
        <v>22</v>
      </c>
      <c r="M10" s="181">
        <f t="shared" si="0"/>
        <v>248</v>
      </c>
      <c r="N10" s="181">
        <f t="shared" si="0"/>
        <v>295</v>
      </c>
      <c r="O10" s="181">
        <f t="shared" si="0"/>
        <v>3895</v>
      </c>
      <c r="P10" s="181">
        <f t="shared" si="0"/>
        <v>4</v>
      </c>
      <c r="Q10" s="181">
        <f t="shared" si="0"/>
        <v>68</v>
      </c>
      <c r="R10" s="181">
        <f t="shared" si="0"/>
        <v>424</v>
      </c>
      <c r="S10" s="181">
        <f t="shared" si="0"/>
        <v>7226</v>
      </c>
      <c r="T10" s="181">
        <f t="shared" si="0"/>
        <v>578</v>
      </c>
      <c r="U10" s="181">
        <f t="shared" si="0"/>
        <v>10921</v>
      </c>
      <c r="V10" s="181">
        <f t="shared" si="0"/>
        <v>375</v>
      </c>
      <c r="W10" s="181">
        <f t="shared" si="0"/>
        <v>4700</v>
      </c>
      <c r="X10" s="181">
        <f t="shared" si="0"/>
        <v>16324</v>
      </c>
      <c r="Y10" s="181">
        <f t="shared" si="0"/>
        <v>177942</v>
      </c>
      <c r="Z10" s="181">
        <f t="shared" si="0"/>
        <v>1536</v>
      </c>
      <c r="AA10" s="181">
        <f t="shared" si="0"/>
        <v>22583</v>
      </c>
      <c r="AB10" s="181">
        <f t="shared" si="0"/>
        <v>438</v>
      </c>
      <c r="AC10" s="181">
        <f t="shared" si="0"/>
        <v>6337</v>
      </c>
      <c r="AD10" s="181">
        <f t="shared" si="0"/>
        <v>16</v>
      </c>
      <c r="AE10" s="181">
        <f t="shared" si="0"/>
        <v>339</v>
      </c>
      <c r="AF10" s="181">
        <f t="shared" si="0"/>
        <v>1332</v>
      </c>
      <c r="AG10" s="181">
        <f t="shared" si="0"/>
        <v>20134</v>
      </c>
      <c r="AH10" s="181">
        <f t="shared" si="0"/>
        <v>151</v>
      </c>
      <c r="AI10" s="181">
        <f t="shared" si="0"/>
        <v>3252</v>
      </c>
      <c r="AJ10" s="181">
        <f t="shared" si="0"/>
        <v>507</v>
      </c>
      <c r="AK10" s="181">
        <f t="shared" si="0"/>
        <v>13312</v>
      </c>
      <c r="AL10" s="181">
        <f t="shared" si="0"/>
        <v>34</v>
      </c>
      <c r="AM10" s="181">
        <f t="shared" si="0"/>
        <v>25667</v>
      </c>
      <c r="AN10" s="181">
        <f t="shared" si="0"/>
        <v>786</v>
      </c>
      <c r="AO10" s="181">
        <f t="shared" si="0"/>
        <v>9276</v>
      </c>
      <c r="AP10" s="181">
        <f t="shared" si="0"/>
        <v>373</v>
      </c>
      <c r="AQ10" s="181">
        <f t="shared" si="0"/>
        <v>5789</v>
      </c>
      <c r="AR10" s="181">
        <f t="shared" si="0"/>
        <v>5068</v>
      </c>
      <c r="AS10" s="181">
        <f t="shared" si="0"/>
        <v>1517</v>
      </c>
    </row>
    <row r="11" spans="1:70" s="122" customFormat="1" ht="21" customHeight="1">
      <c r="A11" s="123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24"/>
      <c r="AU11" s="124"/>
      <c r="AV11" s="124"/>
      <c r="AW11" s="124"/>
      <c r="AX11" s="124"/>
      <c r="AY11" s="124"/>
      <c r="AZ11" s="124"/>
      <c r="BA11" s="124"/>
      <c r="BB11" s="124"/>
      <c r="BC11" s="124"/>
      <c r="BD11" s="124"/>
      <c r="BE11" s="124"/>
      <c r="BF11" s="124"/>
      <c r="BG11" s="124"/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124"/>
    </row>
    <row r="12" spans="1:45" s="126" customFormat="1" ht="48" customHeight="1">
      <c r="A12" s="125" t="s">
        <v>517</v>
      </c>
      <c r="B12" s="270">
        <f>SUM(D12,F12,H12,J12,L12,N12,P12,R12,T12,V12,X12,Z12,AB12,AD12,AF12,AH12,AJ12,AL12,AN12)</f>
        <v>192</v>
      </c>
      <c r="C12" s="270">
        <f>SUM(E12,G12,I12,K12,M12,O12,Q12,S12,U12,W12,Y12,AA12,AC12,AE12,AG12,AI12,AK12,AM12,AO12)</f>
        <v>1948</v>
      </c>
      <c r="D12" s="270">
        <v>4</v>
      </c>
      <c r="E12" s="270">
        <v>29</v>
      </c>
      <c r="F12" s="270">
        <v>4</v>
      </c>
      <c r="G12" s="270">
        <v>39</v>
      </c>
      <c r="H12" s="270">
        <v>6</v>
      </c>
      <c r="I12" s="270">
        <v>45</v>
      </c>
      <c r="J12" s="270">
        <v>0</v>
      </c>
      <c r="K12" s="270">
        <v>0</v>
      </c>
      <c r="L12" s="270">
        <v>0</v>
      </c>
      <c r="M12" s="270">
        <v>0</v>
      </c>
      <c r="N12" s="270">
        <v>6</v>
      </c>
      <c r="O12" s="270">
        <v>95</v>
      </c>
      <c r="P12" s="371">
        <v>0</v>
      </c>
      <c r="Q12" s="371">
        <v>0</v>
      </c>
      <c r="R12" s="270">
        <v>4</v>
      </c>
      <c r="S12" s="270">
        <v>50</v>
      </c>
      <c r="T12" s="270">
        <v>2</v>
      </c>
      <c r="U12" s="270">
        <v>43</v>
      </c>
      <c r="V12" s="270">
        <v>8</v>
      </c>
      <c r="W12" s="270">
        <v>82</v>
      </c>
      <c r="X12" s="270">
        <v>38</v>
      </c>
      <c r="Y12" s="270">
        <v>362</v>
      </c>
      <c r="Z12" s="270">
        <v>57</v>
      </c>
      <c r="AA12" s="270">
        <v>552</v>
      </c>
      <c r="AB12" s="270">
        <v>15</v>
      </c>
      <c r="AC12" s="270">
        <v>210</v>
      </c>
      <c r="AD12" s="270">
        <v>0</v>
      </c>
      <c r="AE12" s="270">
        <v>0</v>
      </c>
      <c r="AF12" s="270">
        <v>18</v>
      </c>
      <c r="AG12" s="270">
        <v>113</v>
      </c>
      <c r="AH12" s="270">
        <v>1</v>
      </c>
      <c r="AI12" s="270">
        <v>74</v>
      </c>
      <c r="AJ12" s="270">
        <v>2</v>
      </c>
      <c r="AK12" s="270">
        <v>103</v>
      </c>
      <c r="AL12" s="270">
        <v>0</v>
      </c>
      <c r="AM12" s="270">
        <v>0</v>
      </c>
      <c r="AN12" s="270">
        <v>27</v>
      </c>
      <c r="AO12" s="270">
        <v>151</v>
      </c>
      <c r="AP12" s="270">
        <v>0</v>
      </c>
      <c r="AQ12" s="270">
        <v>0</v>
      </c>
      <c r="AR12" s="270">
        <v>43</v>
      </c>
      <c r="AS12" s="270">
        <v>102</v>
      </c>
    </row>
    <row r="13" spans="1:45" s="126" customFormat="1" ht="48" customHeight="1">
      <c r="A13" s="125" t="s">
        <v>515</v>
      </c>
      <c r="B13" s="270">
        <f aca="true" t="shared" si="1" ref="B13:C23">SUM(D13,F13,H13,J13,L13,N13,P13,R13,T13,V13,X13,Z13,AB13,AD13,AF13,AH13,AJ13,AL13,AN13)</f>
        <v>58</v>
      </c>
      <c r="C13" s="270">
        <f t="shared" si="1"/>
        <v>393</v>
      </c>
      <c r="D13" s="270">
        <v>5</v>
      </c>
      <c r="E13" s="270">
        <v>88</v>
      </c>
      <c r="F13" s="270">
        <v>0</v>
      </c>
      <c r="G13" s="270">
        <v>0</v>
      </c>
      <c r="H13" s="270">
        <v>0</v>
      </c>
      <c r="I13" s="270">
        <v>0</v>
      </c>
      <c r="J13" s="270">
        <v>0</v>
      </c>
      <c r="K13" s="270">
        <v>0</v>
      </c>
      <c r="L13" s="270">
        <v>0</v>
      </c>
      <c r="M13" s="270">
        <v>0</v>
      </c>
      <c r="N13" s="270">
        <v>2</v>
      </c>
      <c r="O13" s="270">
        <v>12</v>
      </c>
      <c r="P13" s="270">
        <v>0</v>
      </c>
      <c r="Q13" s="270">
        <v>0</v>
      </c>
      <c r="R13" s="270">
        <v>0</v>
      </c>
      <c r="S13" s="270">
        <v>0</v>
      </c>
      <c r="T13" s="270">
        <v>0</v>
      </c>
      <c r="U13" s="270">
        <v>0</v>
      </c>
      <c r="V13" s="270">
        <v>2</v>
      </c>
      <c r="W13" s="270">
        <v>18</v>
      </c>
      <c r="X13" s="270">
        <v>0</v>
      </c>
      <c r="Y13" s="270">
        <v>0</v>
      </c>
      <c r="Z13" s="270">
        <v>18</v>
      </c>
      <c r="AA13" s="270">
        <v>101</v>
      </c>
      <c r="AB13" s="270">
        <v>3</v>
      </c>
      <c r="AC13" s="270">
        <v>12</v>
      </c>
      <c r="AD13" s="371">
        <v>0</v>
      </c>
      <c r="AE13" s="371">
        <v>0</v>
      </c>
      <c r="AF13" s="270">
        <v>4</v>
      </c>
      <c r="AG13" s="270">
        <v>28</v>
      </c>
      <c r="AH13" s="270">
        <v>0</v>
      </c>
      <c r="AI13" s="270">
        <v>0</v>
      </c>
      <c r="AJ13" s="270">
        <v>0</v>
      </c>
      <c r="AK13" s="270">
        <v>0</v>
      </c>
      <c r="AL13" s="270">
        <v>0</v>
      </c>
      <c r="AM13" s="270">
        <v>0</v>
      </c>
      <c r="AN13" s="270">
        <v>24</v>
      </c>
      <c r="AO13" s="270">
        <v>134</v>
      </c>
      <c r="AP13" s="270">
        <v>0</v>
      </c>
      <c r="AQ13" s="270">
        <v>0</v>
      </c>
      <c r="AR13" s="270">
        <v>26</v>
      </c>
      <c r="AS13" s="270">
        <v>105</v>
      </c>
    </row>
    <row r="14" spans="1:45" s="126" customFormat="1" ht="48" customHeight="1">
      <c r="A14" s="125" t="s">
        <v>364</v>
      </c>
      <c r="B14" s="270">
        <f>SUM(D14,F14,H14,J14,L14,N14,P14,R14,T14,V14,X14,Z14,AB14,AD14,AF14,AH14,AJ14,AL14,AN14)</f>
        <v>2082</v>
      </c>
      <c r="C14" s="270">
        <f t="shared" si="1"/>
        <v>24009</v>
      </c>
      <c r="D14" s="270">
        <v>33</v>
      </c>
      <c r="E14" s="270">
        <v>602</v>
      </c>
      <c r="F14" s="270">
        <v>20</v>
      </c>
      <c r="G14" s="270">
        <v>312</v>
      </c>
      <c r="H14" s="270">
        <v>8</v>
      </c>
      <c r="I14" s="270">
        <v>124</v>
      </c>
      <c r="J14" s="270">
        <v>0</v>
      </c>
      <c r="K14" s="270">
        <v>0</v>
      </c>
      <c r="L14" s="270">
        <v>2</v>
      </c>
      <c r="M14" s="270">
        <v>14</v>
      </c>
      <c r="N14" s="270">
        <v>53</v>
      </c>
      <c r="O14" s="270">
        <v>407</v>
      </c>
      <c r="P14" s="270">
        <v>1</v>
      </c>
      <c r="Q14" s="270">
        <v>10</v>
      </c>
      <c r="R14" s="270">
        <v>20</v>
      </c>
      <c r="S14" s="270">
        <v>230</v>
      </c>
      <c r="T14" s="270">
        <v>61</v>
      </c>
      <c r="U14" s="270">
        <v>849</v>
      </c>
      <c r="V14" s="270">
        <v>33</v>
      </c>
      <c r="W14" s="270">
        <v>575</v>
      </c>
      <c r="X14" s="270">
        <v>1424</v>
      </c>
      <c r="Y14" s="270">
        <v>15559</v>
      </c>
      <c r="Z14" s="270">
        <v>144</v>
      </c>
      <c r="AA14" s="270">
        <v>1968</v>
      </c>
      <c r="AB14" s="270">
        <v>45</v>
      </c>
      <c r="AC14" s="270">
        <v>375</v>
      </c>
      <c r="AD14" s="270">
        <v>0</v>
      </c>
      <c r="AE14" s="270">
        <v>0</v>
      </c>
      <c r="AF14" s="270">
        <v>124</v>
      </c>
      <c r="AG14" s="270">
        <v>1606</v>
      </c>
      <c r="AH14" s="270">
        <v>21</v>
      </c>
      <c r="AI14" s="270">
        <v>361</v>
      </c>
      <c r="AJ14" s="270">
        <v>17</v>
      </c>
      <c r="AK14" s="270">
        <v>291</v>
      </c>
      <c r="AL14" s="270">
        <v>0</v>
      </c>
      <c r="AM14" s="270">
        <v>0</v>
      </c>
      <c r="AN14" s="270">
        <v>76</v>
      </c>
      <c r="AO14" s="270">
        <v>726</v>
      </c>
      <c r="AP14" s="270">
        <v>29</v>
      </c>
      <c r="AQ14" s="270">
        <v>461</v>
      </c>
      <c r="AR14" s="270">
        <v>70</v>
      </c>
      <c r="AS14" s="270">
        <v>142</v>
      </c>
    </row>
    <row r="15" spans="1:45" s="126" customFormat="1" ht="48" customHeight="1">
      <c r="A15" s="125" t="s">
        <v>365</v>
      </c>
      <c r="B15" s="270">
        <f t="shared" si="1"/>
        <v>2473</v>
      </c>
      <c r="C15" s="270">
        <f t="shared" si="1"/>
        <v>30031</v>
      </c>
      <c r="D15" s="270">
        <v>20</v>
      </c>
      <c r="E15" s="270">
        <v>338</v>
      </c>
      <c r="F15" s="270">
        <v>25</v>
      </c>
      <c r="G15" s="270">
        <v>381</v>
      </c>
      <c r="H15" s="270">
        <v>11</v>
      </c>
      <c r="I15" s="270">
        <v>165</v>
      </c>
      <c r="J15" s="270">
        <v>0</v>
      </c>
      <c r="K15" s="270">
        <v>0</v>
      </c>
      <c r="L15" s="270">
        <v>1</v>
      </c>
      <c r="M15" s="270">
        <v>4</v>
      </c>
      <c r="N15" s="270">
        <v>28</v>
      </c>
      <c r="O15" s="270">
        <v>386</v>
      </c>
      <c r="P15" s="270">
        <v>0</v>
      </c>
      <c r="Q15" s="270">
        <v>0</v>
      </c>
      <c r="R15" s="270">
        <v>18</v>
      </c>
      <c r="S15" s="270">
        <v>282</v>
      </c>
      <c r="T15" s="270">
        <v>39</v>
      </c>
      <c r="U15" s="270">
        <v>627</v>
      </c>
      <c r="V15" s="270">
        <v>51</v>
      </c>
      <c r="W15" s="270">
        <v>697</v>
      </c>
      <c r="X15" s="270">
        <v>1807</v>
      </c>
      <c r="Y15" s="270">
        <v>19611</v>
      </c>
      <c r="Z15" s="270">
        <v>142</v>
      </c>
      <c r="AA15" s="270">
        <v>2106</v>
      </c>
      <c r="AB15" s="270">
        <v>41</v>
      </c>
      <c r="AC15" s="270">
        <v>755</v>
      </c>
      <c r="AD15" s="371">
        <v>2</v>
      </c>
      <c r="AE15" s="371">
        <v>33</v>
      </c>
      <c r="AF15" s="270">
        <v>138</v>
      </c>
      <c r="AG15" s="270">
        <v>2110</v>
      </c>
      <c r="AH15" s="270">
        <v>17</v>
      </c>
      <c r="AI15" s="270">
        <v>173</v>
      </c>
      <c r="AJ15" s="270">
        <v>55</v>
      </c>
      <c r="AK15" s="270">
        <v>1514</v>
      </c>
      <c r="AL15" s="270">
        <v>0</v>
      </c>
      <c r="AM15" s="270">
        <v>0</v>
      </c>
      <c r="AN15" s="270">
        <v>78</v>
      </c>
      <c r="AO15" s="270">
        <v>849</v>
      </c>
      <c r="AP15" s="270">
        <v>45</v>
      </c>
      <c r="AQ15" s="270">
        <v>725</v>
      </c>
      <c r="AR15" s="270">
        <v>374</v>
      </c>
      <c r="AS15" s="270">
        <v>126</v>
      </c>
    </row>
    <row r="16" spans="1:45" s="126" customFormat="1" ht="48" customHeight="1">
      <c r="A16" s="125" t="s">
        <v>366</v>
      </c>
      <c r="B16" s="270">
        <f t="shared" si="1"/>
        <v>1880</v>
      </c>
      <c r="C16" s="270">
        <f t="shared" si="1"/>
        <v>23412</v>
      </c>
      <c r="D16" s="270">
        <v>15</v>
      </c>
      <c r="E16" s="270">
        <v>178</v>
      </c>
      <c r="F16" s="270">
        <v>17</v>
      </c>
      <c r="G16" s="270">
        <v>205</v>
      </c>
      <c r="H16" s="270">
        <v>6</v>
      </c>
      <c r="I16" s="270">
        <v>91</v>
      </c>
      <c r="J16" s="270">
        <v>0</v>
      </c>
      <c r="K16" s="270">
        <v>0</v>
      </c>
      <c r="L16" s="270">
        <v>1</v>
      </c>
      <c r="M16" s="270">
        <v>5</v>
      </c>
      <c r="N16" s="270">
        <v>15</v>
      </c>
      <c r="O16" s="270">
        <v>156</v>
      </c>
      <c r="P16" s="371">
        <v>0</v>
      </c>
      <c r="Q16" s="371">
        <v>0</v>
      </c>
      <c r="R16" s="270">
        <v>10</v>
      </c>
      <c r="S16" s="270">
        <v>88</v>
      </c>
      <c r="T16" s="270">
        <v>27</v>
      </c>
      <c r="U16" s="270">
        <v>302</v>
      </c>
      <c r="V16" s="270">
        <v>31</v>
      </c>
      <c r="W16" s="270">
        <v>304</v>
      </c>
      <c r="X16" s="270">
        <v>1381</v>
      </c>
      <c r="Y16" s="270">
        <v>14083</v>
      </c>
      <c r="Z16" s="270">
        <v>133</v>
      </c>
      <c r="AA16" s="270">
        <v>2510</v>
      </c>
      <c r="AB16" s="270">
        <v>31</v>
      </c>
      <c r="AC16" s="270">
        <v>489</v>
      </c>
      <c r="AD16" s="371">
        <v>4</v>
      </c>
      <c r="AE16" s="371">
        <v>89</v>
      </c>
      <c r="AF16" s="270">
        <v>45</v>
      </c>
      <c r="AG16" s="270">
        <v>487</v>
      </c>
      <c r="AH16" s="270">
        <v>12</v>
      </c>
      <c r="AI16" s="270">
        <v>207</v>
      </c>
      <c r="AJ16" s="270">
        <v>95</v>
      </c>
      <c r="AK16" s="270">
        <v>3318</v>
      </c>
      <c r="AL16" s="270">
        <v>0</v>
      </c>
      <c r="AM16" s="270">
        <v>0</v>
      </c>
      <c r="AN16" s="270">
        <v>57</v>
      </c>
      <c r="AO16" s="270">
        <v>900</v>
      </c>
      <c r="AP16" s="270">
        <v>38</v>
      </c>
      <c r="AQ16" s="270">
        <v>643</v>
      </c>
      <c r="AR16" s="270">
        <v>390</v>
      </c>
      <c r="AS16" s="270">
        <v>95</v>
      </c>
    </row>
    <row r="17" spans="1:70" s="126" customFormat="1" ht="48" customHeight="1">
      <c r="A17" s="125" t="s">
        <v>367</v>
      </c>
      <c r="B17" s="270">
        <f t="shared" si="1"/>
        <v>2373</v>
      </c>
      <c r="C17" s="270">
        <f t="shared" si="1"/>
        <v>28759</v>
      </c>
      <c r="D17" s="270">
        <v>19</v>
      </c>
      <c r="E17" s="270">
        <v>364</v>
      </c>
      <c r="F17" s="270">
        <v>21</v>
      </c>
      <c r="G17" s="270">
        <v>290</v>
      </c>
      <c r="H17" s="270">
        <v>9</v>
      </c>
      <c r="I17" s="270">
        <v>130</v>
      </c>
      <c r="J17" s="270">
        <v>0</v>
      </c>
      <c r="K17" s="270">
        <v>0</v>
      </c>
      <c r="L17" s="270">
        <v>0</v>
      </c>
      <c r="M17" s="270">
        <v>0</v>
      </c>
      <c r="N17" s="270">
        <v>22</v>
      </c>
      <c r="O17" s="270">
        <v>356</v>
      </c>
      <c r="P17" s="371">
        <v>1</v>
      </c>
      <c r="Q17" s="371">
        <v>25</v>
      </c>
      <c r="R17" s="270">
        <v>23</v>
      </c>
      <c r="S17" s="270">
        <v>280</v>
      </c>
      <c r="T17" s="270">
        <v>48</v>
      </c>
      <c r="U17" s="270">
        <v>902</v>
      </c>
      <c r="V17" s="270">
        <v>32</v>
      </c>
      <c r="W17" s="270">
        <v>368</v>
      </c>
      <c r="X17" s="270">
        <v>1755</v>
      </c>
      <c r="Y17" s="270">
        <v>18658</v>
      </c>
      <c r="Z17" s="270">
        <v>124</v>
      </c>
      <c r="AA17" s="270">
        <v>1899</v>
      </c>
      <c r="AB17" s="270">
        <v>42</v>
      </c>
      <c r="AC17" s="270">
        <v>618</v>
      </c>
      <c r="AD17" s="371">
        <v>3</v>
      </c>
      <c r="AE17" s="371">
        <v>50</v>
      </c>
      <c r="AF17" s="270">
        <v>139</v>
      </c>
      <c r="AG17" s="270">
        <v>2159</v>
      </c>
      <c r="AH17" s="270">
        <v>26</v>
      </c>
      <c r="AI17" s="270">
        <v>857</v>
      </c>
      <c r="AJ17" s="270">
        <v>26</v>
      </c>
      <c r="AK17" s="270">
        <v>1018</v>
      </c>
      <c r="AL17" s="270">
        <v>0</v>
      </c>
      <c r="AM17" s="270">
        <v>0</v>
      </c>
      <c r="AN17" s="270">
        <v>83</v>
      </c>
      <c r="AO17" s="270">
        <v>785</v>
      </c>
      <c r="AP17" s="270">
        <v>50</v>
      </c>
      <c r="AQ17" s="270">
        <v>760</v>
      </c>
      <c r="AR17" s="270">
        <v>445</v>
      </c>
      <c r="AS17" s="270">
        <v>113</v>
      </c>
      <c r="AV17" s="235"/>
      <c r="AW17" s="235"/>
      <c r="AX17" s="235"/>
      <c r="AY17" s="235"/>
      <c r="AZ17" s="235"/>
      <c r="BA17" s="235"/>
      <c r="BB17" s="235"/>
      <c r="BC17" s="235"/>
      <c r="BD17" s="235"/>
      <c r="BE17" s="235"/>
      <c r="BF17" s="235"/>
      <c r="BG17" s="235"/>
      <c r="BH17" s="235"/>
      <c r="BI17" s="235"/>
      <c r="BJ17" s="235"/>
      <c r="BK17" s="235"/>
      <c r="BL17" s="235"/>
      <c r="BM17" s="235"/>
      <c r="BN17" s="235"/>
      <c r="BO17" s="235"/>
      <c r="BP17" s="235"/>
      <c r="BQ17" s="235"/>
      <c r="BR17" s="235"/>
    </row>
    <row r="18" spans="1:70" s="126" customFormat="1" ht="48" customHeight="1">
      <c r="A18" s="125" t="s">
        <v>428</v>
      </c>
      <c r="B18" s="270">
        <f t="shared" si="1"/>
        <v>2971</v>
      </c>
      <c r="C18" s="270">
        <f t="shared" si="1"/>
        <v>37548</v>
      </c>
      <c r="D18" s="270">
        <v>79</v>
      </c>
      <c r="E18" s="270">
        <v>1522</v>
      </c>
      <c r="F18" s="270">
        <v>24</v>
      </c>
      <c r="G18" s="270">
        <v>347</v>
      </c>
      <c r="H18" s="270">
        <v>13</v>
      </c>
      <c r="I18" s="270">
        <v>149</v>
      </c>
      <c r="J18" s="270">
        <v>0</v>
      </c>
      <c r="K18" s="270">
        <v>0</v>
      </c>
      <c r="L18" s="270">
        <v>5</v>
      </c>
      <c r="M18" s="270">
        <v>77</v>
      </c>
      <c r="N18" s="270">
        <v>36</v>
      </c>
      <c r="O18" s="270">
        <v>491</v>
      </c>
      <c r="P18" s="270">
        <v>0</v>
      </c>
      <c r="Q18" s="270">
        <v>0</v>
      </c>
      <c r="R18" s="270">
        <v>49</v>
      </c>
      <c r="S18" s="270">
        <v>893</v>
      </c>
      <c r="T18" s="270">
        <v>57</v>
      </c>
      <c r="U18" s="270">
        <v>1132</v>
      </c>
      <c r="V18" s="270">
        <v>34</v>
      </c>
      <c r="W18" s="270">
        <v>415</v>
      </c>
      <c r="X18" s="270">
        <v>2127</v>
      </c>
      <c r="Y18" s="270">
        <v>23904</v>
      </c>
      <c r="Z18" s="270">
        <v>138</v>
      </c>
      <c r="AA18" s="270">
        <v>2067</v>
      </c>
      <c r="AB18" s="270">
        <v>45</v>
      </c>
      <c r="AC18" s="270">
        <v>761</v>
      </c>
      <c r="AD18" s="371">
        <v>1</v>
      </c>
      <c r="AE18" s="371">
        <v>40</v>
      </c>
      <c r="AF18" s="270">
        <v>187</v>
      </c>
      <c r="AG18" s="270">
        <v>2990</v>
      </c>
      <c r="AH18" s="270">
        <v>20</v>
      </c>
      <c r="AI18" s="270">
        <v>303</v>
      </c>
      <c r="AJ18" s="270">
        <v>68</v>
      </c>
      <c r="AK18" s="270">
        <v>1547</v>
      </c>
      <c r="AL18" s="270">
        <v>0</v>
      </c>
      <c r="AM18" s="270">
        <v>0</v>
      </c>
      <c r="AN18" s="270">
        <v>88</v>
      </c>
      <c r="AO18" s="270">
        <v>910</v>
      </c>
      <c r="AP18" s="270">
        <v>63</v>
      </c>
      <c r="AQ18" s="270">
        <v>847</v>
      </c>
      <c r="AR18" s="270">
        <v>1073</v>
      </c>
      <c r="AS18" s="270">
        <v>138</v>
      </c>
      <c r="AV18" s="235"/>
      <c r="AW18" s="235"/>
      <c r="AX18" s="235"/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/>
      <c r="BK18" s="235"/>
      <c r="BL18" s="235"/>
      <c r="BM18" s="235"/>
      <c r="BN18" s="235"/>
      <c r="BO18" s="235"/>
      <c r="BP18" s="235"/>
      <c r="BQ18" s="235"/>
      <c r="BR18" s="235"/>
    </row>
    <row r="19" spans="1:70" s="126" customFormat="1" ht="48" customHeight="1">
      <c r="A19" s="125" t="s">
        <v>368</v>
      </c>
      <c r="B19" s="270">
        <f t="shared" si="1"/>
        <v>2946</v>
      </c>
      <c r="C19" s="270">
        <f t="shared" si="1"/>
        <v>38837</v>
      </c>
      <c r="D19" s="270">
        <v>70</v>
      </c>
      <c r="E19" s="270">
        <v>1503</v>
      </c>
      <c r="F19" s="270">
        <v>32</v>
      </c>
      <c r="G19" s="270">
        <v>494</v>
      </c>
      <c r="H19" s="270">
        <v>10</v>
      </c>
      <c r="I19" s="270">
        <v>160</v>
      </c>
      <c r="J19" s="270">
        <v>3</v>
      </c>
      <c r="K19" s="270">
        <v>90</v>
      </c>
      <c r="L19" s="270">
        <v>4</v>
      </c>
      <c r="M19" s="270">
        <v>49</v>
      </c>
      <c r="N19" s="270">
        <v>42</v>
      </c>
      <c r="O19" s="270">
        <v>547</v>
      </c>
      <c r="P19" s="371">
        <v>0</v>
      </c>
      <c r="Q19" s="371">
        <v>0</v>
      </c>
      <c r="R19" s="270">
        <v>54</v>
      </c>
      <c r="S19" s="270">
        <v>919</v>
      </c>
      <c r="T19" s="270">
        <v>56</v>
      </c>
      <c r="U19" s="270">
        <v>1180</v>
      </c>
      <c r="V19" s="270">
        <v>36</v>
      </c>
      <c r="W19" s="270">
        <v>421</v>
      </c>
      <c r="X19" s="270">
        <v>2117</v>
      </c>
      <c r="Y19" s="270">
        <v>24045</v>
      </c>
      <c r="Z19" s="270">
        <v>145</v>
      </c>
      <c r="AA19" s="270">
        <v>2284</v>
      </c>
      <c r="AB19" s="270">
        <v>34</v>
      </c>
      <c r="AC19" s="270">
        <v>543</v>
      </c>
      <c r="AD19" s="270">
        <v>2</v>
      </c>
      <c r="AE19" s="270">
        <v>48</v>
      </c>
      <c r="AF19" s="270">
        <v>157</v>
      </c>
      <c r="AG19" s="270">
        <v>2806</v>
      </c>
      <c r="AH19" s="270">
        <v>13</v>
      </c>
      <c r="AI19" s="270">
        <v>408</v>
      </c>
      <c r="AJ19" s="270">
        <v>73</v>
      </c>
      <c r="AK19" s="270">
        <v>1903</v>
      </c>
      <c r="AL19" s="270">
        <v>0</v>
      </c>
      <c r="AM19" s="270">
        <v>0</v>
      </c>
      <c r="AN19" s="270">
        <v>98</v>
      </c>
      <c r="AO19" s="270">
        <v>1437</v>
      </c>
      <c r="AP19" s="270">
        <v>63</v>
      </c>
      <c r="AQ19" s="270">
        <v>1006</v>
      </c>
      <c r="AR19" s="270">
        <v>783</v>
      </c>
      <c r="AS19" s="270">
        <v>121</v>
      </c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</row>
    <row r="20" spans="1:70" s="126" customFormat="1" ht="48" customHeight="1">
      <c r="A20" s="125" t="s">
        <v>369</v>
      </c>
      <c r="B20" s="270">
        <f t="shared" si="1"/>
        <v>2638</v>
      </c>
      <c r="C20" s="270">
        <f t="shared" si="1"/>
        <v>34318</v>
      </c>
      <c r="D20" s="270">
        <v>77</v>
      </c>
      <c r="E20" s="270">
        <v>1752</v>
      </c>
      <c r="F20" s="270">
        <v>24</v>
      </c>
      <c r="G20" s="270">
        <v>358</v>
      </c>
      <c r="H20" s="270">
        <v>5</v>
      </c>
      <c r="I20" s="270">
        <v>80</v>
      </c>
      <c r="J20" s="270">
        <v>0</v>
      </c>
      <c r="K20" s="270">
        <v>0</v>
      </c>
      <c r="L20" s="371">
        <v>2</v>
      </c>
      <c r="M20" s="371">
        <v>20</v>
      </c>
      <c r="N20" s="270">
        <v>20</v>
      </c>
      <c r="O20" s="270">
        <v>407</v>
      </c>
      <c r="P20" s="371">
        <v>0</v>
      </c>
      <c r="Q20" s="371">
        <v>0</v>
      </c>
      <c r="R20" s="270">
        <v>48</v>
      </c>
      <c r="S20" s="270">
        <v>1059</v>
      </c>
      <c r="T20" s="270">
        <v>67</v>
      </c>
      <c r="U20" s="270">
        <v>1334</v>
      </c>
      <c r="V20" s="270">
        <v>45</v>
      </c>
      <c r="W20" s="270">
        <v>371</v>
      </c>
      <c r="X20" s="270">
        <v>1846</v>
      </c>
      <c r="Y20" s="270">
        <v>20657</v>
      </c>
      <c r="Z20" s="270">
        <v>149</v>
      </c>
      <c r="AA20" s="270">
        <v>1933</v>
      </c>
      <c r="AB20" s="270">
        <v>39</v>
      </c>
      <c r="AC20" s="270">
        <v>557</v>
      </c>
      <c r="AD20" s="270">
        <v>2</v>
      </c>
      <c r="AE20" s="270">
        <v>32</v>
      </c>
      <c r="AF20" s="270">
        <v>145</v>
      </c>
      <c r="AG20" s="270">
        <v>2301</v>
      </c>
      <c r="AH20" s="270">
        <v>13</v>
      </c>
      <c r="AI20" s="270">
        <v>187</v>
      </c>
      <c r="AJ20" s="270">
        <v>77</v>
      </c>
      <c r="AK20" s="270">
        <v>2089</v>
      </c>
      <c r="AL20" s="270">
        <v>1</v>
      </c>
      <c r="AM20" s="270">
        <v>13</v>
      </c>
      <c r="AN20" s="270">
        <v>78</v>
      </c>
      <c r="AO20" s="270">
        <v>1168</v>
      </c>
      <c r="AP20" s="270">
        <v>62</v>
      </c>
      <c r="AQ20" s="270">
        <v>854</v>
      </c>
      <c r="AR20" s="270">
        <v>706</v>
      </c>
      <c r="AS20" s="270">
        <v>161</v>
      </c>
      <c r="AV20" s="235"/>
      <c r="AW20" s="235"/>
      <c r="AX20" s="235"/>
      <c r="AY20" s="235"/>
      <c r="AZ20" s="235"/>
      <c r="BA20" s="235"/>
      <c r="BB20" s="235"/>
      <c r="BC20" s="235"/>
      <c r="BD20" s="235"/>
      <c r="BE20" s="235"/>
      <c r="BF20" s="235"/>
      <c r="BG20" s="235"/>
      <c r="BH20" s="235"/>
      <c r="BI20" s="235"/>
      <c r="BJ20" s="235"/>
      <c r="BK20" s="235"/>
      <c r="BL20" s="235"/>
      <c r="BM20" s="235"/>
      <c r="BN20" s="235"/>
      <c r="BO20" s="235"/>
      <c r="BP20" s="235"/>
      <c r="BQ20" s="235"/>
      <c r="BR20" s="235"/>
    </row>
    <row r="21" spans="1:70" s="126" customFormat="1" ht="48" customHeight="1">
      <c r="A21" s="125" t="s">
        <v>516</v>
      </c>
      <c r="B21" s="270">
        <f t="shared" si="1"/>
        <v>1522</v>
      </c>
      <c r="C21" s="270">
        <f t="shared" si="1"/>
        <v>43616</v>
      </c>
      <c r="D21" s="270">
        <v>20</v>
      </c>
      <c r="E21" s="270">
        <v>257</v>
      </c>
      <c r="F21" s="270">
        <v>27</v>
      </c>
      <c r="G21" s="270">
        <v>580</v>
      </c>
      <c r="H21" s="270">
        <v>4</v>
      </c>
      <c r="I21" s="270">
        <v>69</v>
      </c>
      <c r="J21" s="270">
        <v>0</v>
      </c>
      <c r="K21" s="270">
        <v>0</v>
      </c>
      <c r="L21" s="270">
        <v>1</v>
      </c>
      <c r="M21" s="270">
        <v>3</v>
      </c>
      <c r="N21" s="270">
        <v>14</v>
      </c>
      <c r="O21" s="270">
        <v>238</v>
      </c>
      <c r="P21" s="371">
        <v>1</v>
      </c>
      <c r="Q21" s="371">
        <v>6</v>
      </c>
      <c r="R21" s="270">
        <v>38</v>
      </c>
      <c r="S21" s="270">
        <v>577</v>
      </c>
      <c r="T21" s="270">
        <v>29</v>
      </c>
      <c r="U21" s="270">
        <v>595</v>
      </c>
      <c r="V21" s="270">
        <v>20</v>
      </c>
      <c r="W21" s="270">
        <v>212</v>
      </c>
      <c r="X21" s="270">
        <v>1029</v>
      </c>
      <c r="Y21" s="270">
        <v>11048</v>
      </c>
      <c r="Z21" s="270">
        <v>116</v>
      </c>
      <c r="AA21" s="270">
        <v>1257</v>
      </c>
      <c r="AB21" s="270">
        <v>14</v>
      </c>
      <c r="AC21" s="270">
        <v>159</v>
      </c>
      <c r="AD21" s="270">
        <v>0</v>
      </c>
      <c r="AE21" s="270">
        <v>0</v>
      </c>
      <c r="AF21" s="270">
        <v>85</v>
      </c>
      <c r="AG21" s="270">
        <v>1383</v>
      </c>
      <c r="AH21" s="270">
        <v>8</v>
      </c>
      <c r="AI21" s="270">
        <v>197</v>
      </c>
      <c r="AJ21" s="270">
        <v>32</v>
      </c>
      <c r="AK21" s="270">
        <v>605</v>
      </c>
      <c r="AL21" s="270">
        <v>33</v>
      </c>
      <c r="AM21" s="270">
        <v>25654</v>
      </c>
      <c r="AN21" s="270">
        <v>51</v>
      </c>
      <c r="AO21" s="270">
        <v>776</v>
      </c>
      <c r="AP21" s="270">
        <v>23</v>
      </c>
      <c r="AQ21" s="270">
        <v>493</v>
      </c>
      <c r="AR21" s="270">
        <v>498</v>
      </c>
      <c r="AS21" s="270">
        <v>144</v>
      </c>
      <c r="AV21" s="235"/>
      <c r="AW21" s="235"/>
      <c r="AX21" s="235"/>
      <c r="AY21" s="235"/>
      <c r="AZ21" s="235"/>
      <c r="BA21" s="235"/>
      <c r="BB21" s="235"/>
      <c r="BC21" s="235"/>
      <c r="BD21" s="235"/>
      <c r="BE21" s="235"/>
      <c r="BF21" s="235"/>
      <c r="BG21" s="235"/>
      <c r="BH21" s="235"/>
      <c r="BI21" s="235"/>
      <c r="BJ21" s="235"/>
      <c r="BK21" s="235"/>
      <c r="BL21" s="235"/>
      <c r="BM21" s="235"/>
      <c r="BN21" s="235"/>
      <c r="BO21" s="235"/>
      <c r="BP21" s="235"/>
      <c r="BQ21" s="235"/>
      <c r="BR21" s="235"/>
    </row>
    <row r="22" spans="1:70" s="126" customFormat="1" ht="48" customHeight="1">
      <c r="A22" s="125" t="s">
        <v>429</v>
      </c>
      <c r="B22" s="270">
        <f t="shared" si="1"/>
        <v>1527</v>
      </c>
      <c r="C22" s="270">
        <f t="shared" si="1"/>
        <v>18573</v>
      </c>
      <c r="D22" s="270">
        <v>34</v>
      </c>
      <c r="E22" s="270">
        <v>448</v>
      </c>
      <c r="F22" s="270">
        <v>28</v>
      </c>
      <c r="G22" s="270">
        <v>514</v>
      </c>
      <c r="H22" s="270">
        <v>14</v>
      </c>
      <c r="I22" s="270">
        <v>226</v>
      </c>
      <c r="J22" s="270">
        <v>0</v>
      </c>
      <c r="K22" s="270">
        <v>0</v>
      </c>
      <c r="L22" s="270">
        <v>1</v>
      </c>
      <c r="M22" s="270">
        <v>8</v>
      </c>
      <c r="N22" s="270">
        <v>13</v>
      </c>
      <c r="O22" s="270">
        <v>161</v>
      </c>
      <c r="P22" s="371">
        <v>1</v>
      </c>
      <c r="Q22" s="371">
        <v>27</v>
      </c>
      <c r="R22" s="270">
        <v>65</v>
      </c>
      <c r="S22" s="270">
        <v>1115</v>
      </c>
      <c r="T22" s="270">
        <v>59</v>
      </c>
      <c r="U22" s="270">
        <v>980</v>
      </c>
      <c r="V22" s="270">
        <v>20</v>
      </c>
      <c r="W22" s="270">
        <v>313</v>
      </c>
      <c r="X22" s="270">
        <v>948</v>
      </c>
      <c r="Y22" s="270">
        <v>10240</v>
      </c>
      <c r="Z22" s="270">
        <v>136</v>
      </c>
      <c r="AA22" s="270">
        <v>1974</v>
      </c>
      <c r="AB22" s="270">
        <v>27</v>
      </c>
      <c r="AC22" s="270">
        <v>303</v>
      </c>
      <c r="AD22" s="270">
        <v>0</v>
      </c>
      <c r="AE22" s="270">
        <v>0</v>
      </c>
      <c r="AF22" s="270">
        <v>108</v>
      </c>
      <c r="AG22" s="270">
        <v>1532</v>
      </c>
      <c r="AH22" s="270">
        <v>7</v>
      </c>
      <c r="AI22" s="270">
        <v>164</v>
      </c>
      <c r="AJ22" s="270">
        <v>27</v>
      </c>
      <c r="AK22" s="270">
        <v>281</v>
      </c>
      <c r="AL22" s="270">
        <v>0</v>
      </c>
      <c r="AM22" s="270">
        <v>0</v>
      </c>
      <c r="AN22" s="270">
        <v>39</v>
      </c>
      <c r="AO22" s="270">
        <v>287</v>
      </c>
      <c r="AP22" s="270">
        <v>0</v>
      </c>
      <c r="AQ22" s="270">
        <v>0</v>
      </c>
      <c r="AR22" s="270">
        <v>579</v>
      </c>
      <c r="AS22" s="270">
        <v>140</v>
      </c>
      <c r="AV22" s="235"/>
      <c r="AW22" s="235"/>
      <c r="AX22" s="235"/>
      <c r="AY22" s="235"/>
      <c r="AZ22" s="235"/>
      <c r="BA22" s="235"/>
      <c r="BB22" s="235"/>
      <c r="BC22" s="235"/>
      <c r="BD22" s="235"/>
      <c r="BE22" s="235"/>
      <c r="BF22" s="235"/>
      <c r="BG22" s="235"/>
      <c r="BH22" s="235"/>
      <c r="BI22" s="235"/>
      <c r="BJ22" s="235"/>
      <c r="BK22" s="235"/>
      <c r="BL22" s="235"/>
      <c r="BM22" s="235"/>
      <c r="BN22" s="235"/>
      <c r="BO22" s="235"/>
      <c r="BP22" s="235"/>
      <c r="BQ22" s="235"/>
      <c r="BR22" s="235"/>
    </row>
    <row r="23" spans="1:70" s="126" customFormat="1" ht="48" customHeight="1">
      <c r="A23" s="125" t="s">
        <v>430</v>
      </c>
      <c r="B23" s="270">
        <f t="shared" si="1"/>
        <v>2979</v>
      </c>
      <c r="C23" s="270">
        <f t="shared" si="1"/>
        <v>38526</v>
      </c>
      <c r="D23" s="270">
        <v>60</v>
      </c>
      <c r="E23" s="270">
        <v>886</v>
      </c>
      <c r="F23" s="270">
        <v>49</v>
      </c>
      <c r="G23" s="270">
        <v>804</v>
      </c>
      <c r="H23" s="270">
        <v>22</v>
      </c>
      <c r="I23" s="270">
        <v>437</v>
      </c>
      <c r="J23" s="270">
        <v>1</v>
      </c>
      <c r="K23" s="270">
        <v>13</v>
      </c>
      <c r="L23" s="270">
        <v>5</v>
      </c>
      <c r="M23" s="270">
        <v>68</v>
      </c>
      <c r="N23" s="270">
        <v>44</v>
      </c>
      <c r="O23" s="270">
        <v>639</v>
      </c>
      <c r="P23" s="270">
        <v>0</v>
      </c>
      <c r="Q23" s="270">
        <v>0</v>
      </c>
      <c r="R23" s="270">
        <v>95</v>
      </c>
      <c r="S23" s="270">
        <v>1733</v>
      </c>
      <c r="T23" s="270">
        <v>133</v>
      </c>
      <c r="U23" s="270">
        <v>2977</v>
      </c>
      <c r="V23" s="270">
        <v>63</v>
      </c>
      <c r="W23" s="270">
        <v>924</v>
      </c>
      <c r="X23" s="270">
        <v>1852</v>
      </c>
      <c r="Y23" s="270">
        <v>19775</v>
      </c>
      <c r="Z23" s="270">
        <v>234</v>
      </c>
      <c r="AA23" s="270">
        <v>3932</v>
      </c>
      <c r="AB23" s="270">
        <v>102</v>
      </c>
      <c r="AC23" s="270">
        <v>1555</v>
      </c>
      <c r="AD23" s="371">
        <v>2</v>
      </c>
      <c r="AE23" s="371">
        <v>47</v>
      </c>
      <c r="AF23" s="270">
        <v>182</v>
      </c>
      <c r="AG23" s="270">
        <v>2619</v>
      </c>
      <c r="AH23" s="270">
        <v>13</v>
      </c>
      <c r="AI23" s="270">
        <v>321</v>
      </c>
      <c r="AJ23" s="270">
        <v>35</v>
      </c>
      <c r="AK23" s="270">
        <v>643</v>
      </c>
      <c r="AL23" s="270">
        <v>0</v>
      </c>
      <c r="AM23" s="270">
        <v>0</v>
      </c>
      <c r="AN23" s="270">
        <v>87</v>
      </c>
      <c r="AO23" s="270">
        <v>1153</v>
      </c>
      <c r="AP23" s="270">
        <v>0</v>
      </c>
      <c r="AQ23" s="270">
        <v>0</v>
      </c>
      <c r="AR23" s="270">
        <v>81</v>
      </c>
      <c r="AS23" s="270">
        <v>130</v>
      </c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</row>
    <row r="24" spans="1:47" ht="7.5" customHeight="1" thickBot="1">
      <c r="A24" s="20"/>
      <c r="B24" s="142"/>
      <c r="C24" s="142"/>
      <c r="D24" s="142"/>
      <c r="E24" s="142"/>
      <c r="F24" s="142"/>
      <c r="G24" s="142"/>
      <c r="H24" s="142"/>
      <c r="I24" s="142"/>
      <c r="J24" s="142"/>
      <c r="K24" s="142" t="s">
        <v>463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"/>
      <c r="AU24" s="1"/>
    </row>
    <row r="25" spans="1:45" s="21" customFormat="1" ht="19.5" customHeight="1">
      <c r="A25" s="5" t="s">
        <v>508</v>
      </c>
      <c r="B25" s="147"/>
      <c r="C25" s="147"/>
      <c r="D25" s="147" t="s">
        <v>411</v>
      </c>
      <c r="E25" s="147"/>
      <c r="F25" s="147"/>
      <c r="G25" s="147"/>
      <c r="H25" s="147"/>
      <c r="I25" s="147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4"/>
      <c r="V25" s="183"/>
      <c r="W25" s="183"/>
      <c r="X25" s="183"/>
      <c r="Y25" s="183"/>
      <c r="Z25" s="183"/>
      <c r="AA25" s="183"/>
      <c r="AB25" s="183"/>
      <c r="AC25" s="183"/>
      <c r="AD25" s="183"/>
      <c r="AE25" s="183"/>
      <c r="AF25" s="183"/>
      <c r="AG25" s="183"/>
      <c r="AH25" s="183"/>
      <c r="AI25" s="183"/>
      <c r="AJ25" s="183"/>
      <c r="AK25" s="183"/>
      <c r="AL25" s="183"/>
      <c r="AM25" s="183"/>
      <c r="AN25" s="183"/>
      <c r="AO25" s="183"/>
      <c r="AP25" s="183"/>
      <c r="AQ25" s="183"/>
      <c r="AR25" s="183"/>
      <c r="AS25" s="183"/>
    </row>
    <row r="26" spans="1:45" s="21" customFormat="1" ht="19.5" customHeight="1">
      <c r="A26" s="545" t="s">
        <v>327</v>
      </c>
      <c r="B26" s="545"/>
      <c r="C26" s="545"/>
      <c r="D26" s="545"/>
      <c r="E26" s="545"/>
      <c r="F26" s="545"/>
      <c r="G26" s="545"/>
      <c r="H26" s="545"/>
      <c r="I26" s="545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4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</row>
    <row r="27" spans="10:45" s="21" customFormat="1" ht="19.5" customHeight="1"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4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</row>
    <row r="28" spans="2:47" ht="19.5" customHeight="1">
      <c r="B28" s="171"/>
      <c r="C28" s="171"/>
      <c r="D28" s="171"/>
      <c r="E28" s="171"/>
      <c r="F28" s="171"/>
      <c r="G28" s="171"/>
      <c r="H28" s="171"/>
      <c r="I28" s="171"/>
      <c r="J28" s="171"/>
      <c r="K28" s="171"/>
      <c r="L28" s="171"/>
      <c r="M28" s="171"/>
      <c r="N28" s="171"/>
      <c r="O28" s="171"/>
      <c r="P28" s="171"/>
      <c r="Q28" s="171"/>
      <c r="R28" s="171"/>
      <c r="S28" s="171"/>
      <c r="T28" s="171"/>
      <c r="U28" s="179"/>
      <c r="V28" s="171"/>
      <c r="W28" s="171"/>
      <c r="X28" s="171"/>
      <c r="Y28" s="171"/>
      <c r="Z28" s="171"/>
      <c r="AA28" s="171"/>
      <c r="AB28" s="171"/>
      <c r="AC28" s="171"/>
      <c r="AD28" s="171"/>
      <c r="AE28" s="171"/>
      <c r="AF28" s="171"/>
      <c r="AG28" s="171"/>
      <c r="AH28" s="171"/>
      <c r="AI28" s="171"/>
      <c r="AJ28" s="171"/>
      <c r="AK28" s="171"/>
      <c r="AL28" s="171"/>
      <c r="AM28" s="171"/>
      <c r="AN28" s="171"/>
      <c r="AO28" s="171"/>
      <c r="AP28" s="171"/>
      <c r="AQ28" s="171"/>
      <c r="AR28" s="171"/>
      <c r="AS28" s="171"/>
      <c r="AT28" s="1"/>
      <c r="AU28" s="1"/>
    </row>
    <row r="29" spans="1:45" s="128" customFormat="1" ht="25.5">
      <c r="A29" s="546"/>
      <c r="B29" s="546"/>
      <c r="C29" s="546"/>
      <c r="D29" s="546"/>
      <c r="E29" s="546"/>
      <c r="F29" s="546"/>
      <c r="G29" s="546"/>
      <c r="H29" s="546"/>
      <c r="I29" s="546"/>
      <c r="J29" s="546"/>
      <c r="K29" s="546"/>
      <c r="L29" s="546"/>
      <c r="M29" s="546"/>
      <c r="N29" s="546"/>
      <c r="O29" s="546"/>
      <c r="P29" s="546"/>
      <c r="Q29" s="546"/>
      <c r="R29" s="546"/>
      <c r="S29" s="546"/>
      <c r="T29" s="546"/>
      <c r="U29" s="546"/>
      <c r="V29" s="185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  <c r="AL29" s="185"/>
      <c r="AM29" s="185"/>
      <c r="AN29" s="185"/>
      <c r="AO29" s="185"/>
      <c r="AP29" s="185"/>
      <c r="AQ29" s="185"/>
      <c r="AR29" s="185"/>
      <c r="AS29" s="185"/>
    </row>
    <row r="30" spans="2:46" ht="13.5">
      <c r="B30" s="299"/>
      <c r="C30" s="299"/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P30" s="299"/>
      <c r="Q30" s="299"/>
      <c r="R30" s="299"/>
      <c r="S30" s="299"/>
      <c r="T30" s="299"/>
      <c r="U30" s="334"/>
      <c r="V30" s="299"/>
      <c r="W30" s="299"/>
      <c r="X30" s="299"/>
      <c r="Y30" s="299"/>
      <c r="Z30" s="299"/>
      <c r="AA30" s="299"/>
      <c r="AB30" s="299"/>
      <c r="AC30" s="299"/>
      <c r="AD30" s="299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</row>
    <row r="31" spans="2:46" ht="13.5">
      <c r="B31" s="299"/>
      <c r="C31" s="299"/>
      <c r="D31" s="299"/>
      <c r="E31" s="299"/>
      <c r="F31" s="299"/>
      <c r="G31" s="299"/>
      <c r="H31" s="299"/>
      <c r="I31" s="299"/>
      <c r="J31" s="299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334"/>
      <c r="V31" s="299"/>
      <c r="W31" s="299"/>
      <c r="X31" s="299"/>
      <c r="Y31" s="299"/>
      <c r="Z31" s="299"/>
      <c r="AA31" s="299"/>
      <c r="AB31" s="299"/>
      <c r="AC31" s="299"/>
      <c r="AD31" s="299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</row>
    <row r="32" spans="2:46" ht="13.5"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334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</row>
    <row r="33" spans="2:46" ht="13.5">
      <c r="B33" s="299"/>
      <c r="C33" s="299"/>
      <c r="D33" s="299"/>
      <c r="E33" s="299"/>
      <c r="F33" s="299"/>
      <c r="G33" s="299"/>
      <c r="H33" s="299"/>
      <c r="I33" s="299"/>
      <c r="J33" s="299"/>
      <c r="K33" s="299"/>
      <c r="L33" s="299"/>
      <c r="M33" s="299"/>
      <c r="N33" s="299"/>
      <c r="O33" s="299"/>
      <c r="P33" s="299"/>
      <c r="Q33" s="299"/>
      <c r="R33" s="299"/>
      <c r="S33" s="299"/>
      <c r="T33" s="299"/>
      <c r="U33" s="334"/>
      <c r="V33" s="299"/>
      <c r="W33" s="299"/>
      <c r="X33" s="299"/>
      <c r="Y33" s="299"/>
      <c r="Z33" s="299"/>
      <c r="AA33" s="299"/>
      <c r="AB33" s="299"/>
      <c r="AC33" s="299"/>
      <c r="AD33" s="299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</row>
    <row r="34" spans="2:46" ht="13.5">
      <c r="B34" s="299"/>
      <c r="C34" s="299"/>
      <c r="D34" s="299"/>
      <c r="E34" s="299"/>
      <c r="F34" s="299"/>
      <c r="G34" s="299"/>
      <c r="H34" s="299"/>
      <c r="I34" s="299"/>
      <c r="J34" s="299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334"/>
      <c r="V34" s="299"/>
      <c r="W34" s="299"/>
      <c r="X34" s="299"/>
      <c r="Y34" s="299"/>
      <c r="Z34" s="299"/>
      <c r="AA34" s="299"/>
      <c r="AB34" s="299"/>
      <c r="AC34" s="299"/>
      <c r="AD34" s="299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</row>
    <row r="35" spans="2:46" ht="13.5"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334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</row>
    <row r="36" spans="2:46" ht="13.5"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334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</row>
    <row r="37" spans="2:46" ht="13.5"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334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</row>
    <row r="38" spans="2:46" ht="13.5"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334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</row>
    <row r="39" spans="2:46" ht="13.5"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334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</row>
    <row r="40" spans="2:46" ht="13.5">
      <c r="B40" s="299"/>
      <c r="C40" s="299"/>
      <c r="D40" s="299"/>
      <c r="E40" s="299"/>
      <c r="F40" s="299"/>
      <c r="G40" s="299"/>
      <c r="H40" s="299"/>
      <c r="I40" s="299"/>
      <c r="J40" s="299"/>
      <c r="K40" s="299"/>
      <c r="L40" s="299"/>
      <c r="M40" s="299"/>
      <c r="N40" s="299"/>
      <c r="O40" s="299"/>
      <c r="P40" s="299"/>
      <c r="Q40" s="299"/>
      <c r="R40" s="299"/>
      <c r="S40" s="299"/>
      <c r="T40" s="299"/>
      <c r="U40" s="334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</row>
    <row r="41" spans="2:46" ht="13.5">
      <c r="B41" s="299"/>
      <c r="C41" s="299"/>
      <c r="D41" s="299"/>
      <c r="E41" s="299"/>
      <c r="F41" s="299"/>
      <c r="G41" s="299"/>
      <c r="H41" s="299"/>
      <c r="I41" s="299"/>
      <c r="J41" s="299"/>
      <c r="K41" s="299"/>
      <c r="L41" s="299"/>
      <c r="M41" s="299"/>
      <c r="N41" s="299"/>
      <c r="O41" s="299"/>
      <c r="P41" s="299"/>
      <c r="Q41" s="299"/>
      <c r="R41" s="299"/>
      <c r="S41" s="299"/>
      <c r="T41" s="299"/>
      <c r="U41" s="334"/>
      <c r="V41" s="299"/>
      <c r="W41" s="299"/>
      <c r="X41" s="299"/>
      <c r="Y41" s="299"/>
      <c r="Z41" s="299"/>
      <c r="AA41" s="299"/>
      <c r="AB41" s="299"/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</row>
    <row r="42" spans="2:46" ht="13.5">
      <c r="B42" s="299"/>
      <c r="C42" s="299"/>
      <c r="D42" s="299"/>
      <c r="E42" s="299"/>
      <c r="F42" s="299"/>
      <c r="G42" s="299"/>
      <c r="H42" s="299"/>
      <c r="I42" s="299"/>
      <c r="J42" s="299"/>
      <c r="K42" s="299"/>
      <c r="L42" s="299"/>
      <c r="M42" s="299"/>
      <c r="N42" s="299"/>
      <c r="O42" s="299"/>
      <c r="P42" s="299"/>
      <c r="Q42" s="299"/>
      <c r="R42" s="299"/>
      <c r="S42" s="299"/>
      <c r="T42" s="299"/>
      <c r="U42" s="334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</row>
    <row r="43" spans="2:46" ht="13.5">
      <c r="B43" s="299"/>
      <c r="C43" s="299"/>
      <c r="D43" s="299"/>
      <c r="E43" s="299"/>
      <c r="F43" s="299"/>
      <c r="G43" s="299"/>
      <c r="H43" s="299"/>
      <c r="I43" s="299"/>
      <c r="J43" s="299"/>
      <c r="K43" s="299"/>
      <c r="L43" s="299"/>
      <c r="M43" s="299"/>
      <c r="N43" s="299"/>
      <c r="O43" s="299"/>
      <c r="P43" s="299"/>
      <c r="Q43" s="299"/>
      <c r="R43" s="299"/>
      <c r="S43" s="299"/>
      <c r="T43" s="299"/>
      <c r="U43" s="334"/>
      <c r="V43" s="299"/>
      <c r="W43" s="299"/>
      <c r="X43" s="299"/>
      <c r="Y43" s="299"/>
      <c r="Z43" s="299"/>
      <c r="AA43" s="299"/>
      <c r="AB43" s="299"/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</row>
    <row r="44" spans="2:46" ht="13.5">
      <c r="B44" s="299"/>
      <c r="C44" s="299"/>
      <c r="D44" s="299"/>
      <c r="E44" s="299"/>
      <c r="F44" s="299"/>
      <c r="G44" s="299"/>
      <c r="H44" s="299"/>
      <c r="I44" s="299"/>
      <c r="J44" s="299"/>
      <c r="K44" s="299"/>
      <c r="L44" s="299"/>
      <c r="M44" s="299"/>
      <c r="N44" s="299"/>
      <c r="O44" s="299"/>
      <c r="P44" s="299"/>
      <c r="Q44" s="299"/>
      <c r="R44" s="299"/>
      <c r="S44" s="299"/>
      <c r="T44" s="299"/>
      <c r="U44" s="334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</row>
    <row r="45" spans="2:46" ht="13.5">
      <c r="B45" s="299"/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334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</row>
    <row r="46" spans="2:46" ht="13.5">
      <c r="B46" s="299"/>
      <c r="C46" s="299"/>
      <c r="D46" s="299"/>
      <c r="E46" s="299"/>
      <c r="F46" s="299"/>
      <c r="G46" s="299"/>
      <c r="H46" s="299"/>
      <c r="I46" s="299"/>
      <c r="J46" s="299"/>
      <c r="K46" s="299"/>
      <c r="L46" s="299"/>
      <c r="M46" s="299"/>
      <c r="N46" s="299"/>
      <c r="O46" s="299"/>
      <c r="P46" s="299"/>
      <c r="Q46" s="299"/>
      <c r="R46" s="299"/>
      <c r="S46" s="299"/>
      <c r="T46" s="299"/>
      <c r="U46" s="334"/>
      <c r="V46" s="299"/>
      <c r="W46" s="299"/>
      <c r="X46" s="299"/>
      <c r="Y46" s="299"/>
      <c r="Z46" s="299"/>
      <c r="AA46" s="299"/>
      <c r="AB46" s="299"/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</row>
    <row r="47" spans="2:46" ht="13.5">
      <c r="B47" s="299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334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</row>
    <row r="48" spans="2:46" ht="13.5"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334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</row>
    <row r="49" spans="2:46" ht="13.5">
      <c r="B49" s="299"/>
      <c r="C49" s="299"/>
      <c r="D49" s="299"/>
      <c r="E49" s="299"/>
      <c r="F49" s="299"/>
      <c r="G49" s="299"/>
      <c r="H49" s="299"/>
      <c r="I49" s="299"/>
      <c r="J49" s="299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334"/>
      <c r="V49" s="299"/>
      <c r="W49" s="299"/>
      <c r="X49" s="299"/>
      <c r="Y49" s="299"/>
      <c r="Z49" s="299"/>
      <c r="AA49" s="299"/>
      <c r="AB49" s="299"/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</row>
    <row r="50" spans="2:46" ht="13.5">
      <c r="B50" s="299"/>
      <c r="C50" s="299"/>
      <c r="D50" s="299"/>
      <c r="E50" s="299"/>
      <c r="F50" s="299"/>
      <c r="G50" s="299"/>
      <c r="H50" s="299"/>
      <c r="I50" s="299"/>
      <c r="J50" s="299"/>
      <c r="K50" s="299"/>
      <c r="L50" s="299"/>
      <c r="M50" s="299"/>
      <c r="N50" s="299"/>
      <c r="O50" s="299"/>
      <c r="P50" s="299"/>
      <c r="Q50" s="299"/>
      <c r="R50" s="299"/>
      <c r="S50" s="299"/>
      <c r="T50" s="299"/>
      <c r="U50" s="334"/>
      <c r="V50" s="299"/>
      <c r="W50" s="299"/>
      <c r="X50" s="299"/>
      <c r="Y50" s="299"/>
      <c r="Z50" s="299"/>
      <c r="AA50" s="299"/>
      <c r="AB50" s="299"/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</row>
    <row r="51" spans="2:46" ht="13.5"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334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</row>
    <row r="52" spans="2:46" ht="13.5">
      <c r="B52" s="299"/>
      <c r="C52" s="299"/>
      <c r="D52" s="299"/>
      <c r="E52" s="299"/>
      <c r="F52" s="299"/>
      <c r="G52" s="299"/>
      <c r="H52" s="299"/>
      <c r="I52" s="299"/>
      <c r="J52" s="299"/>
      <c r="K52" s="299"/>
      <c r="L52" s="299"/>
      <c r="M52" s="299"/>
      <c r="N52" s="299"/>
      <c r="O52" s="299"/>
      <c r="P52" s="299"/>
      <c r="Q52" s="299"/>
      <c r="R52" s="299"/>
      <c r="S52" s="299"/>
      <c r="T52" s="299"/>
      <c r="U52" s="334"/>
      <c r="V52" s="299"/>
      <c r="W52" s="299"/>
      <c r="X52" s="299"/>
      <c r="Y52" s="299"/>
      <c r="Z52" s="299"/>
      <c r="AA52" s="299"/>
      <c r="AB52" s="299"/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</row>
    <row r="53" spans="2:46" ht="13.5">
      <c r="B53" s="299"/>
      <c r="C53" s="299"/>
      <c r="D53" s="299"/>
      <c r="E53" s="299"/>
      <c r="F53" s="299"/>
      <c r="G53" s="299"/>
      <c r="H53" s="299"/>
      <c r="I53" s="299"/>
      <c r="J53" s="299"/>
      <c r="K53" s="299"/>
      <c r="L53" s="299"/>
      <c r="M53" s="299"/>
      <c r="N53" s="299"/>
      <c r="O53" s="299"/>
      <c r="P53" s="299"/>
      <c r="Q53" s="299"/>
      <c r="R53" s="299"/>
      <c r="S53" s="299"/>
      <c r="T53" s="299"/>
      <c r="U53" s="334"/>
      <c r="V53" s="299"/>
      <c r="W53" s="299"/>
      <c r="X53" s="299"/>
      <c r="Y53" s="299"/>
      <c r="Z53" s="299"/>
      <c r="AA53" s="299"/>
      <c r="AB53" s="299"/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</row>
    <row r="54" spans="2:46" ht="13.5">
      <c r="B54" s="299"/>
      <c r="C54" s="299"/>
      <c r="D54" s="299"/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299"/>
      <c r="R54" s="299"/>
      <c r="S54" s="299"/>
      <c r="T54" s="299"/>
      <c r="U54" s="334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</row>
    <row r="55" spans="2:46" ht="13.5">
      <c r="B55" s="299"/>
      <c r="C55" s="299"/>
      <c r="D55" s="299"/>
      <c r="E55" s="299"/>
      <c r="F55" s="299"/>
      <c r="G55" s="299"/>
      <c r="H55" s="299"/>
      <c r="I55" s="299"/>
      <c r="J55" s="299"/>
      <c r="K55" s="299"/>
      <c r="L55" s="299"/>
      <c r="M55" s="299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299"/>
      <c r="Y55" s="299"/>
      <c r="Z55" s="299"/>
      <c r="AA55" s="299"/>
      <c r="AB55" s="299"/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</row>
    <row r="56" spans="2:46" ht="13.5"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299"/>
      <c r="T56" s="299"/>
      <c r="U56" s="299"/>
      <c r="V56" s="299"/>
      <c r="W56" s="299"/>
      <c r="X56" s="299"/>
      <c r="Y56" s="299"/>
      <c r="Z56" s="299"/>
      <c r="AA56" s="299"/>
      <c r="AB56" s="299"/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</row>
  </sheetData>
  <sheetProtection/>
  <mergeCells count="27">
    <mergeCell ref="AP3:AQ3"/>
    <mergeCell ref="AR3:AR4"/>
    <mergeCell ref="AS3:AS4"/>
    <mergeCell ref="A26:I26"/>
    <mergeCell ref="A29:U29"/>
    <mergeCell ref="AD3:AE3"/>
    <mergeCell ref="AF3:AG3"/>
    <mergeCell ref="AH3:AI3"/>
    <mergeCell ref="AJ3:AK3"/>
    <mergeCell ref="AL3:AM3"/>
    <mergeCell ref="AN3:AO3"/>
    <mergeCell ref="R3:S3"/>
    <mergeCell ref="T3:U3"/>
    <mergeCell ref="V3:W3"/>
    <mergeCell ref="X3:Y3"/>
    <mergeCell ref="Z3:AA3"/>
    <mergeCell ref="AB3:AC3"/>
    <mergeCell ref="A1:U1"/>
    <mergeCell ref="A3:A4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48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U603"/>
  <sheetViews>
    <sheetView showGridLines="0" zoomScalePageLayoutView="0" workbookViewId="0" topLeftCell="A1">
      <selection activeCell="A1" sqref="A1:O1"/>
    </sheetView>
  </sheetViews>
  <sheetFormatPr defaultColWidth="9.00390625" defaultRowHeight="13.5"/>
  <cols>
    <col min="1" max="1" width="5.25390625" style="1" customWidth="1"/>
    <col min="2" max="2" width="11.625" style="1" customWidth="1"/>
    <col min="3" max="3" width="9.00390625" style="171" customWidth="1"/>
    <col min="4" max="15" width="8.25390625" style="171" customWidth="1"/>
    <col min="16" max="25" width="8.25390625" style="1" customWidth="1"/>
    <col min="26" max="16384" width="9.00390625" style="1" customWidth="1"/>
  </cols>
  <sheetData>
    <row r="1" spans="1:15" s="237" customFormat="1" ht="24">
      <c r="A1" s="551" t="s">
        <v>325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</row>
    <row r="2" spans="3:15" s="5" customFormat="1" ht="9" customHeight="1"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s="7" customFormat="1" ht="18" customHeight="1" thickBot="1">
      <c r="A3" s="6"/>
      <c r="B3" s="6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552" t="s">
        <v>204</v>
      </c>
      <c r="O3" s="552"/>
    </row>
    <row r="4" spans="1:47" s="9" customFormat="1" ht="24" customHeight="1">
      <c r="A4" s="553" t="s">
        <v>155</v>
      </c>
      <c r="B4" s="555" t="s">
        <v>207</v>
      </c>
      <c r="C4" s="557" t="s">
        <v>206</v>
      </c>
      <c r="D4" s="504" t="s">
        <v>211</v>
      </c>
      <c r="E4" s="504"/>
      <c r="F4" s="504"/>
      <c r="G4" s="504"/>
      <c r="H4" s="504" t="s">
        <v>120</v>
      </c>
      <c r="I4" s="504"/>
      <c r="J4" s="504"/>
      <c r="K4" s="504"/>
      <c r="L4" s="505" t="s">
        <v>119</v>
      </c>
      <c r="M4" s="506"/>
      <c r="N4" s="506"/>
      <c r="O4" s="506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s="9" customFormat="1" ht="24" customHeight="1">
      <c r="A5" s="554"/>
      <c r="B5" s="556"/>
      <c r="C5" s="558"/>
      <c r="D5" s="193" t="s">
        <v>10</v>
      </c>
      <c r="E5" s="193" t="s">
        <v>208</v>
      </c>
      <c r="F5" s="193" t="s">
        <v>209</v>
      </c>
      <c r="G5" s="193" t="s">
        <v>210</v>
      </c>
      <c r="H5" s="193" t="s">
        <v>10</v>
      </c>
      <c r="I5" s="193" t="s">
        <v>208</v>
      </c>
      <c r="J5" s="193" t="s">
        <v>209</v>
      </c>
      <c r="K5" s="193" t="s">
        <v>210</v>
      </c>
      <c r="L5" s="193" t="s">
        <v>10</v>
      </c>
      <c r="M5" s="193" t="s">
        <v>208</v>
      </c>
      <c r="N5" s="193" t="s">
        <v>209</v>
      </c>
      <c r="O5" s="194" t="s">
        <v>210</v>
      </c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</row>
    <row r="6" spans="1:47" s="9" customFormat="1" ht="6" customHeight="1">
      <c r="A6" s="10"/>
      <c r="B6" s="11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s="9" customFormat="1" ht="21" customHeight="1">
      <c r="A7" s="547" t="s">
        <v>198</v>
      </c>
      <c r="B7" s="19" t="s">
        <v>494</v>
      </c>
      <c r="C7" s="161">
        <v>113418</v>
      </c>
      <c r="D7" s="161">
        <v>5194</v>
      </c>
      <c r="E7" s="161">
        <v>2726</v>
      </c>
      <c r="F7" s="161">
        <v>686</v>
      </c>
      <c r="G7" s="161">
        <v>1782</v>
      </c>
      <c r="H7" s="161">
        <v>91175</v>
      </c>
      <c r="I7" s="161">
        <v>29215</v>
      </c>
      <c r="J7" s="161">
        <v>12631</v>
      </c>
      <c r="K7" s="161">
        <v>49329</v>
      </c>
      <c r="L7" s="161">
        <v>17049</v>
      </c>
      <c r="M7" s="161">
        <v>6021</v>
      </c>
      <c r="N7" s="161">
        <v>4807</v>
      </c>
      <c r="O7" s="161">
        <v>6221</v>
      </c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</row>
    <row r="8" spans="1:47" s="9" customFormat="1" ht="21" customHeight="1">
      <c r="A8" s="547"/>
      <c r="B8" s="19">
        <v>29</v>
      </c>
      <c r="C8" s="161">
        <v>108542</v>
      </c>
      <c r="D8" s="161">
        <v>5830</v>
      </c>
      <c r="E8" s="161">
        <v>3090</v>
      </c>
      <c r="F8" s="161">
        <v>482</v>
      </c>
      <c r="G8" s="161">
        <v>2258</v>
      </c>
      <c r="H8" s="161">
        <v>90406</v>
      </c>
      <c r="I8" s="161">
        <v>31001</v>
      </c>
      <c r="J8" s="161">
        <v>10662</v>
      </c>
      <c r="K8" s="161">
        <v>48743</v>
      </c>
      <c r="L8" s="161">
        <v>12306</v>
      </c>
      <c r="M8" s="161">
        <v>5002</v>
      </c>
      <c r="N8" s="161">
        <v>3831</v>
      </c>
      <c r="O8" s="161">
        <v>3473</v>
      </c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s="9" customFormat="1" ht="21" customHeight="1">
      <c r="A9" s="547"/>
      <c r="B9" s="19">
        <v>30</v>
      </c>
      <c r="C9" s="161">
        <v>112651</v>
      </c>
      <c r="D9" s="161">
        <v>4721</v>
      </c>
      <c r="E9" s="161">
        <v>2780</v>
      </c>
      <c r="F9" s="161">
        <v>434</v>
      </c>
      <c r="G9" s="161">
        <v>1507</v>
      </c>
      <c r="H9" s="161">
        <v>93693</v>
      </c>
      <c r="I9" s="161">
        <v>34735</v>
      </c>
      <c r="J9" s="161">
        <v>11920</v>
      </c>
      <c r="K9" s="161">
        <v>47038</v>
      </c>
      <c r="L9" s="161">
        <v>14237</v>
      </c>
      <c r="M9" s="161">
        <v>6530</v>
      </c>
      <c r="N9" s="161">
        <v>4249</v>
      </c>
      <c r="O9" s="161">
        <v>3458</v>
      </c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s="9" customFormat="1" ht="21" customHeight="1">
      <c r="A10" s="547"/>
      <c r="B10" s="19" t="s">
        <v>496</v>
      </c>
      <c r="C10" s="161">
        <v>103053</v>
      </c>
      <c r="D10" s="161">
        <v>5052</v>
      </c>
      <c r="E10" s="161">
        <v>2630</v>
      </c>
      <c r="F10" s="161">
        <v>893</v>
      </c>
      <c r="G10" s="161">
        <v>1529</v>
      </c>
      <c r="H10" s="161">
        <v>84908</v>
      </c>
      <c r="I10" s="161">
        <v>30047</v>
      </c>
      <c r="J10" s="161">
        <v>11280</v>
      </c>
      <c r="K10" s="161">
        <v>43581</v>
      </c>
      <c r="L10" s="161">
        <v>13093</v>
      </c>
      <c r="M10" s="161">
        <v>4836</v>
      </c>
      <c r="N10" s="161">
        <v>4605</v>
      </c>
      <c r="O10" s="161">
        <v>3652</v>
      </c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s="9" customFormat="1" ht="21" customHeight="1">
      <c r="A11" s="547"/>
      <c r="B11" s="114">
        <v>2</v>
      </c>
      <c r="C11" s="150">
        <f>C17+C23+C29+C35+C41</f>
        <v>58638</v>
      </c>
      <c r="D11" s="150">
        <f aca="true" t="shared" si="0" ref="D11:O11">D17+D23+D29+D35+D41</f>
        <v>1759</v>
      </c>
      <c r="E11" s="150">
        <f t="shared" si="0"/>
        <v>935</v>
      </c>
      <c r="F11" s="150">
        <f t="shared" si="0"/>
        <v>301</v>
      </c>
      <c r="G11" s="150">
        <f t="shared" si="0"/>
        <v>523</v>
      </c>
      <c r="H11" s="150">
        <f t="shared" si="0"/>
        <v>48771</v>
      </c>
      <c r="I11" s="150">
        <f>I17+I23+I29+I35+I41</f>
        <v>17305</v>
      </c>
      <c r="J11" s="150">
        <f t="shared" si="0"/>
        <v>5856</v>
      </c>
      <c r="K11" s="150">
        <f>K17+K23+K29+K35+K41</f>
        <v>25610</v>
      </c>
      <c r="L11" s="150">
        <f t="shared" si="0"/>
        <v>8108</v>
      </c>
      <c r="M11" s="150">
        <f t="shared" si="0"/>
        <v>1757</v>
      </c>
      <c r="N11" s="150">
        <f t="shared" si="0"/>
        <v>3091</v>
      </c>
      <c r="O11" s="150">
        <f t="shared" si="0"/>
        <v>3260</v>
      </c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s="9" customFormat="1" ht="21" customHeight="1">
      <c r="A12" s="222"/>
      <c r="B12" s="11"/>
      <c r="C12" s="197"/>
      <c r="D12" s="197"/>
      <c r="E12" s="197"/>
      <c r="F12" s="197"/>
      <c r="G12" s="197"/>
      <c r="H12" s="197"/>
      <c r="I12" s="197"/>
      <c r="J12" s="197"/>
      <c r="K12" s="197"/>
      <c r="L12" s="196"/>
      <c r="M12" s="196"/>
      <c r="N12" s="196"/>
      <c r="O12" s="196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s="9" customFormat="1" ht="15" customHeight="1">
      <c r="A13" s="548" t="s">
        <v>213</v>
      </c>
      <c r="B13" s="19" t="s">
        <v>494</v>
      </c>
      <c r="C13" s="161">
        <v>34412</v>
      </c>
      <c r="D13" s="161">
        <v>2358</v>
      </c>
      <c r="E13" s="161">
        <v>624</v>
      </c>
      <c r="F13" s="161">
        <v>664</v>
      </c>
      <c r="G13" s="161">
        <v>1070</v>
      </c>
      <c r="H13" s="161">
        <v>28830</v>
      </c>
      <c r="I13" s="161">
        <v>3524</v>
      </c>
      <c r="J13" s="161">
        <v>5645</v>
      </c>
      <c r="K13" s="161">
        <v>19661</v>
      </c>
      <c r="L13" s="161">
        <v>3224</v>
      </c>
      <c r="M13" s="161">
        <v>176</v>
      </c>
      <c r="N13" s="161">
        <v>2714</v>
      </c>
      <c r="O13" s="199">
        <v>334</v>
      </c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s="9" customFormat="1" ht="21" customHeight="1">
      <c r="A14" s="548"/>
      <c r="B14" s="19">
        <v>29</v>
      </c>
      <c r="C14" s="161">
        <v>31651</v>
      </c>
      <c r="D14" s="161">
        <v>2176</v>
      </c>
      <c r="E14" s="161">
        <v>661</v>
      </c>
      <c r="F14" s="161">
        <v>449</v>
      </c>
      <c r="G14" s="161">
        <v>1066</v>
      </c>
      <c r="H14" s="161">
        <v>27184</v>
      </c>
      <c r="I14" s="161">
        <v>2995</v>
      </c>
      <c r="J14" s="161">
        <v>5150</v>
      </c>
      <c r="K14" s="161">
        <v>19039</v>
      </c>
      <c r="L14" s="161">
        <v>2291</v>
      </c>
      <c r="M14" s="161">
        <v>111</v>
      </c>
      <c r="N14" s="161">
        <v>1948</v>
      </c>
      <c r="O14" s="199">
        <v>232</v>
      </c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s="9" customFormat="1" ht="21" customHeight="1">
      <c r="A15" s="548"/>
      <c r="B15" s="19">
        <v>30</v>
      </c>
      <c r="C15" s="161">
        <v>31317</v>
      </c>
      <c r="D15" s="161">
        <v>1547</v>
      </c>
      <c r="E15" s="161">
        <v>497</v>
      </c>
      <c r="F15" s="161">
        <v>357</v>
      </c>
      <c r="G15" s="161">
        <v>693</v>
      </c>
      <c r="H15" s="161">
        <v>27513</v>
      </c>
      <c r="I15" s="161">
        <v>2854</v>
      </c>
      <c r="J15" s="161">
        <v>5227</v>
      </c>
      <c r="K15" s="161">
        <v>19432</v>
      </c>
      <c r="L15" s="161">
        <v>2257</v>
      </c>
      <c r="M15" s="161">
        <v>212</v>
      </c>
      <c r="N15" s="161">
        <v>1786</v>
      </c>
      <c r="O15" s="199">
        <v>259</v>
      </c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9" customFormat="1" ht="21" customHeight="1">
      <c r="A16" s="548"/>
      <c r="B16" s="19" t="s">
        <v>496</v>
      </c>
      <c r="C16" s="161">
        <f>SUM(D16,H16,L16)</f>
        <v>28917</v>
      </c>
      <c r="D16" s="161">
        <f>SUM(E16:G16)</f>
        <v>1790</v>
      </c>
      <c r="E16" s="161">
        <v>356</v>
      </c>
      <c r="F16" s="161">
        <v>823</v>
      </c>
      <c r="G16" s="161">
        <v>611</v>
      </c>
      <c r="H16" s="161">
        <f>SUM(I16:K16)</f>
        <v>24363</v>
      </c>
      <c r="I16" s="161">
        <v>2866</v>
      </c>
      <c r="J16" s="161">
        <v>4323</v>
      </c>
      <c r="K16" s="161">
        <v>17174</v>
      </c>
      <c r="L16" s="161">
        <f>SUM(M16:O16)</f>
        <v>2764</v>
      </c>
      <c r="M16" s="161">
        <v>363</v>
      </c>
      <c r="N16" s="161">
        <v>2200</v>
      </c>
      <c r="O16" s="199">
        <v>201</v>
      </c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s="9" customFormat="1" ht="21" customHeight="1">
      <c r="A17" s="548"/>
      <c r="B17" s="114">
        <v>2</v>
      </c>
      <c r="C17" s="150">
        <f>SUM(D17,H17,L17)</f>
        <v>19303</v>
      </c>
      <c r="D17" s="150">
        <f>SUM(E17:G17)</f>
        <v>616</v>
      </c>
      <c r="E17" s="150">
        <v>136</v>
      </c>
      <c r="F17" s="150">
        <v>264</v>
      </c>
      <c r="G17" s="150">
        <v>216</v>
      </c>
      <c r="H17" s="150">
        <f>SUM(I17:K17)</f>
        <v>15960</v>
      </c>
      <c r="I17" s="150">
        <v>1643</v>
      </c>
      <c r="J17" s="150">
        <v>3180</v>
      </c>
      <c r="K17" s="150">
        <v>11137</v>
      </c>
      <c r="L17" s="150">
        <f>SUM(M17:O17)</f>
        <v>2727</v>
      </c>
      <c r="M17" s="150">
        <v>179</v>
      </c>
      <c r="N17" s="150">
        <v>1298</v>
      </c>
      <c r="O17" s="372">
        <v>1250</v>
      </c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9" customFormat="1" ht="21" customHeight="1">
      <c r="A18" s="268"/>
      <c r="B18" s="11"/>
      <c r="C18" s="161" t="s">
        <v>440</v>
      </c>
      <c r="D18" s="161" t="s">
        <v>440</v>
      </c>
      <c r="E18" s="161"/>
      <c r="F18" s="161"/>
      <c r="G18" s="161"/>
      <c r="H18" s="161" t="s">
        <v>495</v>
      </c>
      <c r="I18" s="161"/>
      <c r="J18" s="161"/>
      <c r="K18" s="161"/>
      <c r="L18" s="191" t="s">
        <v>440</v>
      </c>
      <c r="M18" s="191"/>
      <c r="N18" s="191"/>
      <c r="O18" s="191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9" customFormat="1" ht="15" customHeight="1">
      <c r="A19" s="548" t="s">
        <v>395</v>
      </c>
      <c r="B19" s="19" t="s">
        <v>494</v>
      </c>
      <c r="C19" s="161">
        <v>25377</v>
      </c>
      <c r="D19" s="161">
        <v>483</v>
      </c>
      <c r="E19" s="161">
        <v>392</v>
      </c>
      <c r="F19" s="199">
        <v>5</v>
      </c>
      <c r="G19" s="198">
        <v>86</v>
      </c>
      <c r="H19" s="161">
        <v>21803</v>
      </c>
      <c r="I19" s="161">
        <v>9653</v>
      </c>
      <c r="J19" s="161">
        <v>2207</v>
      </c>
      <c r="K19" s="161">
        <v>9943</v>
      </c>
      <c r="L19" s="161">
        <v>3091</v>
      </c>
      <c r="M19" s="161">
        <v>2597</v>
      </c>
      <c r="N19" s="161">
        <v>389</v>
      </c>
      <c r="O19" s="161">
        <v>105</v>
      </c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s="9" customFormat="1" ht="21" customHeight="1">
      <c r="A20" s="548"/>
      <c r="B20" s="19">
        <v>29</v>
      </c>
      <c r="C20" s="161">
        <v>24923</v>
      </c>
      <c r="D20" s="161">
        <v>504</v>
      </c>
      <c r="E20" s="161">
        <v>383</v>
      </c>
      <c r="F20" s="199">
        <v>4</v>
      </c>
      <c r="G20" s="198">
        <v>117</v>
      </c>
      <c r="H20" s="161">
        <v>21408</v>
      </c>
      <c r="I20" s="161">
        <v>9856</v>
      </c>
      <c r="J20" s="161">
        <v>2010</v>
      </c>
      <c r="K20" s="161">
        <v>9542</v>
      </c>
      <c r="L20" s="161">
        <v>3011</v>
      </c>
      <c r="M20" s="161">
        <v>2046</v>
      </c>
      <c r="N20" s="161">
        <v>778</v>
      </c>
      <c r="O20" s="161">
        <v>187</v>
      </c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s="9" customFormat="1" ht="21" customHeight="1">
      <c r="A21" s="548"/>
      <c r="B21" s="19">
        <v>30</v>
      </c>
      <c r="C21" s="161">
        <v>23539</v>
      </c>
      <c r="D21" s="161">
        <v>487</v>
      </c>
      <c r="E21" s="161">
        <v>319</v>
      </c>
      <c r="F21" s="199">
        <v>15</v>
      </c>
      <c r="G21" s="161">
        <v>153</v>
      </c>
      <c r="H21" s="161">
        <v>19139</v>
      </c>
      <c r="I21" s="161">
        <v>8004</v>
      </c>
      <c r="J21" s="161">
        <v>2198</v>
      </c>
      <c r="K21" s="161">
        <v>8937</v>
      </c>
      <c r="L21" s="161">
        <v>3913</v>
      </c>
      <c r="M21" s="161">
        <v>2414</v>
      </c>
      <c r="N21" s="161">
        <v>893</v>
      </c>
      <c r="O21" s="199">
        <v>606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s="9" customFormat="1" ht="21" customHeight="1">
      <c r="A22" s="548"/>
      <c r="B22" s="19" t="s">
        <v>496</v>
      </c>
      <c r="C22" s="161">
        <v>20983</v>
      </c>
      <c r="D22" s="161">
        <v>663</v>
      </c>
      <c r="E22" s="161">
        <v>385</v>
      </c>
      <c r="F22" s="199">
        <v>17</v>
      </c>
      <c r="G22" s="161">
        <v>261</v>
      </c>
      <c r="H22" s="161">
        <v>16673</v>
      </c>
      <c r="I22" s="161">
        <v>6206</v>
      </c>
      <c r="J22" s="161">
        <v>2104</v>
      </c>
      <c r="K22" s="161">
        <v>8363</v>
      </c>
      <c r="L22" s="161">
        <v>3647</v>
      </c>
      <c r="M22" s="161">
        <v>1774</v>
      </c>
      <c r="N22" s="161">
        <v>1050</v>
      </c>
      <c r="O22" s="199">
        <v>823</v>
      </c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s="9" customFormat="1" ht="21" customHeight="1">
      <c r="A23" s="548"/>
      <c r="B23" s="114">
        <v>2</v>
      </c>
      <c r="C23" s="150">
        <f>SUM(D23,H23,L23)</f>
        <v>12410</v>
      </c>
      <c r="D23" s="150">
        <f>SUM(E23:G23)</f>
        <v>201</v>
      </c>
      <c r="E23" s="150">
        <v>110</v>
      </c>
      <c r="F23" s="372">
        <v>5</v>
      </c>
      <c r="G23" s="150">
        <v>86</v>
      </c>
      <c r="H23" s="150">
        <f>SUM(I23:K23)</f>
        <v>9752</v>
      </c>
      <c r="I23" s="150">
        <v>3468</v>
      </c>
      <c r="J23" s="150">
        <v>1104</v>
      </c>
      <c r="K23" s="150">
        <v>5180</v>
      </c>
      <c r="L23" s="150">
        <f>SUM(M23:O23)</f>
        <v>2457</v>
      </c>
      <c r="M23" s="150">
        <v>714</v>
      </c>
      <c r="N23" s="150">
        <v>1037</v>
      </c>
      <c r="O23" s="372">
        <v>706</v>
      </c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s="9" customFormat="1" ht="21" customHeight="1">
      <c r="A24" s="12"/>
      <c r="B24" s="11"/>
      <c r="C24" s="161" t="s">
        <v>440</v>
      </c>
      <c r="D24" s="161" t="s">
        <v>440</v>
      </c>
      <c r="E24" s="161"/>
      <c r="F24" s="161"/>
      <c r="G24" s="161"/>
      <c r="H24" s="161" t="s">
        <v>440</v>
      </c>
      <c r="I24" s="161"/>
      <c r="J24" s="161"/>
      <c r="K24" s="161"/>
      <c r="L24" s="191" t="s">
        <v>440</v>
      </c>
      <c r="M24" s="191"/>
      <c r="N24" s="191"/>
      <c r="O24" s="191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s="9" customFormat="1" ht="15" customHeight="1">
      <c r="A25" s="549" t="s">
        <v>396</v>
      </c>
      <c r="B25" s="19" t="s">
        <v>494</v>
      </c>
      <c r="C25" s="161">
        <v>22413</v>
      </c>
      <c r="D25" s="161">
        <v>806</v>
      </c>
      <c r="E25" s="161">
        <v>576</v>
      </c>
      <c r="F25" s="199">
        <v>8</v>
      </c>
      <c r="G25" s="199">
        <v>222</v>
      </c>
      <c r="H25" s="161">
        <v>15187</v>
      </c>
      <c r="I25" s="161">
        <v>4025</v>
      </c>
      <c r="J25" s="161">
        <v>1811</v>
      </c>
      <c r="K25" s="161">
        <v>9351</v>
      </c>
      <c r="L25" s="161">
        <v>6420</v>
      </c>
      <c r="M25" s="161">
        <v>1605</v>
      </c>
      <c r="N25" s="161">
        <v>1456</v>
      </c>
      <c r="O25" s="161">
        <v>3359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</row>
    <row r="26" spans="1:47" s="9" customFormat="1" ht="21" customHeight="1">
      <c r="A26" s="549"/>
      <c r="B26" s="19">
        <v>29</v>
      </c>
      <c r="C26" s="161">
        <v>17763</v>
      </c>
      <c r="D26" s="161">
        <v>1077</v>
      </c>
      <c r="E26" s="161">
        <v>742</v>
      </c>
      <c r="F26" s="199">
        <v>5</v>
      </c>
      <c r="G26" s="199">
        <v>330</v>
      </c>
      <c r="H26" s="161">
        <v>13690</v>
      </c>
      <c r="I26" s="161">
        <v>4185</v>
      </c>
      <c r="J26" s="161">
        <v>1304</v>
      </c>
      <c r="K26" s="161">
        <v>8201</v>
      </c>
      <c r="L26" s="161">
        <v>2996</v>
      </c>
      <c r="M26" s="161">
        <v>867</v>
      </c>
      <c r="N26" s="161">
        <v>909</v>
      </c>
      <c r="O26" s="161">
        <v>1220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9" customFormat="1" ht="21" customHeight="1">
      <c r="A27" s="549"/>
      <c r="B27" s="19">
        <v>30</v>
      </c>
      <c r="C27" s="161">
        <v>18927</v>
      </c>
      <c r="D27" s="161">
        <v>1099</v>
      </c>
      <c r="E27" s="161">
        <v>782</v>
      </c>
      <c r="F27" s="199">
        <v>28</v>
      </c>
      <c r="G27" s="199">
        <v>289</v>
      </c>
      <c r="H27" s="161">
        <v>14971</v>
      </c>
      <c r="I27" s="161">
        <v>4878</v>
      </c>
      <c r="J27" s="161">
        <v>1854</v>
      </c>
      <c r="K27" s="161">
        <v>8239</v>
      </c>
      <c r="L27" s="161">
        <v>2857</v>
      </c>
      <c r="M27" s="161">
        <v>872</v>
      </c>
      <c r="N27" s="161">
        <v>1386</v>
      </c>
      <c r="O27" s="199">
        <v>599</v>
      </c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9" customFormat="1" ht="21" customHeight="1">
      <c r="A28" s="549"/>
      <c r="B28" s="19" t="s">
        <v>496</v>
      </c>
      <c r="C28" s="161">
        <v>17071</v>
      </c>
      <c r="D28" s="161">
        <v>1100</v>
      </c>
      <c r="E28" s="161">
        <v>734</v>
      </c>
      <c r="F28" s="199">
        <v>26</v>
      </c>
      <c r="G28" s="199">
        <v>340</v>
      </c>
      <c r="H28" s="161">
        <v>13558</v>
      </c>
      <c r="I28" s="161">
        <v>3770</v>
      </c>
      <c r="J28" s="161">
        <v>2579</v>
      </c>
      <c r="K28" s="161">
        <v>7209</v>
      </c>
      <c r="L28" s="161">
        <v>2413</v>
      </c>
      <c r="M28" s="161">
        <v>694</v>
      </c>
      <c r="N28" s="161">
        <v>1161</v>
      </c>
      <c r="O28" s="199">
        <v>558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9" customFormat="1" ht="21" customHeight="1">
      <c r="A29" s="549"/>
      <c r="B29" s="114">
        <v>2</v>
      </c>
      <c r="C29" s="150">
        <f>SUM(D29,H29,L29)</f>
        <v>6621</v>
      </c>
      <c r="D29" s="150">
        <f>SUM(E29:G29)</f>
        <v>428</v>
      </c>
      <c r="E29" s="150">
        <v>300</v>
      </c>
      <c r="F29" s="372">
        <v>16</v>
      </c>
      <c r="G29" s="372">
        <v>112</v>
      </c>
      <c r="H29" s="150">
        <f>SUM(I29:K29)</f>
        <v>5309</v>
      </c>
      <c r="I29" s="150">
        <v>2145</v>
      </c>
      <c r="J29" s="150">
        <v>325</v>
      </c>
      <c r="K29" s="150">
        <v>2839</v>
      </c>
      <c r="L29" s="150">
        <f>SUM(M29:O29)</f>
        <v>884</v>
      </c>
      <c r="M29" s="150">
        <v>214</v>
      </c>
      <c r="N29" s="150">
        <v>585</v>
      </c>
      <c r="O29" s="372">
        <v>85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9" customFormat="1" ht="21" customHeight="1">
      <c r="A30" s="12"/>
      <c r="B30" s="11"/>
      <c r="C30" s="161" t="s">
        <v>440</v>
      </c>
      <c r="D30" s="161" t="s">
        <v>440</v>
      </c>
      <c r="E30" s="161"/>
      <c r="F30" s="161"/>
      <c r="G30" s="161"/>
      <c r="H30" s="161" t="s">
        <v>440</v>
      </c>
      <c r="I30" s="161"/>
      <c r="J30" s="161"/>
      <c r="K30" s="161"/>
      <c r="L30" s="191" t="s">
        <v>440</v>
      </c>
      <c r="M30" s="191"/>
      <c r="N30" s="191"/>
      <c r="O30" s="191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</row>
    <row r="31" spans="1:47" s="9" customFormat="1" ht="15" customHeight="1">
      <c r="A31" s="548" t="s">
        <v>212</v>
      </c>
      <c r="B31" s="19" t="s">
        <v>494</v>
      </c>
      <c r="C31" s="161">
        <v>15403</v>
      </c>
      <c r="D31" s="161">
        <v>591</v>
      </c>
      <c r="E31" s="161">
        <v>496</v>
      </c>
      <c r="F31" s="199">
        <v>0</v>
      </c>
      <c r="G31" s="161">
        <v>95</v>
      </c>
      <c r="H31" s="161">
        <v>11926</v>
      </c>
      <c r="I31" s="161">
        <v>5214</v>
      </c>
      <c r="J31" s="161">
        <v>1554</v>
      </c>
      <c r="K31" s="161">
        <v>5158</v>
      </c>
      <c r="L31" s="161">
        <v>2886</v>
      </c>
      <c r="M31" s="161">
        <v>1460</v>
      </c>
      <c r="N31" s="161">
        <v>172</v>
      </c>
      <c r="O31" s="161">
        <v>1254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</row>
    <row r="32" spans="1:47" s="9" customFormat="1" ht="21" customHeight="1">
      <c r="A32" s="548"/>
      <c r="B32" s="19">
        <v>29</v>
      </c>
      <c r="C32" s="161">
        <v>17171</v>
      </c>
      <c r="D32" s="161">
        <v>1132</v>
      </c>
      <c r="E32" s="161">
        <v>686</v>
      </c>
      <c r="F32" s="161">
        <v>7</v>
      </c>
      <c r="G32" s="161">
        <v>439</v>
      </c>
      <c r="H32" s="161">
        <v>13082</v>
      </c>
      <c r="I32" s="161">
        <v>6158</v>
      </c>
      <c r="J32" s="161">
        <v>1202</v>
      </c>
      <c r="K32" s="161">
        <v>5722</v>
      </c>
      <c r="L32" s="161">
        <v>2957</v>
      </c>
      <c r="M32" s="161">
        <v>1865</v>
      </c>
      <c r="N32" s="161">
        <v>115</v>
      </c>
      <c r="O32" s="161">
        <v>977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</row>
    <row r="33" spans="1:47" s="9" customFormat="1" ht="21" customHeight="1">
      <c r="A33" s="548"/>
      <c r="B33" s="19">
        <v>30</v>
      </c>
      <c r="C33" s="161">
        <v>19574</v>
      </c>
      <c r="D33" s="161">
        <v>687</v>
      </c>
      <c r="E33" s="161">
        <v>562</v>
      </c>
      <c r="F33" s="161">
        <v>9</v>
      </c>
      <c r="G33" s="161">
        <v>116</v>
      </c>
      <c r="H33" s="161">
        <v>14506</v>
      </c>
      <c r="I33" s="161">
        <v>7206</v>
      </c>
      <c r="J33" s="161">
        <v>1802</v>
      </c>
      <c r="K33" s="161">
        <v>5498</v>
      </c>
      <c r="L33" s="161">
        <v>4381</v>
      </c>
      <c r="M33" s="161">
        <v>2992</v>
      </c>
      <c r="N33" s="161">
        <v>149</v>
      </c>
      <c r="O33" s="199">
        <v>1240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</row>
    <row r="34" spans="1:47" s="9" customFormat="1" ht="21" customHeight="1">
      <c r="A34" s="548"/>
      <c r="B34" s="19" t="s">
        <v>496</v>
      </c>
      <c r="C34" s="161">
        <v>18711</v>
      </c>
      <c r="D34" s="161">
        <v>740</v>
      </c>
      <c r="E34" s="161">
        <v>613</v>
      </c>
      <c r="F34" s="161">
        <v>9</v>
      </c>
      <c r="G34" s="161">
        <v>118</v>
      </c>
      <c r="H34" s="161">
        <v>14966</v>
      </c>
      <c r="I34" s="161">
        <v>8093</v>
      </c>
      <c r="J34" s="161">
        <v>1363</v>
      </c>
      <c r="K34" s="161">
        <v>5510</v>
      </c>
      <c r="L34" s="161">
        <v>3005</v>
      </c>
      <c r="M34" s="161">
        <v>1671</v>
      </c>
      <c r="N34" s="161">
        <v>139</v>
      </c>
      <c r="O34" s="199">
        <v>1195</v>
      </c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</row>
    <row r="35" spans="1:47" s="9" customFormat="1" ht="21" customHeight="1">
      <c r="A35" s="548"/>
      <c r="B35" s="114">
        <v>2</v>
      </c>
      <c r="C35" s="150">
        <f>SUM(D35,H35,L35)</f>
        <v>7928</v>
      </c>
      <c r="D35" s="150">
        <f>SUM(E35:G35)</f>
        <v>208</v>
      </c>
      <c r="E35" s="150">
        <v>150</v>
      </c>
      <c r="F35" s="372">
        <v>4</v>
      </c>
      <c r="G35" s="150">
        <v>54</v>
      </c>
      <c r="H35" s="150">
        <f>SUM(I35:K35)</f>
        <v>6399</v>
      </c>
      <c r="I35" s="150">
        <v>2929</v>
      </c>
      <c r="J35" s="150">
        <v>641</v>
      </c>
      <c r="K35" s="150">
        <v>2829</v>
      </c>
      <c r="L35" s="150">
        <f>SUM(M35:O35)</f>
        <v>1321</v>
      </c>
      <c r="M35" s="150">
        <v>571</v>
      </c>
      <c r="N35" s="150">
        <v>159</v>
      </c>
      <c r="O35" s="372">
        <v>591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</row>
    <row r="36" spans="1:47" s="9" customFormat="1" ht="21" customHeight="1">
      <c r="A36" s="12"/>
      <c r="B36" s="11"/>
      <c r="C36" s="161" t="s">
        <v>440</v>
      </c>
      <c r="D36" s="161" t="s">
        <v>440</v>
      </c>
      <c r="E36" s="161"/>
      <c r="F36" s="161"/>
      <c r="G36" s="161"/>
      <c r="H36" s="161" t="s">
        <v>440</v>
      </c>
      <c r="I36" s="161"/>
      <c r="J36" s="161"/>
      <c r="K36" s="161"/>
      <c r="L36" s="191" t="s">
        <v>440</v>
      </c>
      <c r="M36" s="191"/>
      <c r="N36" s="191"/>
      <c r="O36" s="191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</row>
    <row r="37" spans="1:47" s="9" customFormat="1" ht="15" customHeight="1">
      <c r="A37" s="550" t="s">
        <v>205</v>
      </c>
      <c r="B37" s="19" t="s">
        <v>494</v>
      </c>
      <c r="C37" s="161">
        <v>15813</v>
      </c>
      <c r="D37" s="161">
        <v>956</v>
      </c>
      <c r="E37" s="161">
        <v>638</v>
      </c>
      <c r="F37" s="199">
        <v>9</v>
      </c>
      <c r="G37" s="199">
        <v>309</v>
      </c>
      <c r="H37" s="161">
        <v>13429</v>
      </c>
      <c r="I37" s="161">
        <v>6799</v>
      </c>
      <c r="J37" s="161">
        <v>1414</v>
      </c>
      <c r="K37" s="161">
        <v>5216</v>
      </c>
      <c r="L37" s="161">
        <v>1428</v>
      </c>
      <c r="M37" s="161">
        <v>183</v>
      </c>
      <c r="N37" s="161">
        <v>76</v>
      </c>
      <c r="O37" s="161">
        <v>1169</v>
      </c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</row>
    <row r="38" spans="1:47" s="9" customFormat="1" ht="21" customHeight="1">
      <c r="A38" s="550"/>
      <c r="B38" s="19">
        <v>29</v>
      </c>
      <c r="C38" s="161">
        <v>17034</v>
      </c>
      <c r="D38" s="161">
        <v>941</v>
      </c>
      <c r="E38" s="161">
        <v>618</v>
      </c>
      <c r="F38" s="199">
        <v>17</v>
      </c>
      <c r="G38" s="199">
        <v>306</v>
      </c>
      <c r="H38" s="161">
        <v>15042</v>
      </c>
      <c r="I38" s="161">
        <v>7807</v>
      </c>
      <c r="J38" s="161">
        <v>996</v>
      </c>
      <c r="K38" s="161">
        <v>6239</v>
      </c>
      <c r="L38" s="161">
        <v>1051</v>
      </c>
      <c r="M38" s="161">
        <v>113</v>
      </c>
      <c r="N38" s="161">
        <v>81</v>
      </c>
      <c r="O38" s="161">
        <v>857</v>
      </c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9" customFormat="1" ht="21" customHeight="1">
      <c r="A39" s="550"/>
      <c r="B39" s="19">
        <v>30</v>
      </c>
      <c r="C39" s="161">
        <v>19294</v>
      </c>
      <c r="D39" s="161">
        <v>901</v>
      </c>
      <c r="E39" s="161">
        <v>620</v>
      </c>
      <c r="F39" s="199">
        <v>25</v>
      </c>
      <c r="G39" s="199">
        <v>256</v>
      </c>
      <c r="H39" s="161">
        <v>17564</v>
      </c>
      <c r="I39" s="161">
        <v>11793</v>
      </c>
      <c r="J39" s="161">
        <v>839</v>
      </c>
      <c r="K39" s="161">
        <v>4932</v>
      </c>
      <c r="L39" s="161">
        <v>829</v>
      </c>
      <c r="M39" s="161">
        <v>40</v>
      </c>
      <c r="N39" s="161">
        <v>35</v>
      </c>
      <c r="O39" s="199">
        <v>754</v>
      </c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</row>
    <row r="40" spans="1:47" s="9" customFormat="1" ht="21" customHeight="1">
      <c r="A40" s="550"/>
      <c r="B40" s="19" t="s">
        <v>496</v>
      </c>
      <c r="C40" s="161">
        <v>17371</v>
      </c>
      <c r="D40" s="161">
        <v>759</v>
      </c>
      <c r="E40" s="161">
        <v>542</v>
      </c>
      <c r="F40" s="199">
        <v>18</v>
      </c>
      <c r="G40" s="199">
        <v>199</v>
      </c>
      <c r="H40" s="161">
        <v>15348</v>
      </c>
      <c r="I40" s="161">
        <v>9112</v>
      </c>
      <c r="J40" s="161">
        <v>911</v>
      </c>
      <c r="K40" s="161">
        <v>5325</v>
      </c>
      <c r="L40" s="161">
        <v>1264</v>
      </c>
      <c r="M40" s="161">
        <v>334</v>
      </c>
      <c r="N40" s="161">
        <v>55</v>
      </c>
      <c r="O40" s="199">
        <v>875</v>
      </c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9" customFormat="1" ht="21" customHeight="1">
      <c r="A41" s="550"/>
      <c r="B41" s="114">
        <v>2</v>
      </c>
      <c r="C41" s="150">
        <f>SUM(D41,H41,L41)</f>
        <v>12376</v>
      </c>
      <c r="D41" s="150">
        <f>SUM(E41:G41)</f>
        <v>306</v>
      </c>
      <c r="E41" s="150">
        <v>239</v>
      </c>
      <c r="F41" s="372">
        <v>12</v>
      </c>
      <c r="G41" s="372">
        <v>55</v>
      </c>
      <c r="H41" s="150">
        <f>SUM(I41:K41)</f>
        <v>11351</v>
      </c>
      <c r="I41" s="150">
        <v>7120</v>
      </c>
      <c r="J41" s="150">
        <v>606</v>
      </c>
      <c r="K41" s="150">
        <v>3625</v>
      </c>
      <c r="L41" s="150">
        <f>SUM(M41:O41)</f>
        <v>719</v>
      </c>
      <c r="M41" s="150">
        <v>79</v>
      </c>
      <c r="N41" s="150">
        <v>12</v>
      </c>
      <c r="O41" s="372">
        <v>628</v>
      </c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9" customFormat="1" ht="21" customHeight="1" thickBot="1">
      <c r="A42" s="13"/>
      <c r="B42" s="14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47" s="9" customFormat="1" ht="6" customHeight="1">
      <c r="A43" s="7"/>
      <c r="B43" s="7"/>
      <c r="C43" s="160"/>
      <c r="D43" s="160"/>
      <c r="E43" s="160"/>
      <c r="F43" s="160"/>
      <c r="G43" s="160"/>
      <c r="H43" s="160"/>
      <c r="I43" s="160"/>
      <c r="J43" s="160"/>
      <c r="K43" s="160"/>
      <c r="L43" s="160"/>
      <c r="M43" s="160"/>
      <c r="N43" s="160"/>
      <c r="O43" s="160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</row>
    <row r="44" spans="1:47" s="7" customFormat="1" ht="18.75" customHeight="1">
      <c r="A44" s="9" t="s">
        <v>455</v>
      </c>
      <c r="B44" s="9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</row>
    <row r="45" spans="3:47" s="9" customFormat="1" ht="14.25">
      <c r="C45" s="161"/>
      <c r="D45" s="161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</row>
    <row r="46" spans="3:47" s="9" customFormat="1" ht="14.25">
      <c r="C46" s="161"/>
      <c r="D46" s="161"/>
      <c r="E46" s="161"/>
      <c r="F46" s="161"/>
      <c r="G46" s="161"/>
      <c r="H46" s="191"/>
      <c r="I46" s="161"/>
      <c r="J46" s="161"/>
      <c r="K46" s="161"/>
      <c r="L46" s="161"/>
      <c r="M46" s="161"/>
      <c r="N46" s="161"/>
      <c r="O46" s="161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</row>
    <row r="47" spans="3:47" s="9" customFormat="1" ht="14.25">
      <c r="C47" s="161"/>
      <c r="D47" s="161"/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</row>
    <row r="48" spans="3:47" s="9" customFormat="1" ht="14.25"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</row>
    <row r="49" spans="3:47" s="9" customFormat="1" ht="14.25"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</row>
    <row r="50" spans="3:47" s="9" customFormat="1" ht="14.25"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</row>
    <row r="51" spans="3:47" s="9" customFormat="1" ht="14.25">
      <c r="C51" s="161"/>
      <c r="D51" s="161"/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</row>
    <row r="52" spans="3:47" s="9" customFormat="1" ht="14.25"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</row>
    <row r="53" spans="3:47" s="9" customFormat="1" ht="14.25"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</row>
    <row r="54" spans="3:47" s="9" customFormat="1" ht="14.25">
      <c r="C54" s="161"/>
      <c r="D54" s="161"/>
      <c r="E54" s="161"/>
      <c r="F54" s="161"/>
      <c r="G54" s="161"/>
      <c r="H54" s="161"/>
      <c r="I54" s="161"/>
      <c r="J54" s="161"/>
      <c r="K54" s="161"/>
      <c r="L54" s="161"/>
      <c r="M54" s="161"/>
      <c r="N54" s="161"/>
      <c r="O54" s="161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</row>
    <row r="55" spans="3:47" s="9" customFormat="1" ht="14.25">
      <c r="C55" s="161"/>
      <c r="D55" s="161"/>
      <c r="E55" s="161"/>
      <c r="F55" s="161"/>
      <c r="G55" s="161"/>
      <c r="H55" s="161"/>
      <c r="I55" s="161"/>
      <c r="J55" s="161"/>
      <c r="K55" s="161"/>
      <c r="L55" s="161"/>
      <c r="M55" s="161"/>
      <c r="N55" s="161"/>
      <c r="O55" s="161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</row>
    <row r="56" spans="3:47" s="9" customFormat="1" ht="14.25">
      <c r="C56" s="161"/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</row>
    <row r="57" spans="3:47" s="9" customFormat="1" ht="14.25"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</row>
    <row r="58" spans="3:47" s="9" customFormat="1" ht="14.25"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</row>
    <row r="59" spans="3:47" s="9" customFormat="1" ht="14.25"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</row>
    <row r="60" spans="3:47" s="9" customFormat="1" ht="14.25"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</row>
    <row r="61" spans="3:47" s="9" customFormat="1" ht="14.25"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</row>
    <row r="62" spans="3:47" s="9" customFormat="1" ht="14.25"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1"/>
      <c r="N62" s="161"/>
      <c r="O62" s="161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</row>
    <row r="63" spans="3:47" s="9" customFormat="1" ht="14.25"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1"/>
      <c r="N63" s="161"/>
      <c r="O63" s="161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</row>
    <row r="64" spans="3:47" s="9" customFormat="1" ht="14.25"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</row>
    <row r="65" spans="3:47" s="9" customFormat="1" ht="14.25"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161"/>
      <c r="O65" s="161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</row>
    <row r="66" spans="3:47" s="9" customFormat="1" ht="14.25"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161"/>
      <c r="O66" s="161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</row>
    <row r="67" spans="3:47" s="9" customFormat="1" ht="14.25"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</row>
    <row r="68" spans="3:47" s="9" customFormat="1" ht="14.25">
      <c r="C68" s="161"/>
      <c r="D68" s="161"/>
      <c r="E68" s="161"/>
      <c r="F68" s="161"/>
      <c r="G68" s="161"/>
      <c r="H68" s="161"/>
      <c r="I68" s="161"/>
      <c r="J68" s="161"/>
      <c r="K68" s="161"/>
      <c r="L68" s="161"/>
      <c r="M68" s="161"/>
      <c r="N68" s="161"/>
      <c r="O68" s="161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</row>
    <row r="69" spans="3:15" s="9" customFormat="1" ht="14.25"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1"/>
      <c r="N69" s="161"/>
      <c r="O69" s="161"/>
    </row>
    <row r="70" spans="3:15" s="9" customFormat="1" ht="14.25">
      <c r="C70" s="161"/>
      <c r="D70" s="161"/>
      <c r="E70" s="161"/>
      <c r="F70" s="161"/>
      <c r="G70" s="161"/>
      <c r="H70" s="161"/>
      <c r="I70" s="161"/>
      <c r="J70" s="161"/>
      <c r="K70" s="161"/>
      <c r="L70" s="161"/>
      <c r="M70" s="161"/>
      <c r="N70" s="161"/>
      <c r="O70" s="161"/>
    </row>
    <row r="71" spans="3:15" s="9" customFormat="1" ht="14.25"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</row>
    <row r="72" spans="3:15" s="9" customFormat="1" ht="14.25">
      <c r="C72" s="161"/>
      <c r="D72" s="161"/>
      <c r="E72" s="161"/>
      <c r="F72" s="161"/>
      <c r="G72" s="161"/>
      <c r="H72" s="161"/>
      <c r="I72" s="161"/>
      <c r="J72" s="161"/>
      <c r="K72" s="161"/>
      <c r="L72" s="161"/>
      <c r="M72" s="161"/>
      <c r="N72" s="161"/>
      <c r="O72" s="161"/>
    </row>
    <row r="73" spans="3:15" s="9" customFormat="1" ht="14.25"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3:15" s="9" customFormat="1" ht="14.25">
      <c r="C74" s="161"/>
      <c r="D74" s="161"/>
      <c r="E74" s="161"/>
      <c r="F74" s="161"/>
      <c r="G74" s="161"/>
      <c r="H74" s="161"/>
      <c r="I74" s="161"/>
      <c r="J74" s="161"/>
      <c r="K74" s="161"/>
      <c r="L74" s="161"/>
      <c r="M74" s="161"/>
      <c r="N74" s="161"/>
      <c r="O74" s="161"/>
    </row>
    <row r="75" spans="3:15" s="9" customFormat="1" ht="14.25">
      <c r="C75" s="161"/>
      <c r="D75" s="161"/>
      <c r="E75" s="161"/>
      <c r="F75" s="161"/>
      <c r="G75" s="161"/>
      <c r="H75" s="161"/>
      <c r="I75" s="161"/>
      <c r="J75" s="161"/>
      <c r="K75" s="161"/>
      <c r="L75" s="161"/>
      <c r="M75" s="161"/>
      <c r="N75" s="161"/>
      <c r="O75" s="161"/>
    </row>
    <row r="76" spans="3:15" s="9" customFormat="1" ht="14.25"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</row>
    <row r="77" spans="3:15" s="9" customFormat="1" ht="14.25">
      <c r="C77" s="161"/>
      <c r="D77" s="161"/>
      <c r="E77" s="161"/>
      <c r="F77" s="161"/>
      <c r="G77" s="161"/>
      <c r="H77" s="161"/>
      <c r="I77" s="161"/>
      <c r="J77" s="161"/>
      <c r="K77" s="161"/>
      <c r="L77" s="161"/>
      <c r="M77" s="161"/>
      <c r="N77" s="161"/>
      <c r="O77" s="161"/>
    </row>
    <row r="78" spans="3:15" s="9" customFormat="1" ht="14.25">
      <c r="C78" s="161"/>
      <c r="D78" s="161"/>
      <c r="E78" s="161"/>
      <c r="F78" s="161"/>
      <c r="G78" s="161"/>
      <c r="H78" s="161"/>
      <c r="I78" s="161"/>
      <c r="J78" s="161"/>
      <c r="K78" s="161"/>
      <c r="L78" s="161"/>
      <c r="M78" s="161"/>
      <c r="N78" s="161"/>
      <c r="O78" s="161"/>
    </row>
    <row r="79" spans="3:15" s="9" customFormat="1" ht="14.25">
      <c r="C79" s="161"/>
      <c r="D79" s="161"/>
      <c r="E79" s="161"/>
      <c r="F79" s="161"/>
      <c r="G79" s="161"/>
      <c r="H79" s="161"/>
      <c r="I79" s="161"/>
      <c r="J79" s="161"/>
      <c r="K79" s="161"/>
      <c r="L79" s="161"/>
      <c r="M79" s="161"/>
      <c r="N79" s="161"/>
      <c r="O79" s="161"/>
    </row>
    <row r="80" spans="3:15" s="9" customFormat="1" ht="14.25">
      <c r="C80" s="161"/>
      <c r="D80" s="161"/>
      <c r="E80" s="161"/>
      <c r="F80" s="161"/>
      <c r="G80" s="161"/>
      <c r="H80" s="161"/>
      <c r="I80" s="161"/>
      <c r="J80" s="161"/>
      <c r="K80" s="161"/>
      <c r="L80" s="161"/>
      <c r="M80" s="161"/>
      <c r="N80" s="161"/>
      <c r="O80" s="161"/>
    </row>
    <row r="81" spans="3:15" s="9" customFormat="1" ht="14.25">
      <c r="C81" s="161"/>
      <c r="D81" s="161"/>
      <c r="E81" s="161"/>
      <c r="F81" s="161"/>
      <c r="G81" s="161"/>
      <c r="H81" s="161"/>
      <c r="I81" s="161"/>
      <c r="J81" s="161"/>
      <c r="K81" s="161"/>
      <c r="L81" s="161"/>
      <c r="M81" s="161"/>
      <c r="N81" s="161"/>
      <c r="O81" s="161"/>
    </row>
    <row r="82" spans="3:15" s="9" customFormat="1" ht="14.25">
      <c r="C82" s="161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</row>
    <row r="83" spans="3:15" s="9" customFormat="1" ht="14.25"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</row>
    <row r="84" spans="3:15" s="9" customFormat="1" ht="14.25"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</row>
    <row r="85" spans="3:15" s="9" customFormat="1" ht="14.25">
      <c r="C85" s="161"/>
      <c r="D85" s="161"/>
      <c r="E85" s="161"/>
      <c r="F85" s="161"/>
      <c r="G85" s="161"/>
      <c r="H85" s="161"/>
      <c r="I85" s="161"/>
      <c r="J85" s="161"/>
      <c r="K85" s="161"/>
      <c r="L85" s="161"/>
      <c r="M85" s="161"/>
      <c r="N85" s="161"/>
      <c r="O85" s="161"/>
    </row>
    <row r="86" spans="3:15" s="9" customFormat="1" ht="14.25">
      <c r="C86" s="161"/>
      <c r="D86" s="161"/>
      <c r="E86" s="161"/>
      <c r="F86" s="161"/>
      <c r="G86" s="161"/>
      <c r="H86" s="161"/>
      <c r="I86" s="161"/>
      <c r="J86" s="161"/>
      <c r="K86" s="161"/>
      <c r="L86" s="161"/>
      <c r="M86" s="161"/>
      <c r="N86" s="161"/>
      <c r="O86" s="161"/>
    </row>
    <row r="87" spans="3:15" s="9" customFormat="1" ht="14.25">
      <c r="C87" s="161"/>
      <c r="D87" s="161"/>
      <c r="E87" s="161"/>
      <c r="F87" s="161"/>
      <c r="G87" s="161"/>
      <c r="H87" s="161"/>
      <c r="I87" s="161"/>
      <c r="J87" s="161"/>
      <c r="K87" s="161"/>
      <c r="L87" s="161"/>
      <c r="M87" s="161"/>
      <c r="N87" s="161"/>
      <c r="O87" s="161"/>
    </row>
    <row r="88" spans="3:15" s="9" customFormat="1" ht="14.25">
      <c r="C88" s="161"/>
      <c r="D88" s="161"/>
      <c r="E88" s="161"/>
      <c r="F88" s="161"/>
      <c r="G88" s="161"/>
      <c r="H88" s="161"/>
      <c r="I88" s="161"/>
      <c r="J88" s="161"/>
      <c r="K88" s="161"/>
      <c r="L88" s="161"/>
      <c r="M88" s="161"/>
      <c r="N88" s="161"/>
      <c r="O88" s="161"/>
    </row>
    <row r="89" spans="3:15" s="9" customFormat="1" ht="14.25">
      <c r="C89" s="161"/>
      <c r="D89" s="161"/>
      <c r="E89" s="161"/>
      <c r="F89" s="161"/>
      <c r="G89" s="161"/>
      <c r="H89" s="161"/>
      <c r="I89" s="161"/>
      <c r="J89" s="161"/>
      <c r="K89" s="161"/>
      <c r="L89" s="161"/>
      <c r="M89" s="161"/>
      <c r="N89" s="161"/>
      <c r="O89" s="161"/>
    </row>
    <row r="90" spans="3:15" s="9" customFormat="1" ht="14.25"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</row>
    <row r="91" spans="3:15" s="9" customFormat="1" ht="14.25"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61"/>
    </row>
    <row r="92" spans="3:15" s="9" customFormat="1" ht="14.25">
      <c r="C92" s="161"/>
      <c r="D92" s="161"/>
      <c r="E92" s="161"/>
      <c r="F92" s="161"/>
      <c r="G92" s="161"/>
      <c r="H92" s="161"/>
      <c r="I92" s="161"/>
      <c r="J92" s="161"/>
      <c r="K92" s="161"/>
      <c r="L92" s="161"/>
      <c r="M92" s="161"/>
      <c r="N92" s="161"/>
      <c r="O92" s="161"/>
    </row>
    <row r="93" spans="3:15" s="9" customFormat="1" ht="14.25"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  <c r="O93" s="161"/>
    </row>
    <row r="94" spans="3:15" s="9" customFormat="1" ht="14.25">
      <c r="C94" s="161"/>
      <c r="D94" s="161"/>
      <c r="E94" s="161"/>
      <c r="F94" s="161"/>
      <c r="G94" s="161"/>
      <c r="H94" s="161"/>
      <c r="I94" s="161"/>
      <c r="J94" s="161"/>
      <c r="K94" s="161"/>
      <c r="L94" s="161"/>
      <c r="M94" s="161"/>
      <c r="N94" s="161"/>
      <c r="O94" s="161"/>
    </row>
    <row r="95" spans="3:15" s="9" customFormat="1" ht="14.25">
      <c r="C95" s="161"/>
      <c r="D95" s="161"/>
      <c r="E95" s="161"/>
      <c r="F95" s="161"/>
      <c r="G95" s="161"/>
      <c r="H95" s="161"/>
      <c r="I95" s="161"/>
      <c r="J95" s="161"/>
      <c r="K95" s="161"/>
      <c r="L95" s="161"/>
      <c r="M95" s="161"/>
      <c r="N95" s="161"/>
      <c r="O95" s="161"/>
    </row>
    <row r="96" spans="3:15" s="9" customFormat="1" ht="14.25">
      <c r="C96" s="161"/>
      <c r="D96" s="161"/>
      <c r="E96" s="161"/>
      <c r="F96" s="161"/>
      <c r="G96" s="161"/>
      <c r="H96" s="161"/>
      <c r="I96" s="161"/>
      <c r="J96" s="161"/>
      <c r="K96" s="161"/>
      <c r="L96" s="161"/>
      <c r="M96" s="161"/>
      <c r="N96" s="161"/>
      <c r="O96" s="161"/>
    </row>
    <row r="97" spans="3:15" s="9" customFormat="1" ht="14.25"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</row>
    <row r="98" spans="3:15" s="9" customFormat="1" ht="14.25">
      <c r="C98" s="161"/>
      <c r="D98" s="161"/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</row>
    <row r="99" spans="3:15" s="9" customFormat="1" ht="14.25">
      <c r="C99" s="161"/>
      <c r="D99" s="161"/>
      <c r="E99" s="161"/>
      <c r="F99" s="161"/>
      <c r="G99" s="161"/>
      <c r="H99" s="161"/>
      <c r="I99" s="161"/>
      <c r="J99" s="161"/>
      <c r="K99" s="161"/>
      <c r="L99" s="161"/>
      <c r="M99" s="161"/>
      <c r="N99" s="161"/>
      <c r="O99" s="161"/>
    </row>
    <row r="100" spans="3:15" s="9" customFormat="1" ht="14.25"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</row>
    <row r="101" spans="3:15" s="9" customFormat="1" ht="14.25">
      <c r="C101" s="161"/>
      <c r="D101" s="161"/>
      <c r="E101" s="161"/>
      <c r="F101" s="161"/>
      <c r="G101" s="161"/>
      <c r="H101" s="161"/>
      <c r="I101" s="161"/>
      <c r="J101" s="161"/>
      <c r="K101" s="161"/>
      <c r="L101" s="161"/>
      <c r="M101" s="161"/>
      <c r="N101" s="161"/>
      <c r="O101" s="161"/>
    </row>
    <row r="102" spans="3:15" s="9" customFormat="1" ht="14.25">
      <c r="C102" s="161"/>
      <c r="D102" s="161"/>
      <c r="E102" s="161"/>
      <c r="F102" s="161"/>
      <c r="G102" s="161"/>
      <c r="H102" s="161"/>
      <c r="I102" s="161"/>
      <c r="J102" s="161"/>
      <c r="K102" s="161"/>
      <c r="L102" s="161"/>
      <c r="M102" s="161"/>
      <c r="N102" s="161"/>
      <c r="O102" s="161"/>
    </row>
    <row r="103" spans="3:15" s="9" customFormat="1" ht="14.25"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</row>
    <row r="104" spans="3:15" s="9" customFormat="1" ht="14.25"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</row>
    <row r="105" spans="3:15" s="9" customFormat="1" ht="14.25">
      <c r="C105" s="161"/>
      <c r="D105" s="161"/>
      <c r="E105" s="161"/>
      <c r="F105" s="161"/>
      <c r="G105" s="161"/>
      <c r="H105" s="161"/>
      <c r="I105" s="161"/>
      <c r="J105" s="161"/>
      <c r="K105" s="161"/>
      <c r="L105" s="161"/>
      <c r="M105" s="161"/>
      <c r="N105" s="161"/>
      <c r="O105" s="161"/>
    </row>
    <row r="106" spans="3:15" s="9" customFormat="1" ht="14.25"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</row>
    <row r="107" spans="1:15" s="9" customFormat="1" ht="14.25">
      <c r="A107" s="5"/>
      <c r="B107" s="5"/>
      <c r="C107" s="147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</row>
    <row r="108" spans="3:15" s="5" customFormat="1" ht="13.5">
      <c r="C108" s="147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</row>
    <row r="109" spans="3:15" s="5" customFormat="1" ht="13.5"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</row>
    <row r="110" spans="3:15" s="5" customFormat="1" ht="13.5">
      <c r="C110" s="147"/>
      <c r="D110" s="147"/>
      <c r="E110" s="147"/>
      <c r="F110" s="147"/>
      <c r="G110" s="147"/>
      <c r="H110" s="147"/>
      <c r="I110" s="147"/>
      <c r="J110" s="147"/>
      <c r="K110" s="147"/>
      <c r="L110" s="147"/>
      <c r="M110" s="147"/>
      <c r="N110" s="147"/>
      <c r="O110" s="147"/>
    </row>
    <row r="111" spans="3:15" s="5" customFormat="1" ht="13.5">
      <c r="C111" s="147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147"/>
    </row>
    <row r="112" spans="3:15" s="5" customFormat="1" ht="13.5">
      <c r="C112" s="147"/>
      <c r="D112" s="147"/>
      <c r="E112" s="147"/>
      <c r="F112" s="147"/>
      <c r="G112" s="147"/>
      <c r="H112" s="147"/>
      <c r="I112" s="147"/>
      <c r="J112" s="147"/>
      <c r="K112" s="147"/>
      <c r="L112" s="147"/>
      <c r="M112" s="147"/>
      <c r="N112" s="147"/>
      <c r="O112" s="147"/>
    </row>
    <row r="113" spans="3:15" s="5" customFormat="1" ht="13.5">
      <c r="C113" s="147"/>
      <c r="D113" s="147"/>
      <c r="E113" s="147"/>
      <c r="F113" s="147"/>
      <c r="G113" s="147"/>
      <c r="H113" s="147"/>
      <c r="I113" s="147"/>
      <c r="J113" s="147"/>
      <c r="K113" s="147"/>
      <c r="L113" s="147"/>
      <c r="M113" s="147"/>
      <c r="N113" s="147"/>
      <c r="O113" s="147"/>
    </row>
    <row r="114" spans="3:15" s="5" customFormat="1" ht="13.5">
      <c r="C114" s="147"/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</row>
    <row r="115" spans="3:15" s="5" customFormat="1" ht="13.5">
      <c r="C115" s="147"/>
      <c r="D115" s="147"/>
      <c r="E115" s="147"/>
      <c r="F115" s="147"/>
      <c r="G115" s="147"/>
      <c r="H115" s="147"/>
      <c r="I115" s="147"/>
      <c r="J115" s="147"/>
      <c r="K115" s="147"/>
      <c r="L115" s="147"/>
      <c r="M115" s="147"/>
      <c r="N115" s="147"/>
      <c r="O115" s="147"/>
    </row>
    <row r="116" spans="3:15" s="5" customFormat="1" ht="13.5">
      <c r="C116" s="147"/>
      <c r="D116" s="147"/>
      <c r="E116" s="147"/>
      <c r="F116" s="147"/>
      <c r="G116" s="147"/>
      <c r="H116" s="147"/>
      <c r="I116" s="147"/>
      <c r="J116" s="147"/>
      <c r="K116" s="147"/>
      <c r="L116" s="147"/>
      <c r="M116" s="147"/>
      <c r="N116" s="147"/>
      <c r="O116" s="147"/>
    </row>
    <row r="117" spans="3:15" s="5" customFormat="1" ht="13.5">
      <c r="C117" s="147"/>
      <c r="D117" s="147"/>
      <c r="E117" s="147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</row>
    <row r="118" spans="3:15" s="5" customFormat="1" ht="13.5"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</row>
    <row r="119" spans="3:15" s="5" customFormat="1" ht="13.5">
      <c r="C119" s="147"/>
      <c r="D119" s="147"/>
      <c r="E119" s="147"/>
      <c r="F119" s="147"/>
      <c r="G119" s="147"/>
      <c r="H119" s="147"/>
      <c r="I119" s="147"/>
      <c r="J119" s="147"/>
      <c r="K119" s="147"/>
      <c r="L119" s="147"/>
      <c r="M119" s="147"/>
      <c r="N119" s="147"/>
      <c r="O119" s="147"/>
    </row>
    <row r="120" spans="3:15" s="5" customFormat="1" ht="13.5">
      <c r="C120" s="147"/>
      <c r="D120" s="147"/>
      <c r="E120" s="147"/>
      <c r="F120" s="147"/>
      <c r="G120" s="147"/>
      <c r="H120" s="147"/>
      <c r="I120" s="147"/>
      <c r="J120" s="147"/>
      <c r="K120" s="147"/>
      <c r="L120" s="147"/>
      <c r="M120" s="147"/>
      <c r="N120" s="147"/>
      <c r="O120" s="147"/>
    </row>
    <row r="121" spans="3:15" s="5" customFormat="1" ht="13.5">
      <c r="C121" s="147"/>
      <c r="D121" s="147"/>
      <c r="E121" s="147"/>
      <c r="F121" s="147"/>
      <c r="G121" s="147"/>
      <c r="H121" s="147"/>
      <c r="I121" s="147"/>
      <c r="J121" s="147"/>
      <c r="K121" s="147"/>
      <c r="L121" s="147"/>
      <c r="M121" s="147"/>
      <c r="N121" s="147"/>
      <c r="O121" s="147"/>
    </row>
    <row r="122" spans="3:15" s="5" customFormat="1" ht="13.5">
      <c r="C122" s="147"/>
      <c r="D122" s="147"/>
      <c r="E122" s="147"/>
      <c r="F122" s="147"/>
      <c r="G122" s="147"/>
      <c r="H122" s="147"/>
      <c r="I122" s="147"/>
      <c r="J122" s="147"/>
      <c r="K122" s="147"/>
      <c r="L122" s="147"/>
      <c r="M122" s="147"/>
      <c r="N122" s="147"/>
      <c r="O122" s="147"/>
    </row>
    <row r="123" spans="3:15" s="5" customFormat="1" ht="13.5"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</row>
    <row r="124" spans="3:15" s="5" customFormat="1" ht="13.5">
      <c r="C124" s="147"/>
      <c r="D124" s="147"/>
      <c r="E124" s="147"/>
      <c r="F124" s="147"/>
      <c r="G124" s="147"/>
      <c r="H124" s="147"/>
      <c r="I124" s="147"/>
      <c r="J124" s="147"/>
      <c r="K124" s="147"/>
      <c r="L124" s="147"/>
      <c r="M124" s="147"/>
      <c r="N124" s="147"/>
      <c r="O124" s="147"/>
    </row>
    <row r="125" spans="3:15" s="5" customFormat="1" ht="13.5">
      <c r="C125" s="147"/>
      <c r="D125" s="147"/>
      <c r="E125" s="147"/>
      <c r="F125" s="147"/>
      <c r="G125" s="147"/>
      <c r="H125" s="147"/>
      <c r="I125" s="147"/>
      <c r="J125" s="147"/>
      <c r="K125" s="147"/>
      <c r="L125" s="147"/>
      <c r="M125" s="147"/>
      <c r="N125" s="147"/>
      <c r="O125" s="147"/>
    </row>
    <row r="126" spans="3:15" s="5" customFormat="1" ht="13.5">
      <c r="C126" s="147"/>
      <c r="D126" s="147"/>
      <c r="E126" s="147"/>
      <c r="F126" s="147"/>
      <c r="G126" s="147"/>
      <c r="H126" s="147"/>
      <c r="I126" s="147"/>
      <c r="J126" s="147"/>
      <c r="K126" s="147"/>
      <c r="L126" s="147"/>
      <c r="M126" s="147"/>
      <c r="N126" s="147"/>
      <c r="O126" s="147"/>
    </row>
    <row r="127" spans="3:15" s="5" customFormat="1" ht="13.5">
      <c r="C127" s="147"/>
      <c r="D127" s="147"/>
      <c r="E127" s="147"/>
      <c r="F127" s="147"/>
      <c r="G127" s="147"/>
      <c r="H127" s="147"/>
      <c r="I127" s="147"/>
      <c r="J127" s="147"/>
      <c r="K127" s="147"/>
      <c r="L127" s="147"/>
      <c r="M127" s="147"/>
      <c r="N127" s="147"/>
      <c r="O127" s="147"/>
    </row>
    <row r="128" spans="3:15" s="5" customFormat="1" ht="13.5">
      <c r="C128" s="147"/>
      <c r="D128" s="147"/>
      <c r="E128" s="147"/>
      <c r="F128" s="147"/>
      <c r="G128" s="147"/>
      <c r="H128" s="147"/>
      <c r="I128" s="147"/>
      <c r="J128" s="147"/>
      <c r="K128" s="147"/>
      <c r="L128" s="147"/>
      <c r="M128" s="147"/>
      <c r="N128" s="147"/>
      <c r="O128" s="147"/>
    </row>
    <row r="129" spans="3:15" s="5" customFormat="1" ht="13.5"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</row>
    <row r="130" spans="3:15" s="5" customFormat="1" ht="13.5"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</row>
    <row r="131" spans="3:15" s="5" customFormat="1" ht="13.5"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</row>
    <row r="132" spans="3:15" s="5" customFormat="1" ht="13.5">
      <c r="C132" s="147"/>
      <c r="D132" s="147"/>
      <c r="E132" s="147"/>
      <c r="F132" s="147"/>
      <c r="G132" s="147"/>
      <c r="H132" s="147"/>
      <c r="I132" s="147"/>
      <c r="J132" s="147"/>
      <c r="K132" s="147"/>
      <c r="L132" s="147"/>
      <c r="M132" s="147"/>
      <c r="N132" s="147"/>
      <c r="O132" s="147"/>
    </row>
    <row r="133" spans="3:15" s="5" customFormat="1" ht="13.5">
      <c r="C133" s="147"/>
      <c r="D133" s="147"/>
      <c r="E133" s="147"/>
      <c r="F133" s="147"/>
      <c r="G133" s="147"/>
      <c r="H133" s="147"/>
      <c r="I133" s="147"/>
      <c r="J133" s="147"/>
      <c r="K133" s="147"/>
      <c r="L133" s="147"/>
      <c r="M133" s="147"/>
      <c r="N133" s="147"/>
      <c r="O133" s="147"/>
    </row>
    <row r="134" spans="3:15" s="5" customFormat="1" ht="13.5">
      <c r="C134" s="147"/>
      <c r="D134" s="147"/>
      <c r="E134" s="147"/>
      <c r="F134" s="147"/>
      <c r="G134" s="147"/>
      <c r="H134" s="147"/>
      <c r="I134" s="147"/>
      <c r="J134" s="147"/>
      <c r="K134" s="147"/>
      <c r="L134" s="147"/>
      <c r="M134" s="147"/>
      <c r="N134" s="147"/>
      <c r="O134" s="147"/>
    </row>
    <row r="135" spans="3:15" s="5" customFormat="1" ht="13.5">
      <c r="C135" s="147"/>
      <c r="D135" s="147"/>
      <c r="E135" s="147"/>
      <c r="F135" s="147"/>
      <c r="G135" s="147"/>
      <c r="H135" s="147"/>
      <c r="I135" s="147"/>
      <c r="J135" s="147"/>
      <c r="K135" s="147"/>
      <c r="L135" s="147"/>
      <c r="M135" s="147"/>
      <c r="N135" s="147"/>
      <c r="O135" s="147"/>
    </row>
    <row r="136" spans="3:15" s="5" customFormat="1" ht="13.5">
      <c r="C136" s="147"/>
      <c r="D136" s="147"/>
      <c r="E136" s="147"/>
      <c r="F136" s="147"/>
      <c r="G136" s="147"/>
      <c r="H136" s="147"/>
      <c r="I136" s="147"/>
      <c r="J136" s="147"/>
      <c r="K136" s="147"/>
      <c r="L136" s="147"/>
      <c r="M136" s="147"/>
      <c r="N136" s="147"/>
      <c r="O136" s="147"/>
    </row>
    <row r="137" spans="3:15" s="5" customFormat="1" ht="13.5">
      <c r="C137" s="147"/>
      <c r="D137" s="147"/>
      <c r="E137" s="147"/>
      <c r="F137" s="147"/>
      <c r="G137" s="147"/>
      <c r="H137" s="147"/>
      <c r="I137" s="147"/>
      <c r="J137" s="147"/>
      <c r="K137" s="147"/>
      <c r="L137" s="147"/>
      <c r="M137" s="147"/>
      <c r="N137" s="147"/>
      <c r="O137" s="147"/>
    </row>
    <row r="138" spans="3:15" s="5" customFormat="1" ht="13.5"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</row>
    <row r="139" spans="3:15" s="5" customFormat="1" ht="13.5">
      <c r="C139" s="147"/>
      <c r="D139" s="147"/>
      <c r="E139" s="147"/>
      <c r="F139" s="147"/>
      <c r="G139" s="147"/>
      <c r="H139" s="147"/>
      <c r="I139" s="147"/>
      <c r="J139" s="147"/>
      <c r="K139" s="147"/>
      <c r="L139" s="147"/>
      <c r="M139" s="147"/>
      <c r="N139" s="147"/>
      <c r="O139" s="147"/>
    </row>
    <row r="140" spans="3:15" s="5" customFormat="1" ht="13.5">
      <c r="C140" s="147"/>
      <c r="D140" s="147"/>
      <c r="E140" s="147"/>
      <c r="F140" s="147"/>
      <c r="G140" s="147"/>
      <c r="H140" s="147"/>
      <c r="I140" s="147"/>
      <c r="J140" s="147"/>
      <c r="K140" s="147"/>
      <c r="L140" s="147"/>
      <c r="M140" s="147"/>
      <c r="N140" s="147"/>
      <c r="O140" s="147"/>
    </row>
    <row r="141" spans="3:15" s="5" customFormat="1" ht="13.5">
      <c r="C141" s="147"/>
      <c r="D141" s="147"/>
      <c r="E141" s="147"/>
      <c r="F141" s="147"/>
      <c r="G141" s="147"/>
      <c r="H141" s="147"/>
      <c r="I141" s="147"/>
      <c r="J141" s="147"/>
      <c r="K141" s="147"/>
      <c r="L141" s="147"/>
      <c r="M141" s="147"/>
      <c r="N141" s="147"/>
      <c r="O141" s="147"/>
    </row>
    <row r="142" spans="3:15" s="5" customFormat="1" ht="13.5">
      <c r="C142" s="147"/>
      <c r="D142" s="147"/>
      <c r="E142" s="147"/>
      <c r="F142" s="147"/>
      <c r="G142" s="147"/>
      <c r="H142" s="147"/>
      <c r="I142" s="147"/>
      <c r="J142" s="147"/>
      <c r="K142" s="147"/>
      <c r="L142" s="147"/>
      <c r="M142" s="147"/>
      <c r="N142" s="147"/>
      <c r="O142" s="147"/>
    </row>
    <row r="143" spans="3:15" s="5" customFormat="1" ht="13.5">
      <c r="C143" s="147"/>
      <c r="D143" s="147"/>
      <c r="E143" s="147"/>
      <c r="F143" s="147"/>
      <c r="G143" s="147"/>
      <c r="H143" s="147"/>
      <c r="I143" s="147"/>
      <c r="J143" s="147"/>
      <c r="K143" s="147"/>
      <c r="L143" s="147"/>
      <c r="M143" s="147"/>
      <c r="N143" s="147"/>
      <c r="O143" s="147"/>
    </row>
    <row r="144" spans="3:15" s="5" customFormat="1" ht="13.5">
      <c r="C144" s="147"/>
      <c r="D144" s="147"/>
      <c r="E144" s="147"/>
      <c r="F144" s="147"/>
      <c r="G144" s="147"/>
      <c r="H144" s="147"/>
      <c r="I144" s="147"/>
      <c r="J144" s="147"/>
      <c r="K144" s="147"/>
      <c r="L144" s="147"/>
      <c r="M144" s="147"/>
      <c r="N144" s="147"/>
      <c r="O144" s="147"/>
    </row>
    <row r="145" spans="3:15" s="5" customFormat="1" ht="13.5">
      <c r="C145" s="147"/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</row>
    <row r="146" spans="3:15" s="5" customFormat="1" ht="13.5">
      <c r="C146" s="147"/>
      <c r="D146" s="147"/>
      <c r="E146" s="147"/>
      <c r="F146" s="147"/>
      <c r="G146" s="147"/>
      <c r="H146" s="147"/>
      <c r="I146" s="147"/>
      <c r="J146" s="147"/>
      <c r="K146" s="147"/>
      <c r="L146" s="147"/>
      <c r="M146" s="147"/>
      <c r="N146" s="147"/>
      <c r="O146" s="147"/>
    </row>
    <row r="147" spans="3:15" s="5" customFormat="1" ht="13.5">
      <c r="C147" s="147"/>
      <c r="D147" s="147"/>
      <c r="E147" s="147"/>
      <c r="F147" s="147"/>
      <c r="G147" s="147"/>
      <c r="H147" s="147"/>
      <c r="I147" s="147"/>
      <c r="J147" s="147"/>
      <c r="K147" s="147"/>
      <c r="L147" s="147"/>
      <c r="M147" s="147"/>
      <c r="N147" s="147"/>
      <c r="O147" s="147"/>
    </row>
    <row r="148" spans="3:15" s="5" customFormat="1" ht="13.5"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</row>
    <row r="149" spans="3:15" s="5" customFormat="1" ht="13.5"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</row>
    <row r="150" spans="3:15" s="5" customFormat="1" ht="13.5">
      <c r="C150" s="147"/>
      <c r="D150" s="147"/>
      <c r="E150" s="147"/>
      <c r="F150" s="147"/>
      <c r="G150" s="147"/>
      <c r="H150" s="147"/>
      <c r="I150" s="147"/>
      <c r="J150" s="147"/>
      <c r="K150" s="147"/>
      <c r="L150" s="147"/>
      <c r="M150" s="147"/>
      <c r="N150" s="147"/>
      <c r="O150" s="147"/>
    </row>
    <row r="151" spans="3:15" s="5" customFormat="1" ht="13.5">
      <c r="C151" s="147"/>
      <c r="D151" s="147"/>
      <c r="E151" s="147"/>
      <c r="F151" s="147"/>
      <c r="G151" s="147"/>
      <c r="H151" s="147"/>
      <c r="I151" s="147"/>
      <c r="J151" s="147"/>
      <c r="K151" s="147"/>
      <c r="L151" s="147"/>
      <c r="M151" s="147"/>
      <c r="N151" s="147"/>
      <c r="O151" s="147"/>
    </row>
    <row r="152" spans="3:15" s="5" customFormat="1" ht="13.5"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</row>
    <row r="153" spans="3:15" s="5" customFormat="1" ht="13.5"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</row>
    <row r="154" spans="3:15" s="5" customFormat="1" ht="13.5">
      <c r="C154" s="147"/>
      <c r="D154" s="147"/>
      <c r="E154" s="147"/>
      <c r="F154" s="147"/>
      <c r="G154" s="147"/>
      <c r="H154" s="147"/>
      <c r="I154" s="147"/>
      <c r="J154" s="147"/>
      <c r="K154" s="147"/>
      <c r="L154" s="147"/>
      <c r="M154" s="147"/>
      <c r="N154" s="147"/>
      <c r="O154" s="147"/>
    </row>
    <row r="155" spans="3:15" s="5" customFormat="1" ht="13.5">
      <c r="C155" s="147"/>
      <c r="D155" s="147"/>
      <c r="E155" s="147"/>
      <c r="F155" s="147"/>
      <c r="G155" s="147"/>
      <c r="H155" s="147"/>
      <c r="I155" s="147"/>
      <c r="J155" s="147"/>
      <c r="K155" s="147"/>
      <c r="L155" s="147"/>
      <c r="M155" s="147"/>
      <c r="N155" s="147"/>
      <c r="O155" s="147"/>
    </row>
    <row r="156" spans="3:15" s="5" customFormat="1" ht="13.5">
      <c r="C156" s="147"/>
      <c r="D156" s="147"/>
      <c r="E156" s="147"/>
      <c r="F156" s="147"/>
      <c r="G156" s="147"/>
      <c r="H156" s="147"/>
      <c r="I156" s="147"/>
      <c r="J156" s="147"/>
      <c r="K156" s="147"/>
      <c r="L156" s="147"/>
      <c r="M156" s="147"/>
      <c r="N156" s="147"/>
      <c r="O156" s="147"/>
    </row>
    <row r="157" spans="3:15" s="5" customFormat="1" ht="13.5">
      <c r="C157" s="147"/>
      <c r="D157" s="147"/>
      <c r="E157" s="147"/>
      <c r="F157" s="147"/>
      <c r="G157" s="147"/>
      <c r="H157" s="147"/>
      <c r="I157" s="147"/>
      <c r="J157" s="147"/>
      <c r="K157" s="147"/>
      <c r="L157" s="147"/>
      <c r="M157" s="147"/>
      <c r="N157" s="147"/>
      <c r="O157" s="147"/>
    </row>
    <row r="158" spans="3:15" s="5" customFormat="1" ht="13.5">
      <c r="C158" s="147"/>
      <c r="D158" s="147"/>
      <c r="E158" s="147"/>
      <c r="F158" s="147"/>
      <c r="G158" s="147"/>
      <c r="H158" s="147"/>
      <c r="I158" s="147"/>
      <c r="J158" s="147"/>
      <c r="K158" s="147"/>
      <c r="L158" s="147"/>
      <c r="M158" s="147"/>
      <c r="N158" s="147"/>
      <c r="O158" s="147"/>
    </row>
    <row r="159" spans="3:15" s="5" customFormat="1" ht="13.5"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</row>
    <row r="160" spans="3:15" s="5" customFormat="1" ht="13.5">
      <c r="C160" s="147"/>
      <c r="D160" s="147"/>
      <c r="E160" s="147"/>
      <c r="F160" s="147"/>
      <c r="G160" s="147"/>
      <c r="H160" s="147"/>
      <c r="I160" s="147"/>
      <c r="J160" s="147"/>
      <c r="K160" s="147"/>
      <c r="L160" s="147"/>
      <c r="M160" s="147"/>
      <c r="N160" s="147"/>
      <c r="O160" s="147"/>
    </row>
    <row r="161" spans="3:15" s="5" customFormat="1" ht="13.5">
      <c r="C161" s="147"/>
      <c r="D161" s="147"/>
      <c r="E161" s="147"/>
      <c r="F161" s="147"/>
      <c r="G161" s="147"/>
      <c r="H161" s="147"/>
      <c r="I161" s="147"/>
      <c r="J161" s="147"/>
      <c r="K161" s="147"/>
      <c r="L161" s="147"/>
      <c r="M161" s="147"/>
      <c r="N161" s="147"/>
      <c r="O161" s="147"/>
    </row>
    <row r="162" spans="3:15" s="5" customFormat="1" ht="13.5">
      <c r="C162" s="147"/>
      <c r="D162" s="147"/>
      <c r="E162" s="147"/>
      <c r="F162" s="147"/>
      <c r="G162" s="147"/>
      <c r="H162" s="147"/>
      <c r="I162" s="147"/>
      <c r="J162" s="147"/>
      <c r="K162" s="147"/>
      <c r="L162" s="147"/>
      <c r="M162" s="147"/>
      <c r="N162" s="147"/>
      <c r="O162" s="147"/>
    </row>
    <row r="163" spans="3:15" s="5" customFormat="1" ht="13.5">
      <c r="C163" s="147"/>
      <c r="D163" s="147"/>
      <c r="E163" s="147"/>
      <c r="F163" s="147"/>
      <c r="G163" s="147"/>
      <c r="H163" s="147"/>
      <c r="I163" s="147"/>
      <c r="J163" s="147"/>
      <c r="K163" s="147"/>
      <c r="L163" s="147"/>
      <c r="M163" s="147"/>
      <c r="N163" s="147"/>
      <c r="O163" s="147"/>
    </row>
    <row r="164" spans="3:15" s="5" customFormat="1" ht="13.5">
      <c r="C164" s="147"/>
      <c r="D164" s="147"/>
      <c r="E164" s="147"/>
      <c r="F164" s="147"/>
      <c r="G164" s="147"/>
      <c r="H164" s="147"/>
      <c r="I164" s="147"/>
      <c r="J164" s="147"/>
      <c r="K164" s="147"/>
      <c r="L164" s="147"/>
      <c r="M164" s="147"/>
      <c r="N164" s="147"/>
      <c r="O164" s="147"/>
    </row>
    <row r="165" spans="3:15" s="5" customFormat="1" ht="13.5">
      <c r="C165" s="147"/>
      <c r="D165" s="147"/>
      <c r="E165" s="147"/>
      <c r="F165" s="147"/>
      <c r="G165" s="147"/>
      <c r="H165" s="147"/>
      <c r="I165" s="147"/>
      <c r="J165" s="147"/>
      <c r="K165" s="147"/>
      <c r="L165" s="147"/>
      <c r="M165" s="147"/>
      <c r="N165" s="147"/>
      <c r="O165" s="147"/>
    </row>
    <row r="166" spans="3:15" s="5" customFormat="1" ht="13.5">
      <c r="C166" s="147"/>
      <c r="D166" s="147"/>
      <c r="E166" s="147"/>
      <c r="F166" s="147"/>
      <c r="G166" s="147"/>
      <c r="H166" s="147"/>
      <c r="I166" s="147"/>
      <c r="J166" s="147"/>
      <c r="K166" s="147"/>
      <c r="L166" s="147"/>
      <c r="M166" s="147"/>
      <c r="N166" s="147"/>
      <c r="O166" s="147"/>
    </row>
    <row r="167" spans="3:15" s="5" customFormat="1" ht="13.5">
      <c r="C167" s="147"/>
      <c r="D167" s="147"/>
      <c r="E167" s="147"/>
      <c r="F167" s="147"/>
      <c r="G167" s="147"/>
      <c r="H167" s="147"/>
      <c r="I167" s="147"/>
      <c r="J167" s="147"/>
      <c r="K167" s="147"/>
      <c r="L167" s="147"/>
      <c r="M167" s="147"/>
      <c r="N167" s="147"/>
      <c r="O167" s="147"/>
    </row>
    <row r="168" spans="3:15" s="5" customFormat="1" ht="13.5">
      <c r="C168" s="147"/>
      <c r="D168" s="147"/>
      <c r="E168" s="147"/>
      <c r="F168" s="147"/>
      <c r="G168" s="147"/>
      <c r="H168" s="147"/>
      <c r="I168" s="147"/>
      <c r="J168" s="147"/>
      <c r="K168" s="147"/>
      <c r="L168" s="147"/>
      <c r="M168" s="147"/>
      <c r="N168" s="147"/>
      <c r="O168" s="147"/>
    </row>
    <row r="169" spans="3:15" s="5" customFormat="1" ht="13.5">
      <c r="C169" s="147"/>
      <c r="D169" s="147"/>
      <c r="E169" s="147"/>
      <c r="F169" s="147"/>
      <c r="G169" s="147"/>
      <c r="H169" s="147"/>
      <c r="I169" s="147"/>
      <c r="J169" s="147"/>
      <c r="K169" s="147"/>
      <c r="L169" s="147"/>
      <c r="M169" s="147"/>
      <c r="N169" s="147"/>
      <c r="O169" s="147"/>
    </row>
    <row r="170" spans="3:15" s="5" customFormat="1" ht="13.5">
      <c r="C170" s="147"/>
      <c r="D170" s="147"/>
      <c r="E170" s="147"/>
      <c r="F170" s="147"/>
      <c r="G170" s="147"/>
      <c r="H170" s="147"/>
      <c r="I170" s="147"/>
      <c r="J170" s="147"/>
      <c r="K170" s="147"/>
      <c r="L170" s="147"/>
      <c r="M170" s="147"/>
      <c r="N170" s="147"/>
      <c r="O170" s="147"/>
    </row>
    <row r="171" spans="3:15" s="5" customFormat="1" ht="13.5">
      <c r="C171" s="147"/>
      <c r="D171" s="147"/>
      <c r="E171" s="147"/>
      <c r="F171" s="147"/>
      <c r="G171" s="147"/>
      <c r="H171" s="147"/>
      <c r="I171" s="147"/>
      <c r="J171" s="147"/>
      <c r="K171" s="147"/>
      <c r="L171" s="147"/>
      <c r="M171" s="147"/>
      <c r="N171" s="147"/>
      <c r="O171" s="147"/>
    </row>
    <row r="172" spans="3:15" s="5" customFormat="1" ht="13.5">
      <c r="C172" s="147"/>
      <c r="D172" s="147"/>
      <c r="E172" s="147"/>
      <c r="F172" s="147"/>
      <c r="G172" s="147"/>
      <c r="H172" s="147"/>
      <c r="I172" s="147"/>
      <c r="J172" s="147"/>
      <c r="K172" s="147"/>
      <c r="L172" s="147"/>
      <c r="M172" s="147"/>
      <c r="N172" s="147"/>
      <c r="O172" s="147"/>
    </row>
    <row r="173" spans="3:15" s="5" customFormat="1" ht="13.5">
      <c r="C173" s="147"/>
      <c r="D173" s="147"/>
      <c r="E173" s="147"/>
      <c r="F173" s="147"/>
      <c r="G173" s="147"/>
      <c r="H173" s="147"/>
      <c r="I173" s="147"/>
      <c r="J173" s="147"/>
      <c r="K173" s="147"/>
      <c r="L173" s="147"/>
      <c r="M173" s="147"/>
      <c r="N173" s="147"/>
      <c r="O173" s="147"/>
    </row>
    <row r="174" spans="3:15" s="5" customFormat="1" ht="13.5"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</row>
    <row r="175" spans="3:15" s="5" customFormat="1" ht="13.5">
      <c r="C175" s="147"/>
      <c r="D175" s="147"/>
      <c r="E175" s="147"/>
      <c r="F175" s="147"/>
      <c r="G175" s="147"/>
      <c r="H175" s="147"/>
      <c r="I175" s="147"/>
      <c r="J175" s="147"/>
      <c r="K175" s="147"/>
      <c r="L175" s="147"/>
      <c r="M175" s="147"/>
      <c r="N175" s="147"/>
      <c r="O175" s="147"/>
    </row>
    <row r="176" spans="3:15" s="5" customFormat="1" ht="13.5">
      <c r="C176" s="147"/>
      <c r="D176" s="147"/>
      <c r="E176" s="147"/>
      <c r="F176" s="147"/>
      <c r="G176" s="147"/>
      <c r="H176" s="147"/>
      <c r="I176" s="147"/>
      <c r="J176" s="147"/>
      <c r="K176" s="147"/>
      <c r="L176" s="147"/>
      <c r="M176" s="147"/>
      <c r="N176" s="147"/>
      <c r="O176" s="147"/>
    </row>
    <row r="177" spans="3:15" s="5" customFormat="1" ht="13.5">
      <c r="C177" s="147"/>
      <c r="D177" s="147"/>
      <c r="E177" s="147"/>
      <c r="F177" s="147"/>
      <c r="G177" s="147"/>
      <c r="H177" s="147"/>
      <c r="I177" s="147"/>
      <c r="J177" s="147"/>
      <c r="K177" s="147"/>
      <c r="L177" s="147"/>
      <c r="M177" s="147"/>
      <c r="N177" s="147"/>
      <c r="O177" s="147"/>
    </row>
    <row r="178" spans="3:15" s="5" customFormat="1" ht="13.5">
      <c r="C178" s="147"/>
      <c r="D178" s="147"/>
      <c r="E178" s="147"/>
      <c r="F178" s="147"/>
      <c r="G178" s="147"/>
      <c r="H178" s="147"/>
      <c r="I178" s="147"/>
      <c r="J178" s="147"/>
      <c r="K178" s="147"/>
      <c r="L178" s="147"/>
      <c r="M178" s="147"/>
      <c r="N178" s="147"/>
      <c r="O178" s="147"/>
    </row>
    <row r="179" spans="3:15" s="5" customFormat="1" ht="13.5">
      <c r="C179" s="147"/>
      <c r="D179" s="147"/>
      <c r="E179" s="147"/>
      <c r="F179" s="147"/>
      <c r="G179" s="147"/>
      <c r="H179" s="147"/>
      <c r="I179" s="147"/>
      <c r="J179" s="147"/>
      <c r="K179" s="147"/>
      <c r="L179" s="147"/>
      <c r="M179" s="147"/>
      <c r="N179" s="147"/>
      <c r="O179" s="147"/>
    </row>
    <row r="180" spans="3:15" s="5" customFormat="1" ht="13.5">
      <c r="C180" s="147"/>
      <c r="D180" s="147"/>
      <c r="E180" s="147"/>
      <c r="F180" s="147"/>
      <c r="G180" s="147"/>
      <c r="H180" s="147"/>
      <c r="I180" s="147"/>
      <c r="J180" s="147"/>
      <c r="K180" s="147"/>
      <c r="L180" s="147"/>
      <c r="M180" s="147"/>
      <c r="N180" s="147"/>
      <c r="O180" s="147"/>
    </row>
    <row r="181" spans="3:15" s="5" customFormat="1" ht="13.5">
      <c r="C181" s="147"/>
      <c r="D181" s="147"/>
      <c r="E181" s="147"/>
      <c r="F181" s="147"/>
      <c r="G181" s="147"/>
      <c r="H181" s="147"/>
      <c r="I181" s="147"/>
      <c r="J181" s="147"/>
      <c r="K181" s="147"/>
      <c r="L181" s="147"/>
      <c r="M181" s="147"/>
      <c r="N181" s="147"/>
      <c r="O181" s="147"/>
    </row>
    <row r="182" spans="3:15" s="5" customFormat="1" ht="13.5">
      <c r="C182" s="147"/>
      <c r="D182" s="147"/>
      <c r="E182" s="147"/>
      <c r="F182" s="147"/>
      <c r="G182" s="147"/>
      <c r="H182" s="147"/>
      <c r="I182" s="147"/>
      <c r="J182" s="147"/>
      <c r="K182" s="147"/>
      <c r="L182" s="147"/>
      <c r="M182" s="147"/>
      <c r="N182" s="147"/>
      <c r="O182" s="147"/>
    </row>
    <row r="183" spans="3:15" s="5" customFormat="1" ht="13.5"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</row>
    <row r="184" spans="3:15" s="5" customFormat="1" ht="13.5">
      <c r="C184" s="147"/>
      <c r="D184" s="147"/>
      <c r="E184" s="147"/>
      <c r="F184" s="147"/>
      <c r="G184" s="147"/>
      <c r="H184" s="147"/>
      <c r="I184" s="147"/>
      <c r="J184" s="147"/>
      <c r="K184" s="147"/>
      <c r="L184" s="147"/>
      <c r="M184" s="147"/>
      <c r="N184" s="147"/>
      <c r="O184" s="147"/>
    </row>
    <row r="185" spans="3:15" s="5" customFormat="1" ht="13.5">
      <c r="C185" s="147"/>
      <c r="D185" s="147"/>
      <c r="E185" s="147"/>
      <c r="F185" s="147"/>
      <c r="G185" s="147"/>
      <c r="H185" s="147"/>
      <c r="I185" s="147"/>
      <c r="J185" s="147"/>
      <c r="K185" s="147"/>
      <c r="L185" s="147"/>
      <c r="M185" s="147"/>
      <c r="N185" s="147"/>
      <c r="O185" s="147"/>
    </row>
    <row r="186" spans="3:15" s="5" customFormat="1" ht="13.5">
      <c r="C186" s="147"/>
      <c r="D186" s="147"/>
      <c r="E186" s="147"/>
      <c r="F186" s="147"/>
      <c r="G186" s="147"/>
      <c r="H186" s="147"/>
      <c r="I186" s="147"/>
      <c r="J186" s="147"/>
      <c r="K186" s="147"/>
      <c r="L186" s="147"/>
      <c r="M186" s="147"/>
      <c r="N186" s="147"/>
      <c r="O186" s="147"/>
    </row>
    <row r="187" spans="3:15" s="5" customFormat="1" ht="13.5">
      <c r="C187" s="147"/>
      <c r="D187" s="147"/>
      <c r="E187" s="147"/>
      <c r="F187" s="147"/>
      <c r="G187" s="147"/>
      <c r="H187" s="147"/>
      <c r="I187" s="147"/>
      <c r="J187" s="147"/>
      <c r="K187" s="147"/>
      <c r="L187" s="147"/>
      <c r="M187" s="147"/>
      <c r="N187" s="147"/>
      <c r="O187" s="147"/>
    </row>
    <row r="188" spans="3:15" s="5" customFormat="1" ht="13.5">
      <c r="C188" s="147"/>
      <c r="D188" s="147"/>
      <c r="E188" s="147"/>
      <c r="F188" s="147"/>
      <c r="G188" s="147"/>
      <c r="H188" s="147"/>
      <c r="I188" s="147"/>
      <c r="J188" s="147"/>
      <c r="K188" s="147"/>
      <c r="L188" s="147"/>
      <c r="M188" s="147"/>
      <c r="N188" s="147"/>
      <c r="O188" s="147"/>
    </row>
    <row r="189" spans="3:15" s="5" customFormat="1" ht="13.5">
      <c r="C189" s="147"/>
      <c r="D189" s="147"/>
      <c r="E189" s="147"/>
      <c r="F189" s="147"/>
      <c r="G189" s="147"/>
      <c r="H189" s="147"/>
      <c r="I189" s="147"/>
      <c r="J189" s="147"/>
      <c r="K189" s="147"/>
      <c r="L189" s="147"/>
      <c r="M189" s="147"/>
      <c r="N189" s="147"/>
      <c r="O189" s="147"/>
    </row>
    <row r="190" spans="3:15" s="5" customFormat="1" ht="13.5"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</row>
    <row r="191" spans="3:15" s="5" customFormat="1" ht="13.5">
      <c r="C191" s="147"/>
      <c r="D191" s="147"/>
      <c r="E191" s="147"/>
      <c r="F191" s="147"/>
      <c r="G191" s="147"/>
      <c r="H191" s="147"/>
      <c r="I191" s="147"/>
      <c r="J191" s="147"/>
      <c r="K191" s="147"/>
      <c r="L191" s="147"/>
      <c r="M191" s="147"/>
      <c r="N191" s="147"/>
      <c r="O191" s="147"/>
    </row>
    <row r="192" spans="3:15" s="5" customFormat="1" ht="13.5">
      <c r="C192" s="147"/>
      <c r="D192" s="147"/>
      <c r="E192" s="147"/>
      <c r="F192" s="147"/>
      <c r="G192" s="147"/>
      <c r="H192" s="147"/>
      <c r="I192" s="147"/>
      <c r="J192" s="147"/>
      <c r="K192" s="147"/>
      <c r="L192" s="147"/>
      <c r="M192" s="147"/>
      <c r="N192" s="147"/>
      <c r="O192" s="147"/>
    </row>
    <row r="193" spans="3:15" s="5" customFormat="1" ht="13.5">
      <c r="C193" s="147"/>
      <c r="D193" s="147"/>
      <c r="E193" s="147"/>
      <c r="F193" s="147"/>
      <c r="G193" s="147"/>
      <c r="H193" s="147"/>
      <c r="I193" s="147"/>
      <c r="J193" s="147"/>
      <c r="K193" s="147"/>
      <c r="L193" s="147"/>
      <c r="M193" s="147"/>
      <c r="N193" s="147"/>
      <c r="O193" s="147"/>
    </row>
    <row r="194" spans="3:15" s="5" customFormat="1" ht="13.5">
      <c r="C194" s="147"/>
      <c r="D194" s="147"/>
      <c r="E194" s="147"/>
      <c r="F194" s="147"/>
      <c r="G194" s="147"/>
      <c r="H194" s="147"/>
      <c r="I194" s="147"/>
      <c r="J194" s="147"/>
      <c r="K194" s="147"/>
      <c r="L194" s="147"/>
      <c r="M194" s="147"/>
      <c r="N194" s="147"/>
      <c r="O194" s="147"/>
    </row>
    <row r="195" spans="3:15" s="5" customFormat="1" ht="13.5">
      <c r="C195" s="147"/>
      <c r="D195" s="147"/>
      <c r="E195" s="147"/>
      <c r="F195" s="147"/>
      <c r="G195" s="147"/>
      <c r="H195" s="147"/>
      <c r="I195" s="147"/>
      <c r="J195" s="147"/>
      <c r="K195" s="147"/>
      <c r="L195" s="147"/>
      <c r="M195" s="147"/>
      <c r="N195" s="147"/>
      <c r="O195" s="147"/>
    </row>
    <row r="196" spans="3:15" s="5" customFormat="1" ht="13.5">
      <c r="C196" s="147"/>
      <c r="D196" s="147"/>
      <c r="E196" s="147"/>
      <c r="F196" s="147"/>
      <c r="G196" s="147"/>
      <c r="H196" s="147"/>
      <c r="I196" s="147"/>
      <c r="J196" s="147"/>
      <c r="K196" s="147"/>
      <c r="L196" s="147"/>
      <c r="M196" s="147"/>
      <c r="N196" s="147"/>
      <c r="O196" s="147"/>
    </row>
    <row r="197" spans="3:15" s="5" customFormat="1" ht="13.5"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</row>
    <row r="198" spans="3:15" s="5" customFormat="1" ht="13.5">
      <c r="C198" s="147"/>
      <c r="D198" s="147"/>
      <c r="E198" s="147"/>
      <c r="F198" s="147"/>
      <c r="G198" s="147"/>
      <c r="H198" s="147"/>
      <c r="I198" s="147"/>
      <c r="J198" s="147"/>
      <c r="K198" s="147"/>
      <c r="L198" s="147"/>
      <c r="M198" s="147"/>
      <c r="N198" s="147"/>
      <c r="O198" s="147"/>
    </row>
    <row r="199" spans="3:15" s="5" customFormat="1" ht="13.5">
      <c r="C199" s="147"/>
      <c r="D199" s="147"/>
      <c r="E199" s="147"/>
      <c r="F199" s="147"/>
      <c r="G199" s="147"/>
      <c r="H199" s="147"/>
      <c r="I199" s="147"/>
      <c r="J199" s="147"/>
      <c r="K199" s="147"/>
      <c r="L199" s="147"/>
      <c r="M199" s="147"/>
      <c r="N199" s="147"/>
      <c r="O199" s="147"/>
    </row>
    <row r="200" spans="3:15" s="5" customFormat="1" ht="13.5">
      <c r="C200" s="147"/>
      <c r="D200" s="147"/>
      <c r="E200" s="147"/>
      <c r="F200" s="147"/>
      <c r="G200" s="147"/>
      <c r="H200" s="147"/>
      <c r="I200" s="147"/>
      <c r="J200" s="147"/>
      <c r="K200" s="147"/>
      <c r="L200" s="147"/>
      <c r="M200" s="147"/>
      <c r="N200" s="147"/>
      <c r="O200" s="147"/>
    </row>
    <row r="201" spans="3:15" s="5" customFormat="1" ht="13.5">
      <c r="C201" s="147"/>
      <c r="D201" s="147"/>
      <c r="E201" s="147"/>
      <c r="F201" s="147"/>
      <c r="G201" s="147"/>
      <c r="H201" s="147"/>
      <c r="I201" s="147"/>
      <c r="J201" s="147"/>
      <c r="K201" s="147"/>
      <c r="L201" s="147"/>
      <c r="M201" s="147"/>
      <c r="N201" s="147"/>
      <c r="O201" s="147"/>
    </row>
    <row r="202" spans="3:15" s="5" customFormat="1" ht="13.5">
      <c r="C202" s="147"/>
      <c r="D202" s="147"/>
      <c r="E202" s="147"/>
      <c r="F202" s="147"/>
      <c r="G202" s="147"/>
      <c r="H202" s="147"/>
      <c r="I202" s="147"/>
      <c r="J202" s="147"/>
      <c r="K202" s="147"/>
      <c r="L202" s="147"/>
      <c r="M202" s="147"/>
      <c r="N202" s="147"/>
      <c r="O202" s="147"/>
    </row>
    <row r="203" spans="3:15" s="5" customFormat="1" ht="13.5">
      <c r="C203" s="147"/>
      <c r="D203" s="147"/>
      <c r="E203" s="147"/>
      <c r="F203" s="147"/>
      <c r="G203" s="147"/>
      <c r="H203" s="147"/>
      <c r="I203" s="147"/>
      <c r="J203" s="147"/>
      <c r="K203" s="147"/>
      <c r="L203" s="147"/>
      <c r="M203" s="147"/>
      <c r="N203" s="147"/>
      <c r="O203" s="147"/>
    </row>
    <row r="204" spans="3:15" s="5" customFormat="1" ht="13.5">
      <c r="C204" s="147"/>
      <c r="D204" s="147"/>
      <c r="E204" s="147"/>
      <c r="F204" s="147"/>
      <c r="G204" s="147"/>
      <c r="H204" s="147"/>
      <c r="I204" s="147"/>
      <c r="J204" s="147"/>
      <c r="K204" s="147"/>
      <c r="L204" s="147"/>
      <c r="M204" s="147"/>
      <c r="N204" s="147"/>
      <c r="O204" s="147"/>
    </row>
    <row r="205" spans="3:15" s="5" customFormat="1" ht="13.5">
      <c r="C205" s="147"/>
      <c r="D205" s="147"/>
      <c r="E205" s="147"/>
      <c r="F205" s="147"/>
      <c r="G205" s="147"/>
      <c r="H205" s="147"/>
      <c r="I205" s="147"/>
      <c r="J205" s="147"/>
      <c r="K205" s="147"/>
      <c r="L205" s="147"/>
      <c r="M205" s="147"/>
      <c r="N205" s="147"/>
      <c r="O205" s="147"/>
    </row>
    <row r="206" spans="3:15" s="5" customFormat="1" ht="13.5">
      <c r="C206" s="147"/>
      <c r="D206" s="147"/>
      <c r="E206" s="147"/>
      <c r="F206" s="147"/>
      <c r="G206" s="147"/>
      <c r="H206" s="147"/>
      <c r="I206" s="147"/>
      <c r="J206" s="147"/>
      <c r="K206" s="147"/>
      <c r="L206" s="147"/>
      <c r="M206" s="147"/>
      <c r="N206" s="147"/>
      <c r="O206" s="147"/>
    </row>
    <row r="207" spans="3:15" s="5" customFormat="1" ht="13.5">
      <c r="C207" s="147"/>
      <c r="D207" s="147"/>
      <c r="E207" s="147"/>
      <c r="F207" s="147"/>
      <c r="G207" s="147"/>
      <c r="H207" s="147"/>
      <c r="I207" s="147"/>
      <c r="J207" s="147"/>
      <c r="K207" s="147"/>
      <c r="L207" s="147"/>
      <c r="M207" s="147"/>
      <c r="N207" s="147"/>
      <c r="O207" s="147"/>
    </row>
    <row r="208" spans="3:15" s="5" customFormat="1" ht="13.5">
      <c r="C208" s="147"/>
      <c r="D208" s="147"/>
      <c r="E208" s="147"/>
      <c r="F208" s="147"/>
      <c r="G208" s="147"/>
      <c r="H208" s="147"/>
      <c r="I208" s="147"/>
      <c r="J208" s="147"/>
      <c r="K208" s="147"/>
      <c r="L208" s="147"/>
      <c r="M208" s="147"/>
      <c r="N208" s="147"/>
      <c r="O208" s="147"/>
    </row>
    <row r="209" spans="3:15" s="5" customFormat="1" ht="13.5">
      <c r="C209" s="147"/>
      <c r="D209" s="147"/>
      <c r="E209" s="147"/>
      <c r="F209" s="147"/>
      <c r="G209" s="147"/>
      <c r="H209" s="147"/>
      <c r="I209" s="147"/>
      <c r="J209" s="147"/>
      <c r="K209" s="147"/>
      <c r="L209" s="147"/>
      <c r="M209" s="147"/>
      <c r="N209" s="147"/>
      <c r="O209" s="147"/>
    </row>
    <row r="210" spans="3:15" s="5" customFormat="1" ht="13.5">
      <c r="C210" s="147"/>
      <c r="D210" s="147"/>
      <c r="E210" s="147"/>
      <c r="F210" s="147"/>
      <c r="G210" s="147"/>
      <c r="H210" s="147"/>
      <c r="I210" s="147"/>
      <c r="J210" s="147"/>
      <c r="K210" s="147"/>
      <c r="L210" s="147"/>
      <c r="M210" s="147"/>
      <c r="N210" s="147"/>
      <c r="O210" s="147"/>
    </row>
    <row r="211" spans="3:15" s="5" customFormat="1" ht="13.5">
      <c r="C211" s="147"/>
      <c r="D211" s="147"/>
      <c r="E211" s="147"/>
      <c r="F211" s="147"/>
      <c r="G211" s="147"/>
      <c r="H211" s="147"/>
      <c r="I211" s="147"/>
      <c r="J211" s="147"/>
      <c r="K211" s="147"/>
      <c r="L211" s="147"/>
      <c r="M211" s="147"/>
      <c r="N211" s="147"/>
      <c r="O211" s="147"/>
    </row>
    <row r="212" spans="3:15" s="5" customFormat="1" ht="13.5">
      <c r="C212" s="147"/>
      <c r="D212" s="147"/>
      <c r="E212" s="147"/>
      <c r="F212" s="147"/>
      <c r="G212" s="147"/>
      <c r="H212" s="147"/>
      <c r="I212" s="147"/>
      <c r="J212" s="147"/>
      <c r="K212" s="147"/>
      <c r="L212" s="147"/>
      <c r="M212" s="147"/>
      <c r="N212" s="147"/>
      <c r="O212" s="147"/>
    </row>
    <row r="213" spans="3:15" s="5" customFormat="1" ht="13.5">
      <c r="C213" s="147"/>
      <c r="D213" s="147"/>
      <c r="E213" s="147"/>
      <c r="F213" s="147"/>
      <c r="G213" s="147"/>
      <c r="H213" s="147"/>
      <c r="I213" s="147"/>
      <c r="J213" s="147"/>
      <c r="K213" s="147"/>
      <c r="L213" s="147"/>
      <c r="M213" s="147"/>
      <c r="N213" s="147"/>
      <c r="O213" s="147"/>
    </row>
    <row r="214" spans="3:15" s="5" customFormat="1" ht="13.5">
      <c r="C214" s="147"/>
      <c r="D214" s="147"/>
      <c r="E214" s="147"/>
      <c r="F214" s="147"/>
      <c r="G214" s="147"/>
      <c r="H214" s="147"/>
      <c r="I214" s="147"/>
      <c r="J214" s="147"/>
      <c r="K214" s="147"/>
      <c r="L214" s="147"/>
      <c r="M214" s="147"/>
      <c r="N214" s="147"/>
      <c r="O214" s="147"/>
    </row>
    <row r="215" spans="3:15" s="5" customFormat="1" ht="13.5">
      <c r="C215" s="147"/>
      <c r="D215" s="147"/>
      <c r="E215" s="147"/>
      <c r="F215" s="147"/>
      <c r="G215" s="147"/>
      <c r="H215" s="147"/>
      <c r="I215" s="147"/>
      <c r="J215" s="147"/>
      <c r="K215" s="147"/>
      <c r="L215" s="147"/>
      <c r="M215" s="147"/>
      <c r="N215" s="147"/>
      <c r="O215" s="147"/>
    </row>
    <row r="216" spans="3:15" s="5" customFormat="1" ht="13.5">
      <c r="C216" s="147"/>
      <c r="D216" s="147"/>
      <c r="E216" s="147"/>
      <c r="F216" s="147"/>
      <c r="G216" s="147"/>
      <c r="H216" s="147"/>
      <c r="I216" s="147"/>
      <c r="J216" s="147"/>
      <c r="K216" s="147"/>
      <c r="L216" s="147"/>
      <c r="M216" s="147"/>
      <c r="N216" s="147"/>
      <c r="O216" s="147"/>
    </row>
    <row r="217" spans="3:15" s="5" customFormat="1" ht="13.5">
      <c r="C217" s="147"/>
      <c r="D217" s="147"/>
      <c r="E217" s="147"/>
      <c r="F217" s="147"/>
      <c r="G217" s="147"/>
      <c r="H217" s="147"/>
      <c r="I217" s="147"/>
      <c r="J217" s="147"/>
      <c r="K217" s="147"/>
      <c r="L217" s="147"/>
      <c r="M217" s="147"/>
      <c r="N217" s="147"/>
      <c r="O217" s="147"/>
    </row>
    <row r="218" spans="3:15" s="5" customFormat="1" ht="13.5">
      <c r="C218" s="147"/>
      <c r="D218" s="147"/>
      <c r="E218" s="147"/>
      <c r="F218" s="147"/>
      <c r="G218" s="147"/>
      <c r="H218" s="147"/>
      <c r="I218" s="147"/>
      <c r="J218" s="147"/>
      <c r="K218" s="147"/>
      <c r="L218" s="147"/>
      <c r="M218" s="147"/>
      <c r="N218" s="147"/>
      <c r="O218" s="147"/>
    </row>
    <row r="219" spans="3:15" s="5" customFormat="1" ht="13.5">
      <c r="C219" s="147"/>
      <c r="D219" s="147"/>
      <c r="E219" s="147"/>
      <c r="F219" s="147"/>
      <c r="G219" s="147"/>
      <c r="H219" s="147"/>
      <c r="I219" s="147"/>
      <c r="J219" s="147"/>
      <c r="K219" s="147"/>
      <c r="L219" s="147"/>
      <c r="M219" s="147"/>
      <c r="N219" s="147"/>
      <c r="O219" s="147"/>
    </row>
    <row r="220" spans="3:15" s="5" customFormat="1" ht="13.5">
      <c r="C220" s="147"/>
      <c r="D220" s="147"/>
      <c r="E220" s="147"/>
      <c r="F220" s="147"/>
      <c r="G220" s="147"/>
      <c r="H220" s="147"/>
      <c r="I220" s="147"/>
      <c r="J220" s="147"/>
      <c r="K220" s="147"/>
      <c r="L220" s="147"/>
      <c r="M220" s="147"/>
      <c r="N220" s="147"/>
      <c r="O220" s="147"/>
    </row>
    <row r="221" spans="3:15" s="5" customFormat="1" ht="13.5">
      <c r="C221" s="147"/>
      <c r="D221" s="147"/>
      <c r="E221" s="147"/>
      <c r="F221" s="147"/>
      <c r="G221" s="147"/>
      <c r="H221" s="147"/>
      <c r="I221" s="147"/>
      <c r="J221" s="147"/>
      <c r="K221" s="147"/>
      <c r="L221" s="147"/>
      <c r="M221" s="147"/>
      <c r="N221" s="147"/>
      <c r="O221" s="147"/>
    </row>
    <row r="222" spans="3:15" s="5" customFormat="1" ht="13.5">
      <c r="C222" s="147"/>
      <c r="D222" s="147"/>
      <c r="E222" s="147"/>
      <c r="F222" s="147"/>
      <c r="G222" s="147"/>
      <c r="H222" s="147"/>
      <c r="I222" s="147"/>
      <c r="J222" s="147"/>
      <c r="K222" s="147"/>
      <c r="L222" s="147"/>
      <c r="M222" s="147"/>
      <c r="N222" s="147"/>
      <c r="O222" s="147"/>
    </row>
    <row r="223" spans="3:15" s="5" customFormat="1" ht="13.5">
      <c r="C223" s="147"/>
      <c r="D223" s="147"/>
      <c r="E223" s="147"/>
      <c r="F223" s="147"/>
      <c r="G223" s="147"/>
      <c r="H223" s="147"/>
      <c r="I223" s="147"/>
      <c r="J223" s="147"/>
      <c r="K223" s="147"/>
      <c r="L223" s="147"/>
      <c r="M223" s="147"/>
      <c r="N223" s="147"/>
      <c r="O223" s="147"/>
    </row>
    <row r="224" spans="3:15" s="5" customFormat="1" ht="13.5">
      <c r="C224" s="147"/>
      <c r="D224" s="147"/>
      <c r="E224" s="147"/>
      <c r="F224" s="147"/>
      <c r="G224" s="147"/>
      <c r="H224" s="147"/>
      <c r="I224" s="147"/>
      <c r="J224" s="147"/>
      <c r="K224" s="147"/>
      <c r="L224" s="147"/>
      <c r="M224" s="147"/>
      <c r="N224" s="147"/>
      <c r="O224" s="147"/>
    </row>
    <row r="225" spans="3:15" s="5" customFormat="1" ht="13.5">
      <c r="C225" s="147"/>
      <c r="D225" s="147"/>
      <c r="E225" s="147"/>
      <c r="F225" s="147"/>
      <c r="G225" s="147"/>
      <c r="H225" s="147"/>
      <c r="I225" s="147"/>
      <c r="J225" s="147"/>
      <c r="K225" s="147"/>
      <c r="L225" s="147"/>
      <c r="M225" s="147"/>
      <c r="N225" s="147"/>
      <c r="O225" s="147"/>
    </row>
    <row r="226" spans="3:15" s="5" customFormat="1" ht="13.5">
      <c r="C226" s="147"/>
      <c r="D226" s="147"/>
      <c r="E226" s="147"/>
      <c r="F226" s="147"/>
      <c r="G226" s="147"/>
      <c r="H226" s="147"/>
      <c r="I226" s="147"/>
      <c r="J226" s="147"/>
      <c r="K226" s="147"/>
      <c r="L226" s="147"/>
      <c r="M226" s="147"/>
      <c r="N226" s="147"/>
      <c r="O226" s="147"/>
    </row>
    <row r="227" spans="3:15" s="5" customFormat="1" ht="13.5">
      <c r="C227" s="147"/>
      <c r="D227" s="147"/>
      <c r="E227" s="147"/>
      <c r="F227" s="147"/>
      <c r="G227" s="147"/>
      <c r="H227" s="147"/>
      <c r="I227" s="147"/>
      <c r="J227" s="147"/>
      <c r="K227" s="147"/>
      <c r="L227" s="147"/>
      <c r="M227" s="147"/>
      <c r="N227" s="147"/>
      <c r="O227" s="147"/>
    </row>
    <row r="228" spans="3:15" s="5" customFormat="1" ht="13.5">
      <c r="C228" s="147"/>
      <c r="D228" s="147"/>
      <c r="E228" s="147"/>
      <c r="F228" s="147"/>
      <c r="G228" s="147"/>
      <c r="H228" s="147"/>
      <c r="I228" s="147"/>
      <c r="J228" s="147"/>
      <c r="K228" s="147"/>
      <c r="L228" s="147"/>
      <c r="M228" s="147"/>
      <c r="N228" s="147"/>
      <c r="O228" s="147"/>
    </row>
    <row r="229" spans="3:15" s="5" customFormat="1" ht="13.5">
      <c r="C229" s="147"/>
      <c r="D229" s="147"/>
      <c r="E229" s="147"/>
      <c r="F229" s="147"/>
      <c r="G229" s="147"/>
      <c r="H229" s="147"/>
      <c r="I229" s="147"/>
      <c r="J229" s="147"/>
      <c r="K229" s="147"/>
      <c r="L229" s="147"/>
      <c r="M229" s="147"/>
      <c r="N229" s="147"/>
      <c r="O229" s="147"/>
    </row>
    <row r="230" spans="3:15" s="5" customFormat="1" ht="13.5">
      <c r="C230" s="147"/>
      <c r="D230" s="147"/>
      <c r="E230" s="147"/>
      <c r="F230" s="147"/>
      <c r="G230" s="147"/>
      <c r="H230" s="147"/>
      <c r="I230" s="147"/>
      <c r="J230" s="147"/>
      <c r="K230" s="147"/>
      <c r="L230" s="147"/>
      <c r="M230" s="147"/>
      <c r="N230" s="147"/>
      <c r="O230" s="147"/>
    </row>
    <row r="231" spans="3:15" s="5" customFormat="1" ht="13.5">
      <c r="C231" s="147"/>
      <c r="D231" s="147"/>
      <c r="E231" s="147"/>
      <c r="F231" s="147"/>
      <c r="G231" s="147"/>
      <c r="H231" s="147"/>
      <c r="I231" s="147"/>
      <c r="J231" s="147"/>
      <c r="K231" s="147"/>
      <c r="L231" s="147"/>
      <c r="M231" s="147"/>
      <c r="N231" s="147"/>
      <c r="O231" s="147"/>
    </row>
    <row r="232" spans="3:15" s="5" customFormat="1" ht="13.5">
      <c r="C232" s="147"/>
      <c r="D232" s="147"/>
      <c r="E232" s="147"/>
      <c r="F232" s="147"/>
      <c r="G232" s="147"/>
      <c r="H232" s="147"/>
      <c r="I232" s="147"/>
      <c r="J232" s="147"/>
      <c r="K232" s="147"/>
      <c r="L232" s="147"/>
      <c r="M232" s="147"/>
      <c r="N232" s="147"/>
      <c r="O232" s="147"/>
    </row>
    <row r="233" spans="3:15" s="5" customFormat="1" ht="13.5">
      <c r="C233" s="147"/>
      <c r="D233" s="147"/>
      <c r="E233" s="147"/>
      <c r="F233" s="147"/>
      <c r="G233" s="147"/>
      <c r="H233" s="147"/>
      <c r="I233" s="147"/>
      <c r="J233" s="147"/>
      <c r="K233" s="147"/>
      <c r="L233" s="147"/>
      <c r="M233" s="147"/>
      <c r="N233" s="147"/>
      <c r="O233" s="147"/>
    </row>
    <row r="234" spans="3:15" s="5" customFormat="1" ht="13.5">
      <c r="C234" s="147"/>
      <c r="D234" s="147"/>
      <c r="E234" s="147"/>
      <c r="F234" s="147"/>
      <c r="G234" s="147"/>
      <c r="H234" s="147"/>
      <c r="I234" s="147"/>
      <c r="J234" s="147"/>
      <c r="K234" s="147"/>
      <c r="L234" s="147"/>
      <c r="M234" s="147"/>
      <c r="N234" s="147"/>
      <c r="O234" s="147"/>
    </row>
    <row r="235" spans="3:15" s="5" customFormat="1" ht="13.5">
      <c r="C235" s="147"/>
      <c r="D235" s="147"/>
      <c r="E235" s="147"/>
      <c r="F235" s="147"/>
      <c r="G235" s="147"/>
      <c r="H235" s="147"/>
      <c r="I235" s="147"/>
      <c r="J235" s="147"/>
      <c r="K235" s="147"/>
      <c r="L235" s="147"/>
      <c r="M235" s="147"/>
      <c r="N235" s="147"/>
      <c r="O235" s="147"/>
    </row>
    <row r="236" spans="3:15" s="5" customFormat="1" ht="13.5">
      <c r="C236" s="147"/>
      <c r="D236" s="147"/>
      <c r="E236" s="147"/>
      <c r="F236" s="147"/>
      <c r="G236" s="147"/>
      <c r="H236" s="147"/>
      <c r="I236" s="147"/>
      <c r="J236" s="147"/>
      <c r="K236" s="147"/>
      <c r="L236" s="147"/>
      <c r="M236" s="147"/>
      <c r="N236" s="147"/>
      <c r="O236" s="147"/>
    </row>
    <row r="237" spans="3:15" s="5" customFormat="1" ht="13.5">
      <c r="C237" s="147"/>
      <c r="D237" s="147"/>
      <c r="E237" s="147"/>
      <c r="F237" s="147"/>
      <c r="G237" s="147"/>
      <c r="H237" s="147"/>
      <c r="I237" s="147"/>
      <c r="J237" s="147"/>
      <c r="K237" s="147"/>
      <c r="L237" s="147"/>
      <c r="M237" s="147"/>
      <c r="N237" s="147"/>
      <c r="O237" s="147"/>
    </row>
    <row r="238" spans="3:15" s="5" customFormat="1" ht="13.5">
      <c r="C238" s="147"/>
      <c r="D238" s="147"/>
      <c r="E238" s="147"/>
      <c r="F238" s="147"/>
      <c r="G238" s="147"/>
      <c r="H238" s="147"/>
      <c r="I238" s="147"/>
      <c r="J238" s="147"/>
      <c r="K238" s="147"/>
      <c r="L238" s="147"/>
      <c r="M238" s="147"/>
      <c r="N238" s="147"/>
      <c r="O238" s="147"/>
    </row>
    <row r="239" spans="3:15" s="5" customFormat="1" ht="13.5">
      <c r="C239" s="147"/>
      <c r="D239" s="147"/>
      <c r="E239" s="147"/>
      <c r="F239" s="147"/>
      <c r="G239" s="147"/>
      <c r="H239" s="147"/>
      <c r="I239" s="147"/>
      <c r="J239" s="147"/>
      <c r="K239" s="147"/>
      <c r="L239" s="147"/>
      <c r="M239" s="147"/>
      <c r="N239" s="147"/>
      <c r="O239" s="147"/>
    </row>
    <row r="240" spans="3:15" s="5" customFormat="1" ht="13.5">
      <c r="C240" s="147"/>
      <c r="D240" s="147"/>
      <c r="E240" s="147"/>
      <c r="F240" s="147"/>
      <c r="G240" s="147"/>
      <c r="H240" s="147"/>
      <c r="I240" s="147"/>
      <c r="J240" s="147"/>
      <c r="K240" s="147"/>
      <c r="L240" s="147"/>
      <c r="M240" s="147"/>
      <c r="N240" s="147"/>
      <c r="O240" s="147"/>
    </row>
    <row r="241" spans="3:15" s="5" customFormat="1" ht="13.5">
      <c r="C241" s="147"/>
      <c r="D241" s="147"/>
      <c r="E241" s="147"/>
      <c r="F241" s="147"/>
      <c r="G241" s="147"/>
      <c r="H241" s="147"/>
      <c r="I241" s="147"/>
      <c r="J241" s="147"/>
      <c r="K241" s="147"/>
      <c r="L241" s="147"/>
      <c r="M241" s="147"/>
      <c r="N241" s="147"/>
      <c r="O241" s="147"/>
    </row>
    <row r="242" spans="3:15" s="5" customFormat="1" ht="13.5">
      <c r="C242" s="147"/>
      <c r="D242" s="147"/>
      <c r="E242" s="147"/>
      <c r="F242" s="147"/>
      <c r="G242" s="147"/>
      <c r="H242" s="147"/>
      <c r="I242" s="147"/>
      <c r="J242" s="147"/>
      <c r="K242" s="147"/>
      <c r="L242" s="147"/>
      <c r="M242" s="147"/>
      <c r="N242" s="147"/>
      <c r="O242" s="147"/>
    </row>
    <row r="243" spans="3:15" s="5" customFormat="1" ht="13.5">
      <c r="C243" s="147"/>
      <c r="D243" s="147"/>
      <c r="E243" s="147"/>
      <c r="F243" s="147"/>
      <c r="G243" s="147"/>
      <c r="H243" s="147"/>
      <c r="I243" s="147"/>
      <c r="J243" s="147"/>
      <c r="K243" s="147"/>
      <c r="L243" s="147"/>
      <c r="M243" s="147"/>
      <c r="N243" s="147"/>
      <c r="O243" s="147"/>
    </row>
    <row r="244" spans="3:15" s="5" customFormat="1" ht="13.5">
      <c r="C244" s="147"/>
      <c r="D244" s="147"/>
      <c r="E244" s="147"/>
      <c r="F244" s="147"/>
      <c r="G244" s="147"/>
      <c r="H244" s="147"/>
      <c r="I244" s="147"/>
      <c r="J244" s="147"/>
      <c r="K244" s="147"/>
      <c r="L244" s="147"/>
      <c r="M244" s="147"/>
      <c r="N244" s="147"/>
      <c r="O244" s="147"/>
    </row>
    <row r="245" spans="3:15" s="5" customFormat="1" ht="13.5">
      <c r="C245" s="147"/>
      <c r="D245" s="147"/>
      <c r="E245" s="147"/>
      <c r="F245" s="147"/>
      <c r="G245" s="147"/>
      <c r="H245" s="147"/>
      <c r="I245" s="147"/>
      <c r="J245" s="147"/>
      <c r="K245" s="147"/>
      <c r="L245" s="147"/>
      <c r="M245" s="147"/>
      <c r="N245" s="147"/>
      <c r="O245" s="147"/>
    </row>
    <row r="246" spans="3:15" s="5" customFormat="1" ht="13.5">
      <c r="C246" s="147"/>
      <c r="D246" s="147"/>
      <c r="E246" s="147"/>
      <c r="F246" s="147"/>
      <c r="G246" s="147"/>
      <c r="H246" s="147"/>
      <c r="I246" s="147"/>
      <c r="J246" s="147"/>
      <c r="K246" s="147"/>
      <c r="L246" s="147"/>
      <c r="M246" s="147"/>
      <c r="N246" s="147"/>
      <c r="O246" s="147"/>
    </row>
    <row r="247" spans="3:15" s="5" customFormat="1" ht="13.5">
      <c r="C247" s="147"/>
      <c r="D247" s="147"/>
      <c r="E247" s="147"/>
      <c r="F247" s="147"/>
      <c r="G247" s="147"/>
      <c r="H247" s="147"/>
      <c r="I247" s="147"/>
      <c r="J247" s="147"/>
      <c r="K247" s="147"/>
      <c r="L247" s="147"/>
      <c r="M247" s="147"/>
      <c r="N247" s="147"/>
      <c r="O247" s="147"/>
    </row>
    <row r="248" spans="3:15" s="5" customFormat="1" ht="13.5">
      <c r="C248" s="147"/>
      <c r="D248" s="147"/>
      <c r="E248" s="147"/>
      <c r="F248" s="147"/>
      <c r="G248" s="147"/>
      <c r="H248" s="147"/>
      <c r="I248" s="147"/>
      <c r="J248" s="147"/>
      <c r="K248" s="147"/>
      <c r="L248" s="147"/>
      <c r="M248" s="147"/>
      <c r="N248" s="147"/>
      <c r="O248" s="147"/>
    </row>
    <row r="249" spans="3:15" s="5" customFormat="1" ht="13.5">
      <c r="C249" s="147"/>
      <c r="D249" s="147"/>
      <c r="E249" s="147"/>
      <c r="F249" s="147"/>
      <c r="G249" s="147"/>
      <c r="H249" s="147"/>
      <c r="I249" s="147"/>
      <c r="J249" s="147"/>
      <c r="K249" s="147"/>
      <c r="L249" s="147"/>
      <c r="M249" s="147"/>
      <c r="N249" s="147"/>
      <c r="O249" s="147"/>
    </row>
    <row r="250" spans="3:15" s="5" customFormat="1" ht="13.5">
      <c r="C250" s="147"/>
      <c r="D250" s="147"/>
      <c r="E250" s="147"/>
      <c r="F250" s="147"/>
      <c r="G250" s="147"/>
      <c r="H250" s="147"/>
      <c r="I250" s="147"/>
      <c r="J250" s="147"/>
      <c r="K250" s="147"/>
      <c r="L250" s="147"/>
      <c r="M250" s="147"/>
      <c r="N250" s="147"/>
      <c r="O250" s="147"/>
    </row>
    <row r="251" spans="3:15" s="5" customFormat="1" ht="13.5">
      <c r="C251" s="147"/>
      <c r="D251" s="147"/>
      <c r="E251" s="147"/>
      <c r="F251" s="147"/>
      <c r="G251" s="147"/>
      <c r="H251" s="147"/>
      <c r="I251" s="147"/>
      <c r="J251" s="147"/>
      <c r="K251" s="147"/>
      <c r="L251" s="147"/>
      <c r="M251" s="147"/>
      <c r="N251" s="147"/>
      <c r="O251" s="147"/>
    </row>
    <row r="252" spans="3:15" s="5" customFormat="1" ht="13.5">
      <c r="C252" s="147"/>
      <c r="D252" s="147"/>
      <c r="E252" s="147"/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</row>
    <row r="253" spans="3:15" s="5" customFormat="1" ht="13.5">
      <c r="C253" s="147"/>
      <c r="D253" s="147"/>
      <c r="E253" s="147"/>
      <c r="F253" s="147"/>
      <c r="G253" s="147"/>
      <c r="H253" s="147"/>
      <c r="I253" s="147"/>
      <c r="J253" s="147"/>
      <c r="K253" s="147"/>
      <c r="L253" s="147"/>
      <c r="M253" s="147"/>
      <c r="N253" s="147"/>
      <c r="O253" s="147"/>
    </row>
    <row r="254" spans="3:15" s="5" customFormat="1" ht="13.5">
      <c r="C254" s="147"/>
      <c r="D254" s="147"/>
      <c r="E254" s="147"/>
      <c r="F254" s="147"/>
      <c r="G254" s="147"/>
      <c r="H254" s="147"/>
      <c r="I254" s="147"/>
      <c r="J254" s="147"/>
      <c r="K254" s="147"/>
      <c r="L254" s="147"/>
      <c r="M254" s="147"/>
      <c r="N254" s="147"/>
      <c r="O254" s="147"/>
    </row>
    <row r="255" spans="3:15" s="5" customFormat="1" ht="13.5">
      <c r="C255" s="147"/>
      <c r="D255" s="147"/>
      <c r="E255" s="147"/>
      <c r="F255" s="147"/>
      <c r="G255" s="147"/>
      <c r="H255" s="147"/>
      <c r="I255" s="147"/>
      <c r="J255" s="147"/>
      <c r="K255" s="147"/>
      <c r="L255" s="147"/>
      <c r="M255" s="147"/>
      <c r="N255" s="147"/>
      <c r="O255" s="147"/>
    </row>
    <row r="256" spans="3:15" s="5" customFormat="1" ht="13.5">
      <c r="C256" s="147"/>
      <c r="D256" s="147"/>
      <c r="E256" s="147"/>
      <c r="F256" s="147"/>
      <c r="G256" s="147"/>
      <c r="H256" s="147"/>
      <c r="I256" s="147"/>
      <c r="J256" s="147"/>
      <c r="K256" s="147"/>
      <c r="L256" s="147"/>
      <c r="M256" s="147"/>
      <c r="N256" s="147"/>
      <c r="O256" s="147"/>
    </row>
    <row r="257" spans="3:15" s="5" customFormat="1" ht="13.5">
      <c r="C257" s="147"/>
      <c r="D257" s="147"/>
      <c r="E257" s="147"/>
      <c r="F257" s="147"/>
      <c r="G257" s="147"/>
      <c r="H257" s="147"/>
      <c r="I257" s="147"/>
      <c r="J257" s="147"/>
      <c r="K257" s="147"/>
      <c r="L257" s="147"/>
      <c r="M257" s="147"/>
      <c r="N257" s="147"/>
      <c r="O257" s="147"/>
    </row>
    <row r="258" spans="3:15" s="5" customFormat="1" ht="13.5">
      <c r="C258" s="147"/>
      <c r="D258" s="147"/>
      <c r="E258" s="147"/>
      <c r="F258" s="147"/>
      <c r="G258" s="147"/>
      <c r="H258" s="147"/>
      <c r="I258" s="147"/>
      <c r="J258" s="147"/>
      <c r="K258" s="147"/>
      <c r="L258" s="147"/>
      <c r="M258" s="147"/>
      <c r="N258" s="147"/>
      <c r="O258" s="147"/>
    </row>
    <row r="259" spans="3:15" s="5" customFormat="1" ht="13.5">
      <c r="C259" s="147"/>
      <c r="D259" s="147"/>
      <c r="E259" s="147"/>
      <c r="F259" s="147"/>
      <c r="G259" s="147"/>
      <c r="H259" s="147"/>
      <c r="I259" s="147"/>
      <c r="J259" s="147"/>
      <c r="K259" s="147"/>
      <c r="L259" s="147"/>
      <c r="M259" s="147"/>
      <c r="N259" s="147"/>
      <c r="O259" s="147"/>
    </row>
    <row r="260" spans="3:15" s="5" customFormat="1" ht="13.5">
      <c r="C260" s="147"/>
      <c r="D260" s="147"/>
      <c r="E260" s="147"/>
      <c r="F260" s="147"/>
      <c r="G260" s="147"/>
      <c r="H260" s="147"/>
      <c r="I260" s="147"/>
      <c r="J260" s="147"/>
      <c r="K260" s="147"/>
      <c r="L260" s="147"/>
      <c r="M260" s="147"/>
      <c r="N260" s="147"/>
      <c r="O260" s="147"/>
    </row>
    <row r="261" spans="3:15" s="5" customFormat="1" ht="13.5">
      <c r="C261" s="147"/>
      <c r="D261" s="147"/>
      <c r="E261" s="147"/>
      <c r="F261" s="147"/>
      <c r="G261" s="147"/>
      <c r="H261" s="147"/>
      <c r="I261" s="147"/>
      <c r="J261" s="147"/>
      <c r="K261" s="147"/>
      <c r="L261" s="147"/>
      <c r="M261" s="147"/>
      <c r="N261" s="147"/>
      <c r="O261" s="147"/>
    </row>
    <row r="262" spans="3:15" s="5" customFormat="1" ht="13.5">
      <c r="C262" s="147"/>
      <c r="D262" s="147"/>
      <c r="E262" s="147"/>
      <c r="F262" s="147"/>
      <c r="G262" s="147"/>
      <c r="H262" s="147"/>
      <c r="I262" s="147"/>
      <c r="J262" s="147"/>
      <c r="K262" s="147"/>
      <c r="L262" s="147"/>
      <c r="M262" s="147"/>
      <c r="N262" s="147"/>
      <c r="O262" s="147"/>
    </row>
    <row r="263" spans="3:15" s="5" customFormat="1" ht="13.5">
      <c r="C263" s="147"/>
      <c r="D263" s="147"/>
      <c r="E263" s="147"/>
      <c r="F263" s="147"/>
      <c r="G263" s="147"/>
      <c r="H263" s="147"/>
      <c r="I263" s="147"/>
      <c r="J263" s="147"/>
      <c r="K263" s="147"/>
      <c r="L263" s="147"/>
      <c r="M263" s="147"/>
      <c r="N263" s="147"/>
      <c r="O263" s="147"/>
    </row>
    <row r="264" spans="3:15" s="5" customFormat="1" ht="13.5">
      <c r="C264" s="147"/>
      <c r="D264" s="147"/>
      <c r="E264" s="147"/>
      <c r="F264" s="147"/>
      <c r="G264" s="147"/>
      <c r="H264" s="147"/>
      <c r="I264" s="147"/>
      <c r="J264" s="147"/>
      <c r="K264" s="147"/>
      <c r="L264" s="147"/>
      <c r="M264" s="147"/>
      <c r="N264" s="147"/>
      <c r="O264" s="147"/>
    </row>
    <row r="265" spans="3:15" s="5" customFormat="1" ht="13.5">
      <c r="C265" s="147"/>
      <c r="D265" s="147"/>
      <c r="E265" s="147"/>
      <c r="F265" s="147"/>
      <c r="G265" s="147"/>
      <c r="H265" s="147"/>
      <c r="I265" s="147"/>
      <c r="J265" s="147"/>
      <c r="K265" s="147"/>
      <c r="L265" s="147"/>
      <c r="M265" s="147"/>
      <c r="N265" s="147"/>
      <c r="O265" s="147"/>
    </row>
    <row r="266" spans="3:15" s="5" customFormat="1" ht="13.5">
      <c r="C266" s="147"/>
      <c r="D266" s="147"/>
      <c r="E266" s="147"/>
      <c r="F266" s="147"/>
      <c r="G266" s="147"/>
      <c r="H266" s="147"/>
      <c r="I266" s="147"/>
      <c r="J266" s="147"/>
      <c r="K266" s="147"/>
      <c r="L266" s="147"/>
      <c r="M266" s="147"/>
      <c r="N266" s="147"/>
      <c r="O266" s="147"/>
    </row>
    <row r="267" spans="3:15" s="5" customFormat="1" ht="13.5">
      <c r="C267" s="147"/>
      <c r="D267" s="147"/>
      <c r="E267" s="147"/>
      <c r="F267" s="147"/>
      <c r="G267" s="147"/>
      <c r="H267" s="147"/>
      <c r="I267" s="147"/>
      <c r="J267" s="147"/>
      <c r="K267" s="147"/>
      <c r="L267" s="147"/>
      <c r="M267" s="147"/>
      <c r="N267" s="147"/>
      <c r="O267" s="147"/>
    </row>
    <row r="268" spans="3:15" s="5" customFormat="1" ht="13.5">
      <c r="C268" s="147"/>
      <c r="D268" s="147"/>
      <c r="E268" s="147"/>
      <c r="F268" s="147"/>
      <c r="G268" s="147"/>
      <c r="H268" s="147"/>
      <c r="I268" s="147"/>
      <c r="J268" s="147"/>
      <c r="K268" s="147"/>
      <c r="L268" s="147"/>
      <c r="M268" s="147"/>
      <c r="N268" s="147"/>
      <c r="O268" s="147"/>
    </row>
    <row r="269" spans="3:15" s="5" customFormat="1" ht="13.5">
      <c r="C269" s="147"/>
      <c r="D269" s="147"/>
      <c r="E269" s="147"/>
      <c r="F269" s="147"/>
      <c r="G269" s="147"/>
      <c r="H269" s="147"/>
      <c r="I269" s="147"/>
      <c r="J269" s="147"/>
      <c r="K269" s="147"/>
      <c r="L269" s="147"/>
      <c r="M269" s="147"/>
      <c r="N269" s="147"/>
      <c r="O269" s="147"/>
    </row>
    <row r="270" spans="3:15" s="5" customFormat="1" ht="13.5">
      <c r="C270" s="147"/>
      <c r="D270" s="147"/>
      <c r="E270" s="147"/>
      <c r="F270" s="147"/>
      <c r="G270" s="147"/>
      <c r="H270" s="147"/>
      <c r="I270" s="147"/>
      <c r="J270" s="147"/>
      <c r="K270" s="147"/>
      <c r="L270" s="147"/>
      <c r="M270" s="147"/>
      <c r="N270" s="147"/>
      <c r="O270" s="147"/>
    </row>
    <row r="271" spans="3:15" s="5" customFormat="1" ht="13.5">
      <c r="C271" s="147"/>
      <c r="D271" s="147"/>
      <c r="E271" s="147"/>
      <c r="F271" s="147"/>
      <c r="G271" s="147"/>
      <c r="H271" s="147"/>
      <c r="I271" s="147"/>
      <c r="J271" s="147"/>
      <c r="K271" s="147"/>
      <c r="L271" s="147"/>
      <c r="M271" s="147"/>
      <c r="N271" s="147"/>
      <c r="O271" s="147"/>
    </row>
    <row r="272" spans="3:15" s="5" customFormat="1" ht="13.5">
      <c r="C272" s="147"/>
      <c r="D272" s="147"/>
      <c r="E272" s="147"/>
      <c r="F272" s="147"/>
      <c r="G272" s="147"/>
      <c r="H272" s="147"/>
      <c r="I272" s="147"/>
      <c r="J272" s="147"/>
      <c r="K272" s="147"/>
      <c r="L272" s="147"/>
      <c r="M272" s="147"/>
      <c r="N272" s="147"/>
      <c r="O272" s="147"/>
    </row>
    <row r="273" spans="3:15" s="5" customFormat="1" ht="13.5">
      <c r="C273" s="147"/>
      <c r="D273" s="147"/>
      <c r="E273" s="147"/>
      <c r="F273" s="147"/>
      <c r="G273" s="147"/>
      <c r="H273" s="147"/>
      <c r="I273" s="147"/>
      <c r="J273" s="147"/>
      <c r="K273" s="147"/>
      <c r="L273" s="147"/>
      <c r="M273" s="147"/>
      <c r="N273" s="147"/>
      <c r="O273" s="147"/>
    </row>
    <row r="274" spans="3:15" s="5" customFormat="1" ht="13.5">
      <c r="C274" s="147"/>
      <c r="D274" s="147"/>
      <c r="E274" s="147"/>
      <c r="F274" s="147"/>
      <c r="G274" s="147"/>
      <c r="H274" s="147"/>
      <c r="I274" s="147"/>
      <c r="J274" s="147"/>
      <c r="K274" s="147"/>
      <c r="L274" s="147"/>
      <c r="M274" s="147"/>
      <c r="N274" s="147"/>
      <c r="O274" s="147"/>
    </row>
    <row r="275" spans="3:15" s="5" customFormat="1" ht="13.5">
      <c r="C275" s="147"/>
      <c r="D275" s="147"/>
      <c r="E275" s="147"/>
      <c r="F275" s="147"/>
      <c r="G275" s="147"/>
      <c r="H275" s="147"/>
      <c r="I275" s="147"/>
      <c r="J275" s="147"/>
      <c r="K275" s="147"/>
      <c r="L275" s="147"/>
      <c r="M275" s="147"/>
      <c r="N275" s="147"/>
      <c r="O275" s="147"/>
    </row>
    <row r="276" spans="3:15" s="5" customFormat="1" ht="13.5">
      <c r="C276" s="147"/>
      <c r="D276" s="147"/>
      <c r="E276" s="147"/>
      <c r="F276" s="147"/>
      <c r="G276" s="147"/>
      <c r="H276" s="147"/>
      <c r="I276" s="147"/>
      <c r="J276" s="147"/>
      <c r="K276" s="147"/>
      <c r="L276" s="147"/>
      <c r="M276" s="147"/>
      <c r="N276" s="147"/>
      <c r="O276" s="147"/>
    </row>
    <row r="277" spans="3:15" s="5" customFormat="1" ht="13.5">
      <c r="C277" s="147"/>
      <c r="D277" s="147"/>
      <c r="E277" s="147"/>
      <c r="F277" s="147"/>
      <c r="G277" s="147"/>
      <c r="H277" s="147"/>
      <c r="I277" s="147"/>
      <c r="J277" s="147"/>
      <c r="K277" s="147"/>
      <c r="L277" s="147"/>
      <c r="M277" s="147"/>
      <c r="N277" s="147"/>
      <c r="O277" s="147"/>
    </row>
    <row r="278" spans="3:15" s="5" customFormat="1" ht="13.5">
      <c r="C278" s="147"/>
      <c r="D278" s="147"/>
      <c r="E278" s="147"/>
      <c r="F278" s="147"/>
      <c r="G278" s="147"/>
      <c r="H278" s="147"/>
      <c r="I278" s="147"/>
      <c r="J278" s="147"/>
      <c r="K278" s="147"/>
      <c r="L278" s="147"/>
      <c r="M278" s="147"/>
      <c r="N278" s="147"/>
      <c r="O278" s="147"/>
    </row>
    <row r="279" spans="3:15" s="5" customFormat="1" ht="13.5">
      <c r="C279" s="147"/>
      <c r="D279" s="147"/>
      <c r="E279" s="147"/>
      <c r="F279" s="147"/>
      <c r="G279" s="147"/>
      <c r="H279" s="147"/>
      <c r="I279" s="147"/>
      <c r="J279" s="147"/>
      <c r="K279" s="147"/>
      <c r="L279" s="147"/>
      <c r="M279" s="147"/>
      <c r="N279" s="147"/>
      <c r="O279" s="147"/>
    </row>
    <row r="280" spans="3:15" s="5" customFormat="1" ht="13.5">
      <c r="C280" s="147"/>
      <c r="D280" s="147"/>
      <c r="E280" s="147"/>
      <c r="F280" s="147"/>
      <c r="G280" s="147"/>
      <c r="H280" s="147"/>
      <c r="I280" s="147"/>
      <c r="J280" s="147"/>
      <c r="K280" s="147"/>
      <c r="L280" s="147"/>
      <c r="M280" s="147"/>
      <c r="N280" s="147"/>
      <c r="O280" s="147"/>
    </row>
    <row r="281" spans="3:15" s="5" customFormat="1" ht="13.5">
      <c r="C281" s="147"/>
      <c r="D281" s="147"/>
      <c r="E281" s="147"/>
      <c r="F281" s="147"/>
      <c r="G281" s="147"/>
      <c r="H281" s="147"/>
      <c r="I281" s="147"/>
      <c r="J281" s="147"/>
      <c r="K281" s="147"/>
      <c r="L281" s="147"/>
      <c r="M281" s="147"/>
      <c r="N281" s="147"/>
      <c r="O281" s="147"/>
    </row>
    <row r="282" spans="3:15" s="5" customFormat="1" ht="13.5">
      <c r="C282" s="147"/>
      <c r="D282" s="147"/>
      <c r="E282" s="147"/>
      <c r="F282" s="147"/>
      <c r="G282" s="147"/>
      <c r="H282" s="147"/>
      <c r="I282" s="147"/>
      <c r="J282" s="147"/>
      <c r="K282" s="147"/>
      <c r="L282" s="147"/>
      <c r="M282" s="147"/>
      <c r="N282" s="147"/>
      <c r="O282" s="147"/>
    </row>
    <row r="283" spans="3:15" s="5" customFormat="1" ht="13.5">
      <c r="C283" s="147"/>
      <c r="D283" s="147"/>
      <c r="E283" s="147"/>
      <c r="F283" s="147"/>
      <c r="G283" s="147"/>
      <c r="H283" s="147"/>
      <c r="I283" s="147"/>
      <c r="J283" s="147"/>
      <c r="K283" s="147"/>
      <c r="L283" s="147"/>
      <c r="M283" s="147"/>
      <c r="N283" s="147"/>
      <c r="O283" s="147"/>
    </row>
    <row r="284" spans="3:15" s="5" customFormat="1" ht="13.5">
      <c r="C284" s="147"/>
      <c r="D284" s="147"/>
      <c r="E284" s="147"/>
      <c r="F284" s="147"/>
      <c r="G284" s="147"/>
      <c r="H284" s="147"/>
      <c r="I284" s="147"/>
      <c r="J284" s="147"/>
      <c r="K284" s="147"/>
      <c r="L284" s="147"/>
      <c r="M284" s="147"/>
      <c r="N284" s="147"/>
      <c r="O284" s="147"/>
    </row>
    <row r="285" spans="3:15" s="5" customFormat="1" ht="13.5">
      <c r="C285" s="147"/>
      <c r="D285" s="147"/>
      <c r="E285" s="147"/>
      <c r="F285" s="147"/>
      <c r="G285" s="147"/>
      <c r="H285" s="147"/>
      <c r="I285" s="147"/>
      <c r="J285" s="147"/>
      <c r="K285" s="147"/>
      <c r="L285" s="147"/>
      <c r="M285" s="147"/>
      <c r="N285" s="147"/>
      <c r="O285" s="147"/>
    </row>
    <row r="286" spans="3:15" s="5" customFormat="1" ht="13.5">
      <c r="C286" s="147"/>
      <c r="D286" s="147"/>
      <c r="E286" s="147"/>
      <c r="F286" s="147"/>
      <c r="G286" s="147"/>
      <c r="H286" s="147"/>
      <c r="I286" s="147"/>
      <c r="J286" s="147"/>
      <c r="K286" s="147"/>
      <c r="L286" s="147"/>
      <c r="M286" s="147"/>
      <c r="N286" s="147"/>
      <c r="O286" s="147"/>
    </row>
    <row r="287" spans="3:15" s="5" customFormat="1" ht="13.5">
      <c r="C287" s="147"/>
      <c r="D287" s="147"/>
      <c r="E287" s="147"/>
      <c r="F287" s="147"/>
      <c r="G287" s="147"/>
      <c r="H287" s="147"/>
      <c r="I287" s="147"/>
      <c r="J287" s="147"/>
      <c r="K287" s="147"/>
      <c r="L287" s="147"/>
      <c r="M287" s="147"/>
      <c r="N287" s="147"/>
      <c r="O287" s="147"/>
    </row>
    <row r="288" spans="3:15" s="5" customFormat="1" ht="13.5">
      <c r="C288" s="147"/>
      <c r="D288" s="147"/>
      <c r="E288" s="147"/>
      <c r="F288" s="147"/>
      <c r="G288" s="147"/>
      <c r="H288" s="147"/>
      <c r="I288" s="147"/>
      <c r="J288" s="147"/>
      <c r="K288" s="147"/>
      <c r="L288" s="147"/>
      <c r="M288" s="147"/>
      <c r="N288" s="147"/>
      <c r="O288" s="147"/>
    </row>
    <row r="289" spans="3:15" s="5" customFormat="1" ht="13.5">
      <c r="C289" s="147"/>
      <c r="D289" s="147"/>
      <c r="E289" s="147"/>
      <c r="F289" s="147"/>
      <c r="G289" s="147"/>
      <c r="H289" s="147"/>
      <c r="I289" s="147"/>
      <c r="J289" s="147"/>
      <c r="K289" s="147"/>
      <c r="L289" s="147"/>
      <c r="M289" s="147"/>
      <c r="N289" s="147"/>
      <c r="O289" s="147"/>
    </row>
    <row r="290" spans="3:15" s="5" customFormat="1" ht="13.5">
      <c r="C290" s="147"/>
      <c r="D290" s="147"/>
      <c r="E290" s="147"/>
      <c r="F290" s="147"/>
      <c r="G290" s="147"/>
      <c r="H290" s="147"/>
      <c r="I290" s="147"/>
      <c r="J290" s="147"/>
      <c r="K290" s="147"/>
      <c r="L290" s="147"/>
      <c r="M290" s="147"/>
      <c r="N290" s="147"/>
      <c r="O290" s="147"/>
    </row>
    <row r="291" spans="3:15" s="5" customFormat="1" ht="13.5">
      <c r="C291" s="147"/>
      <c r="D291" s="147"/>
      <c r="E291" s="147"/>
      <c r="F291" s="147"/>
      <c r="G291" s="147"/>
      <c r="H291" s="147"/>
      <c r="I291" s="147"/>
      <c r="J291" s="147"/>
      <c r="K291" s="147"/>
      <c r="L291" s="147"/>
      <c r="M291" s="147"/>
      <c r="N291" s="147"/>
      <c r="O291" s="147"/>
    </row>
    <row r="292" spans="3:15" s="5" customFormat="1" ht="13.5">
      <c r="C292" s="147"/>
      <c r="D292" s="147"/>
      <c r="E292" s="147"/>
      <c r="F292" s="147"/>
      <c r="G292" s="147"/>
      <c r="H292" s="147"/>
      <c r="I292" s="147"/>
      <c r="J292" s="147"/>
      <c r="K292" s="147"/>
      <c r="L292" s="147"/>
      <c r="M292" s="147"/>
      <c r="N292" s="147"/>
      <c r="O292" s="147"/>
    </row>
    <row r="293" spans="3:15" s="5" customFormat="1" ht="13.5">
      <c r="C293" s="147"/>
      <c r="D293" s="147"/>
      <c r="E293" s="147"/>
      <c r="F293" s="147"/>
      <c r="G293" s="147"/>
      <c r="H293" s="147"/>
      <c r="I293" s="147"/>
      <c r="J293" s="147"/>
      <c r="K293" s="147"/>
      <c r="L293" s="147"/>
      <c r="M293" s="147"/>
      <c r="N293" s="147"/>
      <c r="O293" s="147"/>
    </row>
    <row r="294" spans="3:15" s="5" customFormat="1" ht="13.5">
      <c r="C294" s="147"/>
      <c r="D294" s="147"/>
      <c r="E294" s="147"/>
      <c r="F294" s="147"/>
      <c r="G294" s="147"/>
      <c r="H294" s="147"/>
      <c r="I294" s="147"/>
      <c r="J294" s="147"/>
      <c r="K294" s="147"/>
      <c r="L294" s="147"/>
      <c r="M294" s="147"/>
      <c r="N294" s="147"/>
      <c r="O294" s="147"/>
    </row>
    <row r="295" spans="3:15" s="5" customFormat="1" ht="13.5">
      <c r="C295" s="147"/>
      <c r="D295" s="147"/>
      <c r="E295" s="147"/>
      <c r="F295" s="147"/>
      <c r="G295" s="147"/>
      <c r="H295" s="147"/>
      <c r="I295" s="147"/>
      <c r="J295" s="147"/>
      <c r="K295" s="147"/>
      <c r="L295" s="147"/>
      <c r="M295" s="147"/>
      <c r="N295" s="147"/>
      <c r="O295" s="147"/>
    </row>
    <row r="296" spans="3:15" s="5" customFormat="1" ht="13.5">
      <c r="C296" s="147"/>
      <c r="D296" s="147"/>
      <c r="E296" s="147"/>
      <c r="F296" s="147"/>
      <c r="G296" s="147"/>
      <c r="H296" s="147"/>
      <c r="I296" s="147"/>
      <c r="J296" s="147"/>
      <c r="K296" s="147"/>
      <c r="L296" s="147"/>
      <c r="M296" s="147"/>
      <c r="N296" s="147"/>
      <c r="O296" s="147"/>
    </row>
    <row r="297" spans="3:15" s="5" customFormat="1" ht="13.5">
      <c r="C297" s="147"/>
      <c r="D297" s="147"/>
      <c r="E297" s="147"/>
      <c r="F297" s="147"/>
      <c r="G297" s="147"/>
      <c r="H297" s="147"/>
      <c r="I297" s="147"/>
      <c r="J297" s="147"/>
      <c r="K297" s="147"/>
      <c r="L297" s="147"/>
      <c r="M297" s="147"/>
      <c r="N297" s="147"/>
      <c r="O297" s="147"/>
    </row>
    <row r="298" spans="3:15" s="5" customFormat="1" ht="13.5">
      <c r="C298" s="147"/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</row>
    <row r="299" spans="3:15" s="5" customFormat="1" ht="13.5">
      <c r="C299" s="147"/>
      <c r="D299" s="147"/>
      <c r="E299" s="147"/>
      <c r="F299" s="147"/>
      <c r="G299" s="147"/>
      <c r="H299" s="147"/>
      <c r="I299" s="147"/>
      <c r="J299" s="147"/>
      <c r="K299" s="147"/>
      <c r="L299" s="147"/>
      <c r="M299" s="147"/>
      <c r="N299" s="147"/>
      <c r="O299" s="147"/>
    </row>
    <row r="300" spans="3:15" s="5" customFormat="1" ht="13.5">
      <c r="C300" s="147"/>
      <c r="D300" s="147"/>
      <c r="E300" s="147"/>
      <c r="F300" s="147"/>
      <c r="G300" s="147"/>
      <c r="H300" s="147"/>
      <c r="I300" s="147"/>
      <c r="J300" s="147"/>
      <c r="K300" s="147"/>
      <c r="L300" s="147"/>
      <c r="M300" s="147"/>
      <c r="N300" s="147"/>
      <c r="O300" s="147"/>
    </row>
    <row r="301" spans="3:15" s="5" customFormat="1" ht="13.5">
      <c r="C301" s="147"/>
      <c r="D301" s="147"/>
      <c r="E301" s="147"/>
      <c r="F301" s="147"/>
      <c r="G301" s="147"/>
      <c r="H301" s="147"/>
      <c r="I301" s="147"/>
      <c r="J301" s="147"/>
      <c r="K301" s="147"/>
      <c r="L301" s="147"/>
      <c r="M301" s="147"/>
      <c r="N301" s="147"/>
      <c r="O301" s="147"/>
    </row>
    <row r="302" spans="3:15" s="5" customFormat="1" ht="13.5">
      <c r="C302" s="147"/>
      <c r="D302" s="147"/>
      <c r="E302" s="147"/>
      <c r="F302" s="147"/>
      <c r="G302" s="147"/>
      <c r="H302" s="147"/>
      <c r="I302" s="147"/>
      <c r="J302" s="147"/>
      <c r="K302" s="147"/>
      <c r="L302" s="147"/>
      <c r="M302" s="147"/>
      <c r="N302" s="147"/>
      <c r="O302" s="147"/>
    </row>
    <row r="303" spans="3:15" s="5" customFormat="1" ht="13.5">
      <c r="C303" s="147"/>
      <c r="D303" s="147"/>
      <c r="E303" s="147"/>
      <c r="F303" s="147"/>
      <c r="G303" s="147"/>
      <c r="H303" s="147"/>
      <c r="I303" s="147"/>
      <c r="J303" s="147"/>
      <c r="K303" s="147"/>
      <c r="L303" s="147"/>
      <c r="M303" s="147"/>
      <c r="N303" s="147"/>
      <c r="O303" s="147"/>
    </row>
    <row r="304" spans="3:15" s="5" customFormat="1" ht="13.5">
      <c r="C304" s="147"/>
      <c r="D304" s="147"/>
      <c r="E304" s="147"/>
      <c r="F304" s="147"/>
      <c r="G304" s="147"/>
      <c r="H304" s="147"/>
      <c r="I304" s="147"/>
      <c r="J304" s="147"/>
      <c r="K304" s="147"/>
      <c r="L304" s="147"/>
      <c r="M304" s="147"/>
      <c r="N304" s="147"/>
      <c r="O304" s="147"/>
    </row>
    <row r="305" spans="3:15" s="5" customFormat="1" ht="13.5">
      <c r="C305" s="147"/>
      <c r="D305" s="147"/>
      <c r="E305" s="147"/>
      <c r="F305" s="147"/>
      <c r="G305" s="147"/>
      <c r="H305" s="147"/>
      <c r="I305" s="147"/>
      <c r="J305" s="147"/>
      <c r="K305" s="147"/>
      <c r="L305" s="147"/>
      <c r="M305" s="147"/>
      <c r="N305" s="147"/>
      <c r="O305" s="147"/>
    </row>
    <row r="306" spans="3:15" s="5" customFormat="1" ht="13.5">
      <c r="C306" s="147"/>
      <c r="D306" s="147"/>
      <c r="E306" s="147"/>
      <c r="F306" s="147"/>
      <c r="G306" s="147"/>
      <c r="H306" s="147"/>
      <c r="I306" s="147"/>
      <c r="J306" s="147"/>
      <c r="K306" s="147"/>
      <c r="L306" s="147"/>
      <c r="M306" s="147"/>
      <c r="N306" s="147"/>
      <c r="O306" s="147"/>
    </row>
    <row r="307" spans="3:15" s="5" customFormat="1" ht="13.5">
      <c r="C307" s="147"/>
      <c r="D307" s="147"/>
      <c r="E307" s="147"/>
      <c r="F307" s="147"/>
      <c r="G307" s="147"/>
      <c r="H307" s="147"/>
      <c r="I307" s="147"/>
      <c r="J307" s="147"/>
      <c r="K307" s="147"/>
      <c r="L307" s="147"/>
      <c r="M307" s="147"/>
      <c r="N307" s="147"/>
      <c r="O307" s="147"/>
    </row>
    <row r="308" spans="3:15" s="5" customFormat="1" ht="13.5">
      <c r="C308" s="147"/>
      <c r="D308" s="147"/>
      <c r="E308" s="147"/>
      <c r="F308" s="147"/>
      <c r="G308" s="147"/>
      <c r="H308" s="147"/>
      <c r="I308" s="147"/>
      <c r="J308" s="147"/>
      <c r="K308" s="147"/>
      <c r="L308" s="147"/>
      <c r="M308" s="147"/>
      <c r="N308" s="147"/>
      <c r="O308" s="147"/>
    </row>
    <row r="309" spans="3:15" s="5" customFormat="1" ht="13.5">
      <c r="C309" s="147"/>
      <c r="D309" s="147"/>
      <c r="E309" s="147"/>
      <c r="F309" s="147"/>
      <c r="G309" s="147"/>
      <c r="H309" s="147"/>
      <c r="I309" s="147"/>
      <c r="J309" s="147"/>
      <c r="K309" s="147"/>
      <c r="L309" s="147"/>
      <c r="M309" s="147"/>
      <c r="N309" s="147"/>
      <c r="O309" s="147"/>
    </row>
    <row r="310" spans="3:15" s="5" customFormat="1" ht="13.5">
      <c r="C310" s="147"/>
      <c r="D310" s="147"/>
      <c r="E310" s="147"/>
      <c r="F310" s="147"/>
      <c r="G310" s="147"/>
      <c r="H310" s="147"/>
      <c r="I310" s="147"/>
      <c r="J310" s="147"/>
      <c r="K310" s="147"/>
      <c r="L310" s="147"/>
      <c r="M310" s="147"/>
      <c r="N310" s="147"/>
      <c r="O310" s="147"/>
    </row>
    <row r="311" spans="3:15" s="5" customFormat="1" ht="13.5">
      <c r="C311" s="147"/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</row>
    <row r="312" spans="3:15" s="5" customFormat="1" ht="13.5">
      <c r="C312" s="147"/>
      <c r="D312" s="147"/>
      <c r="E312" s="147"/>
      <c r="F312" s="147"/>
      <c r="G312" s="147"/>
      <c r="H312" s="147"/>
      <c r="I312" s="147"/>
      <c r="J312" s="147"/>
      <c r="K312" s="147"/>
      <c r="L312" s="147"/>
      <c r="M312" s="147"/>
      <c r="N312" s="147"/>
      <c r="O312" s="147"/>
    </row>
    <row r="313" spans="3:15" s="5" customFormat="1" ht="13.5">
      <c r="C313" s="147"/>
      <c r="D313" s="147"/>
      <c r="E313" s="147"/>
      <c r="F313" s="147"/>
      <c r="G313" s="147"/>
      <c r="H313" s="147"/>
      <c r="I313" s="147"/>
      <c r="J313" s="147"/>
      <c r="K313" s="147"/>
      <c r="L313" s="147"/>
      <c r="M313" s="147"/>
      <c r="N313" s="147"/>
      <c r="O313" s="147"/>
    </row>
    <row r="314" spans="3:15" s="5" customFormat="1" ht="13.5">
      <c r="C314" s="147"/>
      <c r="D314" s="147"/>
      <c r="E314" s="147"/>
      <c r="F314" s="147"/>
      <c r="G314" s="147"/>
      <c r="H314" s="147"/>
      <c r="I314" s="147"/>
      <c r="J314" s="147"/>
      <c r="K314" s="147"/>
      <c r="L314" s="147"/>
      <c r="M314" s="147"/>
      <c r="N314" s="147"/>
      <c r="O314" s="147"/>
    </row>
    <row r="315" spans="3:15" s="5" customFormat="1" ht="13.5">
      <c r="C315" s="147"/>
      <c r="D315" s="147"/>
      <c r="E315" s="147"/>
      <c r="F315" s="147"/>
      <c r="G315" s="147"/>
      <c r="H315" s="147"/>
      <c r="I315" s="147"/>
      <c r="J315" s="147"/>
      <c r="K315" s="147"/>
      <c r="L315" s="147"/>
      <c r="M315" s="147"/>
      <c r="N315" s="147"/>
      <c r="O315" s="147"/>
    </row>
    <row r="316" spans="3:15" s="5" customFormat="1" ht="13.5">
      <c r="C316" s="147"/>
      <c r="D316" s="147"/>
      <c r="E316" s="147"/>
      <c r="F316" s="147"/>
      <c r="G316" s="147"/>
      <c r="H316" s="147"/>
      <c r="I316" s="147"/>
      <c r="J316" s="147"/>
      <c r="K316" s="147"/>
      <c r="L316" s="147"/>
      <c r="M316" s="147"/>
      <c r="N316" s="147"/>
      <c r="O316" s="147"/>
    </row>
    <row r="317" spans="3:15" s="5" customFormat="1" ht="13.5">
      <c r="C317" s="147"/>
      <c r="D317" s="147"/>
      <c r="E317" s="147"/>
      <c r="F317" s="147"/>
      <c r="G317" s="147"/>
      <c r="H317" s="147"/>
      <c r="I317" s="147"/>
      <c r="J317" s="147"/>
      <c r="K317" s="147"/>
      <c r="L317" s="147"/>
      <c r="M317" s="147"/>
      <c r="N317" s="147"/>
      <c r="O317" s="147"/>
    </row>
    <row r="318" spans="3:15" s="5" customFormat="1" ht="13.5">
      <c r="C318" s="147"/>
      <c r="D318" s="147"/>
      <c r="E318" s="147"/>
      <c r="F318" s="147"/>
      <c r="G318" s="147"/>
      <c r="H318" s="147"/>
      <c r="I318" s="147"/>
      <c r="J318" s="147"/>
      <c r="K318" s="147"/>
      <c r="L318" s="147"/>
      <c r="M318" s="147"/>
      <c r="N318" s="147"/>
      <c r="O318" s="147"/>
    </row>
    <row r="319" spans="3:15" s="5" customFormat="1" ht="13.5">
      <c r="C319" s="147"/>
      <c r="D319" s="147"/>
      <c r="E319" s="147"/>
      <c r="F319" s="147"/>
      <c r="G319" s="147"/>
      <c r="H319" s="147"/>
      <c r="I319" s="147"/>
      <c r="J319" s="147"/>
      <c r="K319" s="147"/>
      <c r="L319" s="147"/>
      <c r="M319" s="147"/>
      <c r="N319" s="147"/>
      <c r="O319" s="147"/>
    </row>
    <row r="320" spans="3:15" s="5" customFormat="1" ht="13.5">
      <c r="C320" s="147"/>
      <c r="D320" s="147"/>
      <c r="E320" s="147"/>
      <c r="F320" s="147"/>
      <c r="G320" s="147"/>
      <c r="H320" s="147"/>
      <c r="I320" s="147"/>
      <c r="J320" s="147"/>
      <c r="K320" s="147"/>
      <c r="L320" s="147"/>
      <c r="M320" s="147"/>
      <c r="N320" s="147"/>
      <c r="O320" s="147"/>
    </row>
    <row r="321" spans="3:15" s="5" customFormat="1" ht="13.5">
      <c r="C321" s="147"/>
      <c r="D321" s="147"/>
      <c r="E321" s="147"/>
      <c r="F321" s="147"/>
      <c r="G321" s="147"/>
      <c r="H321" s="147"/>
      <c r="I321" s="147"/>
      <c r="J321" s="147"/>
      <c r="K321" s="147"/>
      <c r="L321" s="147"/>
      <c r="M321" s="147"/>
      <c r="N321" s="147"/>
      <c r="O321" s="147"/>
    </row>
    <row r="322" spans="3:15" s="5" customFormat="1" ht="13.5">
      <c r="C322" s="147"/>
      <c r="D322" s="147"/>
      <c r="E322" s="147"/>
      <c r="F322" s="147"/>
      <c r="G322" s="147"/>
      <c r="H322" s="147"/>
      <c r="I322" s="147"/>
      <c r="J322" s="147"/>
      <c r="K322" s="147"/>
      <c r="L322" s="147"/>
      <c r="M322" s="147"/>
      <c r="N322" s="147"/>
      <c r="O322" s="147"/>
    </row>
    <row r="323" spans="3:15" s="5" customFormat="1" ht="13.5">
      <c r="C323" s="147"/>
      <c r="D323" s="147"/>
      <c r="E323" s="147"/>
      <c r="F323" s="147"/>
      <c r="G323" s="147"/>
      <c r="H323" s="147"/>
      <c r="I323" s="147"/>
      <c r="J323" s="147"/>
      <c r="K323" s="147"/>
      <c r="L323" s="147"/>
      <c r="M323" s="147"/>
      <c r="N323" s="147"/>
      <c r="O323" s="147"/>
    </row>
    <row r="324" spans="3:15" s="5" customFormat="1" ht="13.5">
      <c r="C324" s="147"/>
      <c r="D324" s="147"/>
      <c r="E324" s="147"/>
      <c r="F324" s="147"/>
      <c r="G324" s="147"/>
      <c r="H324" s="147"/>
      <c r="I324" s="147"/>
      <c r="J324" s="147"/>
      <c r="K324" s="147"/>
      <c r="L324" s="147"/>
      <c r="M324" s="147"/>
      <c r="N324" s="147"/>
      <c r="O324" s="147"/>
    </row>
    <row r="325" spans="3:15" s="5" customFormat="1" ht="13.5">
      <c r="C325" s="147"/>
      <c r="D325" s="147"/>
      <c r="E325" s="147"/>
      <c r="F325" s="147"/>
      <c r="G325" s="147"/>
      <c r="H325" s="147"/>
      <c r="I325" s="147"/>
      <c r="J325" s="147"/>
      <c r="K325" s="147"/>
      <c r="L325" s="147"/>
      <c r="M325" s="147"/>
      <c r="N325" s="147"/>
      <c r="O325" s="147"/>
    </row>
    <row r="326" spans="3:15" s="5" customFormat="1" ht="13.5">
      <c r="C326" s="147"/>
      <c r="D326" s="147"/>
      <c r="E326" s="147"/>
      <c r="F326" s="147"/>
      <c r="G326" s="147"/>
      <c r="H326" s="147"/>
      <c r="I326" s="147"/>
      <c r="J326" s="147"/>
      <c r="K326" s="147"/>
      <c r="L326" s="147"/>
      <c r="M326" s="147"/>
      <c r="N326" s="147"/>
      <c r="O326" s="147"/>
    </row>
    <row r="327" spans="3:15" s="5" customFormat="1" ht="13.5">
      <c r="C327" s="147"/>
      <c r="D327" s="147"/>
      <c r="E327" s="147"/>
      <c r="F327" s="147"/>
      <c r="G327" s="147"/>
      <c r="H327" s="147"/>
      <c r="I327" s="147"/>
      <c r="J327" s="147"/>
      <c r="K327" s="147"/>
      <c r="L327" s="147"/>
      <c r="M327" s="147"/>
      <c r="N327" s="147"/>
      <c r="O327" s="147"/>
    </row>
    <row r="328" spans="3:15" s="5" customFormat="1" ht="13.5">
      <c r="C328" s="147"/>
      <c r="D328" s="147"/>
      <c r="E328" s="147"/>
      <c r="F328" s="147"/>
      <c r="G328" s="147"/>
      <c r="H328" s="147"/>
      <c r="I328" s="147"/>
      <c r="J328" s="147"/>
      <c r="K328" s="147"/>
      <c r="L328" s="147"/>
      <c r="M328" s="147"/>
      <c r="N328" s="147"/>
      <c r="O328" s="147"/>
    </row>
    <row r="329" spans="3:15" s="5" customFormat="1" ht="13.5">
      <c r="C329" s="147"/>
      <c r="D329" s="147"/>
      <c r="E329" s="147"/>
      <c r="F329" s="147"/>
      <c r="G329" s="147"/>
      <c r="H329" s="147"/>
      <c r="I329" s="147"/>
      <c r="J329" s="147"/>
      <c r="K329" s="147"/>
      <c r="L329" s="147"/>
      <c r="M329" s="147"/>
      <c r="N329" s="147"/>
      <c r="O329" s="147"/>
    </row>
    <row r="330" spans="3:15" s="5" customFormat="1" ht="13.5">
      <c r="C330" s="147"/>
      <c r="D330" s="147"/>
      <c r="E330" s="147"/>
      <c r="F330" s="147"/>
      <c r="G330" s="147"/>
      <c r="H330" s="147"/>
      <c r="I330" s="147"/>
      <c r="J330" s="147"/>
      <c r="K330" s="147"/>
      <c r="L330" s="147"/>
      <c r="M330" s="147"/>
      <c r="N330" s="147"/>
      <c r="O330" s="147"/>
    </row>
    <row r="331" spans="3:15" s="5" customFormat="1" ht="13.5">
      <c r="C331" s="147"/>
      <c r="D331" s="147"/>
      <c r="E331" s="147"/>
      <c r="F331" s="147"/>
      <c r="G331" s="147"/>
      <c r="H331" s="147"/>
      <c r="I331" s="147"/>
      <c r="J331" s="147"/>
      <c r="K331" s="147"/>
      <c r="L331" s="147"/>
      <c r="M331" s="147"/>
      <c r="N331" s="147"/>
      <c r="O331" s="147"/>
    </row>
    <row r="332" spans="3:15" s="5" customFormat="1" ht="13.5">
      <c r="C332" s="147"/>
      <c r="D332" s="147"/>
      <c r="E332" s="147"/>
      <c r="F332" s="147"/>
      <c r="G332" s="147"/>
      <c r="H332" s="147"/>
      <c r="I332" s="147"/>
      <c r="J332" s="147"/>
      <c r="K332" s="147"/>
      <c r="L332" s="147"/>
      <c r="M332" s="147"/>
      <c r="N332" s="147"/>
      <c r="O332" s="147"/>
    </row>
    <row r="333" spans="3:15" s="5" customFormat="1" ht="13.5">
      <c r="C333" s="147"/>
      <c r="D333" s="147"/>
      <c r="E333" s="147"/>
      <c r="F333" s="147"/>
      <c r="G333" s="147"/>
      <c r="H333" s="147"/>
      <c r="I333" s="147"/>
      <c r="J333" s="147"/>
      <c r="K333" s="147"/>
      <c r="L333" s="147"/>
      <c r="M333" s="147"/>
      <c r="N333" s="147"/>
      <c r="O333" s="147"/>
    </row>
    <row r="334" spans="3:15" s="5" customFormat="1" ht="13.5">
      <c r="C334" s="147"/>
      <c r="D334" s="147"/>
      <c r="E334" s="147"/>
      <c r="F334" s="147"/>
      <c r="G334" s="147"/>
      <c r="H334" s="147"/>
      <c r="I334" s="147"/>
      <c r="J334" s="147"/>
      <c r="K334" s="147"/>
      <c r="L334" s="147"/>
      <c r="M334" s="147"/>
      <c r="N334" s="147"/>
      <c r="O334" s="147"/>
    </row>
    <row r="335" spans="3:15" s="5" customFormat="1" ht="13.5">
      <c r="C335" s="147"/>
      <c r="D335" s="147"/>
      <c r="E335" s="147"/>
      <c r="F335" s="147"/>
      <c r="G335" s="147"/>
      <c r="H335" s="147"/>
      <c r="I335" s="147"/>
      <c r="J335" s="147"/>
      <c r="K335" s="147"/>
      <c r="L335" s="147"/>
      <c r="M335" s="147"/>
      <c r="N335" s="147"/>
      <c r="O335" s="147"/>
    </row>
    <row r="336" spans="3:15" s="5" customFormat="1" ht="13.5">
      <c r="C336" s="147"/>
      <c r="D336" s="147"/>
      <c r="E336" s="147"/>
      <c r="F336" s="147"/>
      <c r="G336" s="147"/>
      <c r="H336" s="147"/>
      <c r="I336" s="147"/>
      <c r="J336" s="147"/>
      <c r="K336" s="147"/>
      <c r="L336" s="147"/>
      <c r="M336" s="147"/>
      <c r="N336" s="147"/>
      <c r="O336" s="147"/>
    </row>
    <row r="337" spans="3:15" s="5" customFormat="1" ht="13.5">
      <c r="C337" s="147"/>
      <c r="D337" s="147"/>
      <c r="E337" s="147"/>
      <c r="F337" s="147"/>
      <c r="G337" s="147"/>
      <c r="H337" s="147"/>
      <c r="I337" s="147"/>
      <c r="J337" s="147"/>
      <c r="K337" s="147"/>
      <c r="L337" s="147"/>
      <c r="M337" s="147"/>
      <c r="N337" s="147"/>
      <c r="O337" s="147"/>
    </row>
    <row r="338" spans="3:15" s="5" customFormat="1" ht="13.5">
      <c r="C338" s="147"/>
      <c r="D338" s="147"/>
      <c r="E338" s="147"/>
      <c r="F338" s="147"/>
      <c r="G338" s="147"/>
      <c r="H338" s="147"/>
      <c r="I338" s="147"/>
      <c r="J338" s="147"/>
      <c r="K338" s="147"/>
      <c r="L338" s="147"/>
      <c r="M338" s="147"/>
      <c r="N338" s="147"/>
      <c r="O338" s="147"/>
    </row>
    <row r="339" spans="3:15" s="5" customFormat="1" ht="13.5">
      <c r="C339" s="147"/>
      <c r="D339" s="147"/>
      <c r="E339" s="147"/>
      <c r="F339" s="147"/>
      <c r="G339" s="147"/>
      <c r="H339" s="147"/>
      <c r="I339" s="147"/>
      <c r="J339" s="147"/>
      <c r="K339" s="147"/>
      <c r="L339" s="147"/>
      <c r="M339" s="147"/>
      <c r="N339" s="147"/>
      <c r="O339" s="147"/>
    </row>
    <row r="340" spans="3:15" s="5" customFormat="1" ht="13.5">
      <c r="C340" s="147"/>
      <c r="D340" s="147"/>
      <c r="E340" s="147"/>
      <c r="F340" s="147"/>
      <c r="G340" s="147"/>
      <c r="H340" s="147"/>
      <c r="I340" s="147"/>
      <c r="J340" s="147"/>
      <c r="K340" s="147"/>
      <c r="L340" s="147"/>
      <c r="M340" s="147"/>
      <c r="N340" s="147"/>
      <c r="O340" s="147"/>
    </row>
    <row r="341" spans="3:15" s="5" customFormat="1" ht="13.5">
      <c r="C341" s="147"/>
      <c r="D341" s="147"/>
      <c r="E341" s="147"/>
      <c r="F341" s="147"/>
      <c r="G341" s="147"/>
      <c r="H341" s="147"/>
      <c r="I341" s="147"/>
      <c r="J341" s="147"/>
      <c r="K341" s="147"/>
      <c r="L341" s="147"/>
      <c r="M341" s="147"/>
      <c r="N341" s="147"/>
      <c r="O341" s="147"/>
    </row>
    <row r="342" spans="3:15" s="5" customFormat="1" ht="13.5">
      <c r="C342" s="147"/>
      <c r="D342" s="147"/>
      <c r="E342" s="147"/>
      <c r="F342" s="147"/>
      <c r="G342" s="147"/>
      <c r="H342" s="147"/>
      <c r="I342" s="147"/>
      <c r="J342" s="147"/>
      <c r="K342" s="147"/>
      <c r="L342" s="147"/>
      <c r="M342" s="147"/>
      <c r="N342" s="147"/>
      <c r="O342" s="147"/>
    </row>
    <row r="343" spans="3:15" s="5" customFormat="1" ht="13.5">
      <c r="C343" s="147"/>
      <c r="D343" s="147"/>
      <c r="E343" s="147"/>
      <c r="F343" s="147"/>
      <c r="G343" s="147"/>
      <c r="H343" s="147"/>
      <c r="I343" s="147"/>
      <c r="J343" s="147"/>
      <c r="K343" s="147"/>
      <c r="L343" s="147"/>
      <c r="M343" s="147"/>
      <c r="N343" s="147"/>
      <c r="O343" s="147"/>
    </row>
    <row r="344" spans="3:15" s="5" customFormat="1" ht="13.5">
      <c r="C344" s="147"/>
      <c r="D344" s="147"/>
      <c r="E344" s="147"/>
      <c r="F344" s="147"/>
      <c r="G344" s="147"/>
      <c r="H344" s="147"/>
      <c r="I344" s="147"/>
      <c r="J344" s="147"/>
      <c r="K344" s="147"/>
      <c r="L344" s="147"/>
      <c r="M344" s="147"/>
      <c r="N344" s="147"/>
      <c r="O344" s="147"/>
    </row>
    <row r="345" spans="3:15" s="5" customFormat="1" ht="13.5">
      <c r="C345" s="147"/>
      <c r="D345" s="147"/>
      <c r="E345" s="147"/>
      <c r="F345" s="147"/>
      <c r="G345" s="147"/>
      <c r="H345" s="147"/>
      <c r="I345" s="147"/>
      <c r="J345" s="147"/>
      <c r="K345" s="147"/>
      <c r="L345" s="147"/>
      <c r="M345" s="147"/>
      <c r="N345" s="147"/>
      <c r="O345" s="147"/>
    </row>
    <row r="346" spans="3:15" s="5" customFormat="1" ht="13.5">
      <c r="C346" s="147"/>
      <c r="D346" s="147"/>
      <c r="E346" s="147"/>
      <c r="F346" s="147"/>
      <c r="G346" s="147"/>
      <c r="H346" s="147"/>
      <c r="I346" s="147"/>
      <c r="J346" s="147"/>
      <c r="K346" s="147"/>
      <c r="L346" s="147"/>
      <c r="M346" s="147"/>
      <c r="N346" s="147"/>
      <c r="O346" s="147"/>
    </row>
    <row r="347" spans="3:15" s="5" customFormat="1" ht="13.5">
      <c r="C347" s="147"/>
      <c r="D347" s="147"/>
      <c r="E347" s="147"/>
      <c r="F347" s="147"/>
      <c r="G347" s="147"/>
      <c r="H347" s="147"/>
      <c r="I347" s="147"/>
      <c r="J347" s="147"/>
      <c r="K347" s="147"/>
      <c r="L347" s="147"/>
      <c r="M347" s="147"/>
      <c r="N347" s="147"/>
      <c r="O347" s="147"/>
    </row>
    <row r="348" spans="3:15" s="5" customFormat="1" ht="13.5">
      <c r="C348" s="147"/>
      <c r="D348" s="147"/>
      <c r="E348" s="147"/>
      <c r="F348" s="147"/>
      <c r="G348" s="147"/>
      <c r="H348" s="147"/>
      <c r="I348" s="147"/>
      <c r="J348" s="147"/>
      <c r="K348" s="147"/>
      <c r="L348" s="147"/>
      <c r="M348" s="147"/>
      <c r="N348" s="147"/>
      <c r="O348" s="147"/>
    </row>
    <row r="349" spans="3:15" s="5" customFormat="1" ht="13.5">
      <c r="C349" s="147"/>
      <c r="D349" s="147"/>
      <c r="E349" s="147"/>
      <c r="F349" s="147"/>
      <c r="G349" s="147"/>
      <c r="H349" s="147"/>
      <c r="I349" s="147"/>
      <c r="J349" s="147"/>
      <c r="K349" s="147"/>
      <c r="L349" s="147"/>
      <c r="M349" s="147"/>
      <c r="N349" s="147"/>
      <c r="O349" s="147"/>
    </row>
    <row r="350" spans="3:15" s="5" customFormat="1" ht="13.5">
      <c r="C350" s="147"/>
      <c r="D350" s="147"/>
      <c r="E350" s="147"/>
      <c r="F350" s="147"/>
      <c r="G350" s="147"/>
      <c r="H350" s="147"/>
      <c r="I350" s="147"/>
      <c r="J350" s="147"/>
      <c r="K350" s="147"/>
      <c r="L350" s="147"/>
      <c r="M350" s="147"/>
      <c r="N350" s="147"/>
      <c r="O350" s="147"/>
    </row>
    <row r="351" spans="3:15" s="5" customFormat="1" ht="13.5">
      <c r="C351" s="147"/>
      <c r="D351" s="147"/>
      <c r="E351" s="147"/>
      <c r="F351" s="147"/>
      <c r="G351" s="147"/>
      <c r="H351" s="147"/>
      <c r="I351" s="147"/>
      <c r="J351" s="147"/>
      <c r="K351" s="147"/>
      <c r="L351" s="147"/>
      <c r="M351" s="147"/>
      <c r="N351" s="147"/>
      <c r="O351" s="147"/>
    </row>
    <row r="352" spans="3:15" s="5" customFormat="1" ht="13.5">
      <c r="C352" s="147"/>
      <c r="D352" s="147"/>
      <c r="E352" s="147"/>
      <c r="F352" s="147"/>
      <c r="G352" s="147"/>
      <c r="H352" s="147"/>
      <c r="I352" s="147"/>
      <c r="J352" s="147"/>
      <c r="K352" s="147"/>
      <c r="L352" s="147"/>
      <c r="M352" s="147"/>
      <c r="N352" s="147"/>
      <c r="O352" s="147"/>
    </row>
    <row r="353" spans="3:15" s="5" customFormat="1" ht="13.5">
      <c r="C353" s="147"/>
      <c r="D353" s="147"/>
      <c r="E353" s="147"/>
      <c r="F353" s="147"/>
      <c r="G353" s="147"/>
      <c r="H353" s="147"/>
      <c r="I353" s="147"/>
      <c r="J353" s="147"/>
      <c r="K353" s="147"/>
      <c r="L353" s="147"/>
      <c r="M353" s="147"/>
      <c r="N353" s="147"/>
      <c r="O353" s="147"/>
    </row>
    <row r="354" spans="3:15" s="5" customFormat="1" ht="13.5">
      <c r="C354" s="147"/>
      <c r="D354" s="147"/>
      <c r="E354" s="147"/>
      <c r="F354" s="147"/>
      <c r="G354" s="147"/>
      <c r="H354" s="147"/>
      <c r="I354" s="147"/>
      <c r="J354" s="147"/>
      <c r="K354" s="147"/>
      <c r="L354" s="147"/>
      <c r="M354" s="147"/>
      <c r="N354" s="147"/>
      <c r="O354" s="147"/>
    </row>
    <row r="355" spans="3:15" s="5" customFormat="1" ht="13.5">
      <c r="C355" s="147"/>
      <c r="D355" s="147"/>
      <c r="E355" s="147"/>
      <c r="F355" s="147"/>
      <c r="G355" s="147"/>
      <c r="H355" s="147"/>
      <c r="I355" s="147"/>
      <c r="J355" s="147"/>
      <c r="K355" s="147"/>
      <c r="L355" s="147"/>
      <c r="M355" s="147"/>
      <c r="N355" s="147"/>
      <c r="O355" s="147"/>
    </row>
    <row r="356" spans="3:15" s="5" customFormat="1" ht="13.5">
      <c r="C356" s="147"/>
      <c r="D356" s="147"/>
      <c r="E356" s="147"/>
      <c r="F356" s="147"/>
      <c r="G356" s="147"/>
      <c r="H356" s="147"/>
      <c r="I356" s="147"/>
      <c r="J356" s="147"/>
      <c r="K356" s="147"/>
      <c r="L356" s="147"/>
      <c r="M356" s="147"/>
      <c r="N356" s="147"/>
      <c r="O356" s="147"/>
    </row>
    <row r="357" spans="3:15" s="5" customFormat="1" ht="13.5">
      <c r="C357" s="147"/>
      <c r="D357" s="147"/>
      <c r="E357" s="147"/>
      <c r="F357" s="147"/>
      <c r="G357" s="147"/>
      <c r="H357" s="147"/>
      <c r="I357" s="147"/>
      <c r="J357" s="147"/>
      <c r="K357" s="147"/>
      <c r="L357" s="147"/>
      <c r="M357" s="147"/>
      <c r="N357" s="147"/>
      <c r="O357" s="147"/>
    </row>
    <row r="358" spans="3:15" s="5" customFormat="1" ht="13.5">
      <c r="C358" s="147"/>
      <c r="D358" s="147"/>
      <c r="E358" s="147"/>
      <c r="F358" s="147"/>
      <c r="G358" s="147"/>
      <c r="H358" s="147"/>
      <c r="I358" s="147"/>
      <c r="J358" s="147"/>
      <c r="K358" s="147"/>
      <c r="L358" s="147"/>
      <c r="M358" s="147"/>
      <c r="N358" s="147"/>
      <c r="O358" s="147"/>
    </row>
    <row r="359" spans="3:15" s="5" customFormat="1" ht="13.5">
      <c r="C359" s="147"/>
      <c r="D359" s="147"/>
      <c r="E359" s="147"/>
      <c r="F359" s="147"/>
      <c r="G359" s="147"/>
      <c r="H359" s="147"/>
      <c r="I359" s="147"/>
      <c r="J359" s="147"/>
      <c r="K359" s="147"/>
      <c r="L359" s="147"/>
      <c r="M359" s="147"/>
      <c r="N359" s="147"/>
      <c r="O359" s="147"/>
    </row>
    <row r="360" spans="3:15" s="5" customFormat="1" ht="13.5">
      <c r="C360" s="147"/>
      <c r="D360" s="147"/>
      <c r="E360" s="147"/>
      <c r="F360" s="147"/>
      <c r="G360" s="147"/>
      <c r="H360" s="147"/>
      <c r="I360" s="147"/>
      <c r="J360" s="147"/>
      <c r="K360" s="147"/>
      <c r="L360" s="147"/>
      <c r="M360" s="147"/>
      <c r="N360" s="147"/>
      <c r="O360" s="147"/>
    </row>
    <row r="361" spans="3:15" s="5" customFormat="1" ht="13.5">
      <c r="C361" s="147"/>
      <c r="D361" s="147"/>
      <c r="E361" s="147"/>
      <c r="F361" s="147"/>
      <c r="G361" s="147"/>
      <c r="H361" s="147"/>
      <c r="I361" s="147"/>
      <c r="J361" s="147"/>
      <c r="K361" s="147"/>
      <c r="L361" s="147"/>
      <c r="M361" s="147"/>
      <c r="N361" s="147"/>
      <c r="O361" s="147"/>
    </row>
    <row r="362" spans="3:15" s="5" customFormat="1" ht="13.5">
      <c r="C362" s="147"/>
      <c r="D362" s="147"/>
      <c r="E362" s="147"/>
      <c r="F362" s="147"/>
      <c r="G362" s="147"/>
      <c r="H362" s="147"/>
      <c r="I362" s="147"/>
      <c r="J362" s="147"/>
      <c r="K362" s="147"/>
      <c r="L362" s="147"/>
      <c r="M362" s="147"/>
      <c r="N362" s="147"/>
      <c r="O362" s="147"/>
    </row>
    <row r="363" spans="3:15" s="5" customFormat="1" ht="13.5">
      <c r="C363" s="147"/>
      <c r="D363" s="147"/>
      <c r="E363" s="147"/>
      <c r="F363" s="147"/>
      <c r="G363" s="147"/>
      <c r="H363" s="147"/>
      <c r="I363" s="147"/>
      <c r="J363" s="147"/>
      <c r="K363" s="147"/>
      <c r="L363" s="147"/>
      <c r="M363" s="147"/>
      <c r="N363" s="147"/>
      <c r="O363" s="147"/>
    </row>
    <row r="364" spans="3:15" s="5" customFormat="1" ht="13.5">
      <c r="C364" s="147"/>
      <c r="D364" s="147"/>
      <c r="E364" s="147"/>
      <c r="F364" s="147"/>
      <c r="G364" s="147"/>
      <c r="H364" s="147"/>
      <c r="I364" s="147"/>
      <c r="J364" s="147"/>
      <c r="K364" s="147"/>
      <c r="L364" s="147"/>
      <c r="M364" s="147"/>
      <c r="N364" s="147"/>
      <c r="O364" s="147"/>
    </row>
    <row r="365" spans="3:15" s="5" customFormat="1" ht="13.5">
      <c r="C365" s="147"/>
      <c r="D365" s="147"/>
      <c r="E365" s="147"/>
      <c r="F365" s="147"/>
      <c r="G365" s="147"/>
      <c r="H365" s="147"/>
      <c r="I365" s="147"/>
      <c r="J365" s="147"/>
      <c r="K365" s="147"/>
      <c r="L365" s="147"/>
      <c r="M365" s="147"/>
      <c r="N365" s="147"/>
      <c r="O365" s="147"/>
    </row>
    <row r="366" spans="3:15" s="5" customFormat="1" ht="13.5">
      <c r="C366" s="147"/>
      <c r="D366" s="147"/>
      <c r="E366" s="147"/>
      <c r="F366" s="147"/>
      <c r="G366" s="147"/>
      <c r="H366" s="147"/>
      <c r="I366" s="147"/>
      <c r="J366" s="147"/>
      <c r="K366" s="147"/>
      <c r="L366" s="147"/>
      <c r="M366" s="147"/>
      <c r="N366" s="147"/>
      <c r="O366" s="147"/>
    </row>
    <row r="367" spans="3:15" s="5" customFormat="1" ht="13.5">
      <c r="C367" s="147"/>
      <c r="D367" s="147"/>
      <c r="E367" s="147"/>
      <c r="F367" s="147"/>
      <c r="G367" s="147"/>
      <c r="H367" s="147"/>
      <c r="I367" s="147"/>
      <c r="J367" s="147"/>
      <c r="K367" s="147"/>
      <c r="L367" s="147"/>
      <c r="M367" s="147"/>
      <c r="N367" s="147"/>
      <c r="O367" s="147"/>
    </row>
    <row r="368" spans="3:15" s="5" customFormat="1" ht="13.5">
      <c r="C368" s="147"/>
      <c r="D368" s="147"/>
      <c r="E368" s="147"/>
      <c r="F368" s="147"/>
      <c r="G368" s="147"/>
      <c r="H368" s="147"/>
      <c r="I368" s="147"/>
      <c r="J368" s="147"/>
      <c r="K368" s="147"/>
      <c r="L368" s="147"/>
      <c r="M368" s="147"/>
      <c r="N368" s="147"/>
      <c r="O368" s="147"/>
    </row>
    <row r="369" spans="3:15" s="5" customFormat="1" ht="13.5">
      <c r="C369" s="147"/>
      <c r="D369" s="147"/>
      <c r="E369" s="147"/>
      <c r="F369" s="147"/>
      <c r="G369" s="147"/>
      <c r="H369" s="147"/>
      <c r="I369" s="147"/>
      <c r="J369" s="147"/>
      <c r="K369" s="147"/>
      <c r="L369" s="147"/>
      <c r="M369" s="147"/>
      <c r="N369" s="147"/>
      <c r="O369" s="147"/>
    </row>
    <row r="370" spans="3:15" s="5" customFormat="1" ht="13.5">
      <c r="C370" s="147"/>
      <c r="D370" s="147"/>
      <c r="E370" s="147"/>
      <c r="F370" s="147"/>
      <c r="G370" s="147"/>
      <c r="H370" s="147"/>
      <c r="I370" s="147"/>
      <c r="J370" s="147"/>
      <c r="K370" s="147"/>
      <c r="L370" s="147"/>
      <c r="M370" s="147"/>
      <c r="N370" s="147"/>
      <c r="O370" s="147"/>
    </row>
    <row r="371" spans="3:15" s="5" customFormat="1" ht="13.5">
      <c r="C371" s="147"/>
      <c r="D371" s="147"/>
      <c r="E371" s="147"/>
      <c r="F371" s="147"/>
      <c r="G371" s="147"/>
      <c r="H371" s="147"/>
      <c r="I371" s="147"/>
      <c r="J371" s="147"/>
      <c r="K371" s="147"/>
      <c r="L371" s="147"/>
      <c r="M371" s="147"/>
      <c r="N371" s="147"/>
      <c r="O371" s="147"/>
    </row>
    <row r="372" spans="3:15" s="5" customFormat="1" ht="13.5">
      <c r="C372" s="147"/>
      <c r="D372" s="147"/>
      <c r="E372" s="147"/>
      <c r="F372" s="147"/>
      <c r="G372" s="147"/>
      <c r="H372" s="147"/>
      <c r="I372" s="147"/>
      <c r="J372" s="147"/>
      <c r="K372" s="147"/>
      <c r="L372" s="147"/>
      <c r="M372" s="147"/>
      <c r="N372" s="147"/>
      <c r="O372" s="147"/>
    </row>
    <row r="373" spans="3:15" s="5" customFormat="1" ht="13.5">
      <c r="C373" s="147"/>
      <c r="D373" s="147"/>
      <c r="E373" s="147"/>
      <c r="F373" s="147"/>
      <c r="G373" s="147"/>
      <c r="H373" s="147"/>
      <c r="I373" s="147"/>
      <c r="J373" s="147"/>
      <c r="K373" s="147"/>
      <c r="L373" s="147"/>
      <c r="M373" s="147"/>
      <c r="N373" s="147"/>
      <c r="O373" s="147"/>
    </row>
    <row r="374" spans="3:15" s="5" customFormat="1" ht="13.5">
      <c r="C374" s="147"/>
      <c r="D374" s="147"/>
      <c r="E374" s="147"/>
      <c r="F374" s="147"/>
      <c r="G374" s="147"/>
      <c r="H374" s="147"/>
      <c r="I374" s="147"/>
      <c r="J374" s="147"/>
      <c r="K374" s="147"/>
      <c r="L374" s="147"/>
      <c r="M374" s="147"/>
      <c r="N374" s="147"/>
      <c r="O374" s="147"/>
    </row>
    <row r="375" spans="3:15" s="5" customFormat="1" ht="13.5">
      <c r="C375" s="147"/>
      <c r="D375" s="147"/>
      <c r="E375" s="147"/>
      <c r="F375" s="147"/>
      <c r="G375" s="147"/>
      <c r="H375" s="147"/>
      <c r="I375" s="147"/>
      <c r="J375" s="147"/>
      <c r="K375" s="147"/>
      <c r="L375" s="147"/>
      <c r="M375" s="147"/>
      <c r="N375" s="147"/>
      <c r="O375" s="147"/>
    </row>
    <row r="376" spans="3:15" s="5" customFormat="1" ht="13.5">
      <c r="C376" s="147"/>
      <c r="D376" s="147"/>
      <c r="E376" s="147"/>
      <c r="F376" s="147"/>
      <c r="G376" s="147"/>
      <c r="H376" s="147"/>
      <c r="I376" s="147"/>
      <c r="J376" s="147"/>
      <c r="K376" s="147"/>
      <c r="L376" s="147"/>
      <c r="M376" s="147"/>
      <c r="N376" s="147"/>
      <c r="O376" s="147"/>
    </row>
    <row r="377" spans="3:15" s="5" customFormat="1" ht="13.5">
      <c r="C377" s="147"/>
      <c r="D377" s="147"/>
      <c r="E377" s="147"/>
      <c r="F377" s="147"/>
      <c r="G377" s="147"/>
      <c r="H377" s="147"/>
      <c r="I377" s="147"/>
      <c r="J377" s="147"/>
      <c r="K377" s="147"/>
      <c r="L377" s="147"/>
      <c r="M377" s="147"/>
      <c r="N377" s="147"/>
      <c r="O377" s="147"/>
    </row>
    <row r="378" spans="3:15" s="5" customFormat="1" ht="13.5">
      <c r="C378" s="147"/>
      <c r="D378" s="147"/>
      <c r="E378" s="147"/>
      <c r="F378" s="147"/>
      <c r="G378" s="147"/>
      <c r="H378" s="147"/>
      <c r="I378" s="147"/>
      <c r="J378" s="147"/>
      <c r="K378" s="147"/>
      <c r="L378" s="147"/>
      <c r="M378" s="147"/>
      <c r="N378" s="147"/>
      <c r="O378" s="147"/>
    </row>
    <row r="379" spans="3:15" s="5" customFormat="1" ht="13.5">
      <c r="C379" s="147"/>
      <c r="D379" s="147"/>
      <c r="E379" s="147"/>
      <c r="F379" s="147"/>
      <c r="G379" s="147"/>
      <c r="H379" s="147"/>
      <c r="I379" s="147"/>
      <c r="J379" s="147"/>
      <c r="K379" s="147"/>
      <c r="L379" s="147"/>
      <c r="M379" s="147"/>
      <c r="N379" s="147"/>
      <c r="O379" s="147"/>
    </row>
    <row r="380" spans="3:15" s="5" customFormat="1" ht="13.5">
      <c r="C380" s="147"/>
      <c r="D380" s="147"/>
      <c r="E380" s="147"/>
      <c r="F380" s="147"/>
      <c r="G380" s="147"/>
      <c r="H380" s="147"/>
      <c r="I380" s="147"/>
      <c r="J380" s="147"/>
      <c r="K380" s="147"/>
      <c r="L380" s="147"/>
      <c r="M380" s="147"/>
      <c r="N380" s="147"/>
      <c r="O380" s="147"/>
    </row>
    <row r="381" spans="3:15" s="5" customFormat="1" ht="13.5">
      <c r="C381" s="147"/>
      <c r="D381" s="147"/>
      <c r="E381" s="147"/>
      <c r="F381" s="147"/>
      <c r="G381" s="147"/>
      <c r="H381" s="147"/>
      <c r="I381" s="147"/>
      <c r="J381" s="147"/>
      <c r="K381" s="147"/>
      <c r="L381" s="147"/>
      <c r="M381" s="147"/>
      <c r="N381" s="147"/>
      <c r="O381" s="147"/>
    </row>
    <row r="382" spans="3:15" s="5" customFormat="1" ht="13.5">
      <c r="C382" s="147"/>
      <c r="D382" s="147"/>
      <c r="E382" s="147"/>
      <c r="F382" s="147"/>
      <c r="G382" s="147"/>
      <c r="H382" s="147"/>
      <c r="I382" s="147"/>
      <c r="J382" s="147"/>
      <c r="K382" s="147"/>
      <c r="L382" s="147"/>
      <c r="M382" s="147"/>
      <c r="N382" s="147"/>
      <c r="O382" s="147"/>
    </row>
    <row r="383" spans="3:15" s="5" customFormat="1" ht="13.5">
      <c r="C383" s="147"/>
      <c r="D383" s="147"/>
      <c r="E383" s="147"/>
      <c r="F383" s="147"/>
      <c r="G383" s="147"/>
      <c r="H383" s="147"/>
      <c r="I383" s="147"/>
      <c r="J383" s="147"/>
      <c r="K383" s="147"/>
      <c r="L383" s="147"/>
      <c r="M383" s="147"/>
      <c r="N383" s="147"/>
      <c r="O383" s="147"/>
    </row>
    <row r="384" spans="3:15" s="5" customFormat="1" ht="13.5">
      <c r="C384" s="147"/>
      <c r="D384" s="147"/>
      <c r="E384" s="147"/>
      <c r="F384" s="147"/>
      <c r="G384" s="147"/>
      <c r="H384" s="147"/>
      <c r="I384" s="147"/>
      <c r="J384" s="147"/>
      <c r="K384" s="147"/>
      <c r="L384" s="147"/>
      <c r="M384" s="147"/>
      <c r="N384" s="147"/>
      <c r="O384" s="147"/>
    </row>
    <row r="385" spans="3:15" s="5" customFormat="1" ht="13.5">
      <c r="C385" s="147"/>
      <c r="D385" s="147"/>
      <c r="E385" s="147"/>
      <c r="F385" s="147"/>
      <c r="G385" s="147"/>
      <c r="H385" s="147"/>
      <c r="I385" s="147"/>
      <c r="J385" s="147"/>
      <c r="K385" s="147"/>
      <c r="L385" s="147"/>
      <c r="M385" s="147"/>
      <c r="N385" s="147"/>
      <c r="O385" s="147"/>
    </row>
    <row r="386" spans="3:15" s="5" customFormat="1" ht="13.5">
      <c r="C386" s="147"/>
      <c r="D386" s="147"/>
      <c r="E386" s="147"/>
      <c r="F386" s="147"/>
      <c r="G386" s="147"/>
      <c r="H386" s="147"/>
      <c r="I386" s="147"/>
      <c r="J386" s="147"/>
      <c r="K386" s="147"/>
      <c r="L386" s="147"/>
      <c r="M386" s="147"/>
      <c r="N386" s="147"/>
      <c r="O386" s="147"/>
    </row>
    <row r="387" spans="3:15" s="5" customFormat="1" ht="13.5">
      <c r="C387" s="147"/>
      <c r="D387" s="147"/>
      <c r="E387" s="147"/>
      <c r="F387" s="147"/>
      <c r="G387" s="147"/>
      <c r="H387" s="147"/>
      <c r="I387" s="147"/>
      <c r="J387" s="147"/>
      <c r="K387" s="147"/>
      <c r="L387" s="147"/>
      <c r="M387" s="147"/>
      <c r="N387" s="147"/>
      <c r="O387" s="147"/>
    </row>
    <row r="388" spans="3:15" s="5" customFormat="1" ht="13.5">
      <c r="C388" s="147"/>
      <c r="D388" s="147"/>
      <c r="E388" s="147"/>
      <c r="F388" s="147"/>
      <c r="G388" s="147"/>
      <c r="H388" s="147"/>
      <c r="I388" s="147"/>
      <c r="J388" s="147"/>
      <c r="K388" s="147"/>
      <c r="L388" s="147"/>
      <c r="M388" s="147"/>
      <c r="N388" s="147"/>
      <c r="O388" s="147"/>
    </row>
    <row r="389" spans="3:15" s="5" customFormat="1" ht="13.5">
      <c r="C389" s="147"/>
      <c r="D389" s="147"/>
      <c r="E389" s="147"/>
      <c r="F389" s="147"/>
      <c r="G389" s="147"/>
      <c r="H389" s="147"/>
      <c r="I389" s="147"/>
      <c r="J389" s="147"/>
      <c r="K389" s="147"/>
      <c r="L389" s="147"/>
      <c r="M389" s="147"/>
      <c r="N389" s="147"/>
      <c r="O389" s="147"/>
    </row>
    <row r="390" spans="3:15" s="5" customFormat="1" ht="13.5">
      <c r="C390" s="147"/>
      <c r="D390" s="147"/>
      <c r="E390" s="147"/>
      <c r="F390" s="147"/>
      <c r="G390" s="147"/>
      <c r="H390" s="147"/>
      <c r="I390" s="147"/>
      <c r="J390" s="147"/>
      <c r="K390" s="147"/>
      <c r="L390" s="147"/>
      <c r="M390" s="147"/>
      <c r="N390" s="147"/>
      <c r="O390" s="147"/>
    </row>
    <row r="391" spans="3:15" s="5" customFormat="1" ht="13.5">
      <c r="C391" s="147"/>
      <c r="D391" s="147"/>
      <c r="E391" s="147"/>
      <c r="F391" s="147"/>
      <c r="G391" s="147"/>
      <c r="H391" s="147"/>
      <c r="I391" s="147"/>
      <c r="J391" s="147"/>
      <c r="K391" s="147"/>
      <c r="L391" s="147"/>
      <c r="M391" s="147"/>
      <c r="N391" s="147"/>
      <c r="O391" s="147"/>
    </row>
    <row r="392" spans="3:15" s="5" customFormat="1" ht="13.5">
      <c r="C392" s="147"/>
      <c r="D392" s="147"/>
      <c r="E392" s="147"/>
      <c r="F392" s="147"/>
      <c r="G392" s="147"/>
      <c r="H392" s="147"/>
      <c r="I392" s="147"/>
      <c r="J392" s="147"/>
      <c r="K392" s="147"/>
      <c r="L392" s="147"/>
      <c r="M392" s="147"/>
      <c r="N392" s="147"/>
      <c r="O392" s="147"/>
    </row>
    <row r="393" spans="3:15" s="5" customFormat="1" ht="13.5">
      <c r="C393" s="147"/>
      <c r="D393" s="147"/>
      <c r="E393" s="147"/>
      <c r="F393" s="147"/>
      <c r="G393" s="147"/>
      <c r="H393" s="147"/>
      <c r="I393" s="147"/>
      <c r="J393" s="147"/>
      <c r="K393" s="147"/>
      <c r="L393" s="147"/>
      <c r="M393" s="147"/>
      <c r="N393" s="147"/>
      <c r="O393" s="147"/>
    </row>
    <row r="394" spans="3:15" s="5" customFormat="1" ht="13.5">
      <c r="C394" s="147"/>
      <c r="D394" s="147"/>
      <c r="E394" s="147"/>
      <c r="F394" s="147"/>
      <c r="G394" s="147"/>
      <c r="H394" s="147"/>
      <c r="I394" s="147"/>
      <c r="J394" s="147"/>
      <c r="K394" s="147"/>
      <c r="L394" s="147"/>
      <c r="M394" s="147"/>
      <c r="N394" s="147"/>
      <c r="O394" s="147"/>
    </row>
    <row r="395" spans="3:15" s="5" customFormat="1" ht="13.5">
      <c r="C395" s="147"/>
      <c r="D395" s="147"/>
      <c r="E395" s="147"/>
      <c r="F395" s="147"/>
      <c r="G395" s="147"/>
      <c r="H395" s="147"/>
      <c r="I395" s="147"/>
      <c r="J395" s="147"/>
      <c r="K395" s="147"/>
      <c r="L395" s="147"/>
      <c r="M395" s="147"/>
      <c r="N395" s="147"/>
      <c r="O395" s="147"/>
    </row>
    <row r="396" spans="3:15" s="5" customFormat="1" ht="13.5">
      <c r="C396" s="147"/>
      <c r="D396" s="147"/>
      <c r="E396" s="147"/>
      <c r="F396" s="147"/>
      <c r="G396" s="147"/>
      <c r="H396" s="147"/>
      <c r="I396" s="147"/>
      <c r="J396" s="147"/>
      <c r="K396" s="147"/>
      <c r="L396" s="147"/>
      <c r="M396" s="147"/>
      <c r="N396" s="147"/>
      <c r="O396" s="147"/>
    </row>
    <row r="397" spans="3:15" s="5" customFormat="1" ht="13.5">
      <c r="C397" s="147"/>
      <c r="D397" s="147"/>
      <c r="E397" s="147"/>
      <c r="F397" s="147"/>
      <c r="G397" s="147"/>
      <c r="H397" s="147"/>
      <c r="I397" s="147"/>
      <c r="J397" s="147"/>
      <c r="K397" s="147"/>
      <c r="L397" s="147"/>
      <c r="M397" s="147"/>
      <c r="N397" s="147"/>
      <c r="O397" s="147"/>
    </row>
    <row r="398" spans="3:15" s="5" customFormat="1" ht="13.5">
      <c r="C398" s="147"/>
      <c r="D398" s="147"/>
      <c r="E398" s="147"/>
      <c r="F398" s="147"/>
      <c r="G398" s="147"/>
      <c r="H398" s="147"/>
      <c r="I398" s="147"/>
      <c r="J398" s="147"/>
      <c r="K398" s="147"/>
      <c r="L398" s="147"/>
      <c r="M398" s="147"/>
      <c r="N398" s="147"/>
      <c r="O398" s="147"/>
    </row>
    <row r="399" spans="3:15" s="5" customFormat="1" ht="13.5">
      <c r="C399" s="147"/>
      <c r="D399" s="147"/>
      <c r="E399" s="147"/>
      <c r="F399" s="147"/>
      <c r="G399" s="147"/>
      <c r="H399" s="147"/>
      <c r="I399" s="147"/>
      <c r="J399" s="147"/>
      <c r="K399" s="147"/>
      <c r="L399" s="147"/>
      <c r="M399" s="147"/>
      <c r="N399" s="147"/>
      <c r="O399" s="147"/>
    </row>
    <row r="400" spans="3:15" s="5" customFormat="1" ht="13.5">
      <c r="C400" s="147"/>
      <c r="D400" s="147"/>
      <c r="E400" s="147"/>
      <c r="F400" s="147"/>
      <c r="G400" s="147"/>
      <c r="H400" s="147"/>
      <c r="I400" s="147"/>
      <c r="J400" s="147"/>
      <c r="K400" s="147"/>
      <c r="L400" s="147"/>
      <c r="M400" s="147"/>
      <c r="N400" s="147"/>
      <c r="O400" s="147"/>
    </row>
    <row r="401" spans="3:15" s="5" customFormat="1" ht="13.5">
      <c r="C401" s="147"/>
      <c r="D401" s="147"/>
      <c r="E401" s="147"/>
      <c r="F401" s="147"/>
      <c r="G401" s="147"/>
      <c r="H401" s="147"/>
      <c r="I401" s="147"/>
      <c r="J401" s="147"/>
      <c r="K401" s="147"/>
      <c r="L401" s="147"/>
      <c r="M401" s="147"/>
      <c r="N401" s="147"/>
      <c r="O401" s="147"/>
    </row>
    <row r="402" spans="3:15" s="5" customFormat="1" ht="13.5">
      <c r="C402" s="147"/>
      <c r="D402" s="147"/>
      <c r="E402" s="147"/>
      <c r="F402" s="147"/>
      <c r="G402" s="147"/>
      <c r="H402" s="147"/>
      <c r="I402" s="147"/>
      <c r="J402" s="147"/>
      <c r="K402" s="147"/>
      <c r="L402" s="147"/>
      <c r="M402" s="147"/>
      <c r="N402" s="147"/>
      <c r="O402" s="147"/>
    </row>
    <row r="403" spans="3:15" s="5" customFormat="1" ht="13.5">
      <c r="C403" s="147"/>
      <c r="D403" s="147"/>
      <c r="E403" s="147"/>
      <c r="F403" s="147"/>
      <c r="G403" s="147"/>
      <c r="H403" s="147"/>
      <c r="I403" s="147"/>
      <c r="J403" s="147"/>
      <c r="K403" s="147"/>
      <c r="L403" s="147"/>
      <c r="M403" s="147"/>
      <c r="N403" s="147"/>
      <c r="O403" s="147"/>
    </row>
    <row r="404" spans="3:15" s="5" customFormat="1" ht="13.5">
      <c r="C404" s="147"/>
      <c r="D404" s="147"/>
      <c r="E404" s="147"/>
      <c r="F404" s="147"/>
      <c r="G404" s="147"/>
      <c r="H404" s="147"/>
      <c r="I404" s="147"/>
      <c r="J404" s="147"/>
      <c r="K404" s="147"/>
      <c r="L404" s="147"/>
      <c r="M404" s="147"/>
      <c r="N404" s="147"/>
      <c r="O404" s="147"/>
    </row>
    <row r="405" spans="3:15" s="5" customFormat="1" ht="13.5">
      <c r="C405" s="147"/>
      <c r="D405" s="147"/>
      <c r="E405" s="147"/>
      <c r="F405" s="147"/>
      <c r="G405" s="147"/>
      <c r="H405" s="147"/>
      <c r="I405" s="147"/>
      <c r="J405" s="147"/>
      <c r="K405" s="147"/>
      <c r="L405" s="147"/>
      <c r="M405" s="147"/>
      <c r="N405" s="147"/>
      <c r="O405" s="147"/>
    </row>
    <row r="406" spans="3:15" s="5" customFormat="1" ht="13.5">
      <c r="C406" s="147"/>
      <c r="D406" s="147"/>
      <c r="E406" s="147"/>
      <c r="F406" s="147"/>
      <c r="G406" s="147"/>
      <c r="H406" s="147"/>
      <c r="I406" s="147"/>
      <c r="J406" s="147"/>
      <c r="K406" s="147"/>
      <c r="L406" s="147"/>
      <c r="M406" s="147"/>
      <c r="N406" s="147"/>
      <c r="O406" s="147"/>
    </row>
    <row r="407" spans="3:15" s="5" customFormat="1" ht="13.5">
      <c r="C407" s="147"/>
      <c r="D407" s="147"/>
      <c r="E407" s="147"/>
      <c r="F407" s="147"/>
      <c r="G407" s="147"/>
      <c r="H407" s="147"/>
      <c r="I407" s="147"/>
      <c r="J407" s="147"/>
      <c r="K407" s="147"/>
      <c r="L407" s="147"/>
      <c r="M407" s="147"/>
      <c r="N407" s="147"/>
      <c r="O407" s="147"/>
    </row>
    <row r="408" spans="3:15" s="5" customFormat="1" ht="13.5">
      <c r="C408" s="147"/>
      <c r="D408" s="147"/>
      <c r="E408" s="147"/>
      <c r="F408" s="147"/>
      <c r="G408" s="147"/>
      <c r="H408" s="147"/>
      <c r="I408" s="147"/>
      <c r="J408" s="147"/>
      <c r="K408" s="147"/>
      <c r="L408" s="147"/>
      <c r="M408" s="147"/>
      <c r="N408" s="147"/>
      <c r="O408" s="147"/>
    </row>
    <row r="409" spans="3:15" s="5" customFormat="1" ht="13.5">
      <c r="C409" s="147"/>
      <c r="D409" s="147"/>
      <c r="E409" s="147"/>
      <c r="F409" s="147"/>
      <c r="G409" s="147"/>
      <c r="H409" s="147"/>
      <c r="I409" s="147"/>
      <c r="J409" s="147"/>
      <c r="K409" s="147"/>
      <c r="L409" s="147"/>
      <c r="M409" s="147"/>
      <c r="N409" s="147"/>
      <c r="O409" s="147"/>
    </row>
    <row r="410" spans="3:15" s="5" customFormat="1" ht="13.5">
      <c r="C410" s="147"/>
      <c r="D410" s="147"/>
      <c r="E410" s="147"/>
      <c r="F410" s="147"/>
      <c r="G410" s="147"/>
      <c r="H410" s="147"/>
      <c r="I410" s="147"/>
      <c r="J410" s="147"/>
      <c r="K410" s="147"/>
      <c r="L410" s="147"/>
      <c r="M410" s="147"/>
      <c r="N410" s="147"/>
      <c r="O410" s="147"/>
    </row>
    <row r="411" spans="3:15" s="5" customFormat="1" ht="13.5">
      <c r="C411" s="147"/>
      <c r="D411" s="147"/>
      <c r="E411" s="147"/>
      <c r="F411" s="147"/>
      <c r="G411" s="147"/>
      <c r="H411" s="147"/>
      <c r="I411" s="147"/>
      <c r="J411" s="147"/>
      <c r="K411" s="147"/>
      <c r="L411" s="147"/>
      <c r="M411" s="147"/>
      <c r="N411" s="147"/>
      <c r="O411" s="147"/>
    </row>
    <row r="412" spans="3:15" s="5" customFormat="1" ht="13.5">
      <c r="C412" s="147"/>
      <c r="D412" s="147"/>
      <c r="E412" s="147"/>
      <c r="F412" s="147"/>
      <c r="G412" s="147"/>
      <c r="H412" s="147"/>
      <c r="I412" s="147"/>
      <c r="J412" s="147"/>
      <c r="K412" s="147"/>
      <c r="L412" s="147"/>
      <c r="M412" s="147"/>
      <c r="N412" s="147"/>
      <c r="O412" s="147"/>
    </row>
    <row r="413" spans="3:15" s="5" customFormat="1" ht="13.5">
      <c r="C413" s="147"/>
      <c r="D413" s="147"/>
      <c r="E413" s="147"/>
      <c r="F413" s="147"/>
      <c r="G413" s="147"/>
      <c r="H413" s="147"/>
      <c r="I413" s="147"/>
      <c r="J413" s="147"/>
      <c r="K413" s="147"/>
      <c r="L413" s="147"/>
      <c r="M413" s="147"/>
      <c r="N413" s="147"/>
      <c r="O413" s="147"/>
    </row>
    <row r="414" spans="3:15" s="5" customFormat="1" ht="13.5">
      <c r="C414" s="147"/>
      <c r="D414" s="147"/>
      <c r="E414" s="147"/>
      <c r="F414" s="147"/>
      <c r="G414" s="147"/>
      <c r="H414" s="147"/>
      <c r="I414" s="147"/>
      <c r="J414" s="147"/>
      <c r="K414" s="147"/>
      <c r="L414" s="147"/>
      <c r="M414" s="147"/>
      <c r="N414" s="147"/>
      <c r="O414" s="147"/>
    </row>
    <row r="415" spans="3:15" s="5" customFormat="1" ht="13.5">
      <c r="C415" s="147"/>
      <c r="D415" s="147"/>
      <c r="E415" s="147"/>
      <c r="F415" s="147"/>
      <c r="G415" s="147"/>
      <c r="H415" s="147"/>
      <c r="I415" s="147"/>
      <c r="J415" s="147"/>
      <c r="K415" s="147"/>
      <c r="L415" s="147"/>
      <c r="M415" s="147"/>
      <c r="N415" s="147"/>
      <c r="O415" s="147"/>
    </row>
    <row r="416" spans="3:15" s="5" customFormat="1" ht="13.5">
      <c r="C416" s="147"/>
      <c r="D416" s="147"/>
      <c r="E416" s="147"/>
      <c r="F416" s="147"/>
      <c r="G416" s="147"/>
      <c r="H416" s="147"/>
      <c r="I416" s="147"/>
      <c r="J416" s="147"/>
      <c r="K416" s="147"/>
      <c r="L416" s="147"/>
      <c r="M416" s="147"/>
      <c r="N416" s="147"/>
      <c r="O416" s="147"/>
    </row>
    <row r="417" spans="3:15" s="5" customFormat="1" ht="13.5">
      <c r="C417" s="147"/>
      <c r="D417" s="147"/>
      <c r="E417" s="147"/>
      <c r="F417" s="147"/>
      <c r="G417" s="147"/>
      <c r="H417" s="147"/>
      <c r="I417" s="147"/>
      <c r="J417" s="147"/>
      <c r="K417" s="147"/>
      <c r="L417" s="147"/>
      <c r="M417" s="147"/>
      <c r="N417" s="147"/>
      <c r="O417" s="147"/>
    </row>
    <row r="418" spans="3:15" s="5" customFormat="1" ht="13.5">
      <c r="C418" s="147"/>
      <c r="D418" s="147"/>
      <c r="E418" s="147"/>
      <c r="F418" s="147"/>
      <c r="G418" s="147"/>
      <c r="H418" s="147"/>
      <c r="I418" s="147"/>
      <c r="J418" s="147"/>
      <c r="K418" s="147"/>
      <c r="L418" s="147"/>
      <c r="M418" s="147"/>
      <c r="N418" s="147"/>
      <c r="O418" s="147"/>
    </row>
    <row r="419" spans="3:15" s="5" customFormat="1" ht="13.5">
      <c r="C419" s="147"/>
      <c r="D419" s="147"/>
      <c r="E419" s="147"/>
      <c r="F419" s="147"/>
      <c r="G419" s="147"/>
      <c r="H419" s="147"/>
      <c r="I419" s="147"/>
      <c r="J419" s="147"/>
      <c r="K419" s="147"/>
      <c r="L419" s="147"/>
      <c r="M419" s="147"/>
      <c r="N419" s="147"/>
      <c r="O419" s="147"/>
    </row>
    <row r="420" spans="3:15" s="5" customFormat="1" ht="13.5">
      <c r="C420" s="147"/>
      <c r="D420" s="147"/>
      <c r="E420" s="147"/>
      <c r="F420" s="147"/>
      <c r="G420" s="147"/>
      <c r="H420" s="147"/>
      <c r="I420" s="147"/>
      <c r="J420" s="147"/>
      <c r="K420" s="147"/>
      <c r="L420" s="147"/>
      <c r="M420" s="147"/>
      <c r="N420" s="147"/>
      <c r="O420" s="147"/>
    </row>
    <row r="421" spans="3:15" s="5" customFormat="1" ht="13.5">
      <c r="C421" s="147"/>
      <c r="D421" s="147"/>
      <c r="E421" s="147"/>
      <c r="F421" s="147"/>
      <c r="G421" s="147"/>
      <c r="H421" s="147"/>
      <c r="I421" s="147"/>
      <c r="J421" s="147"/>
      <c r="K421" s="147"/>
      <c r="L421" s="147"/>
      <c r="M421" s="147"/>
      <c r="N421" s="147"/>
      <c r="O421" s="147"/>
    </row>
    <row r="422" spans="3:15" s="5" customFormat="1" ht="13.5">
      <c r="C422" s="147"/>
      <c r="D422" s="147"/>
      <c r="E422" s="147"/>
      <c r="F422" s="147"/>
      <c r="G422" s="147"/>
      <c r="H422" s="147"/>
      <c r="I422" s="147"/>
      <c r="J422" s="147"/>
      <c r="K422" s="147"/>
      <c r="L422" s="147"/>
      <c r="M422" s="147"/>
      <c r="N422" s="147"/>
      <c r="O422" s="147"/>
    </row>
    <row r="423" spans="3:15" s="5" customFormat="1" ht="13.5">
      <c r="C423" s="147"/>
      <c r="D423" s="147"/>
      <c r="E423" s="147"/>
      <c r="F423" s="147"/>
      <c r="G423" s="147"/>
      <c r="H423" s="147"/>
      <c r="I423" s="147"/>
      <c r="J423" s="147"/>
      <c r="K423" s="147"/>
      <c r="L423" s="147"/>
      <c r="M423" s="147"/>
      <c r="N423" s="147"/>
      <c r="O423" s="147"/>
    </row>
    <row r="424" spans="3:15" s="5" customFormat="1" ht="13.5">
      <c r="C424" s="147"/>
      <c r="D424" s="147"/>
      <c r="E424" s="147"/>
      <c r="F424" s="147"/>
      <c r="G424" s="147"/>
      <c r="H424" s="147"/>
      <c r="I424" s="147"/>
      <c r="J424" s="147"/>
      <c r="K424" s="147"/>
      <c r="L424" s="147"/>
      <c r="M424" s="147"/>
      <c r="N424" s="147"/>
      <c r="O424" s="147"/>
    </row>
    <row r="425" spans="3:15" s="5" customFormat="1" ht="13.5">
      <c r="C425" s="147"/>
      <c r="D425" s="147"/>
      <c r="E425" s="147"/>
      <c r="F425" s="147"/>
      <c r="G425" s="147"/>
      <c r="H425" s="147"/>
      <c r="I425" s="147"/>
      <c r="J425" s="147"/>
      <c r="K425" s="147"/>
      <c r="L425" s="147"/>
      <c r="M425" s="147"/>
      <c r="N425" s="147"/>
      <c r="O425" s="147"/>
    </row>
    <row r="426" spans="3:15" s="5" customFormat="1" ht="13.5">
      <c r="C426" s="147"/>
      <c r="D426" s="147"/>
      <c r="E426" s="147"/>
      <c r="F426" s="147"/>
      <c r="G426" s="147"/>
      <c r="H426" s="147"/>
      <c r="I426" s="147"/>
      <c r="J426" s="147"/>
      <c r="K426" s="147"/>
      <c r="L426" s="147"/>
      <c r="M426" s="147"/>
      <c r="N426" s="147"/>
      <c r="O426" s="147"/>
    </row>
    <row r="427" spans="3:15" s="5" customFormat="1" ht="13.5">
      <c r="C427" s="147"/>
      <c r="D427" s="147"/>
      <c r="E427" s="147"/>
      <c r="F427" s="147"/>
      <c r="G427" s="147"/>
      <c r="H427" s="147"/>
      <c r="I427" s="147"/>
      <c r="J427" s="147"/>
      <c r="K427" s="147"/>
      <c r="L427" s="147"/>
      <c r="M427" s="147"/>
      <c r="N427" s="147"/>
      <c r="O427" s="147"/>
    </row>
    <row r="428" spans="3:15" s="5" customFormat="1" ht="13.5">
      <c r="C428" s="147"/>
      <c r="D428" s="147"/>
      <c r="E428" s="147"/>
      <c r="F428" s="147"/>
      <c r="G428" s="147"/>
      <c r="H428" s="147"/>
      <c r="I428" s="147"/>
      <c r="J428" s="147"/>
      <c r="K428" s="147"/>
      <c r="L428" s="147"/>
      <c r="M428" s="147"/>
      <c r="N428" s="147"/>
      <c r="O428" s="147"/>
    </row>
    <row r="429" spans="3:15" s="5" customFormat="1" ht="13.5">
      <c r="C429" s="147"/>
      <c r="D429" s="147"/>
      <c r="E429" s="147"/>
      <c r="F429" s="147"/>
      <c r="G429" s="147"/>
      <c r="H429" s="147"/>
      <c r="I429" s="147"/>
      <c r="J429" s="147"/>
      <c r="K429" s="147"/>
      <c r="L429" s="147"/>
      <c r="M429" s="147"/>
      <c r="N429" s="147"/>
      <c r="O429" s="147"/>
    </row>
    <row r="430" spans="3:15" s="5" customFormat="1" ht="13.5">
      <c r="C430" s="147"/>
      <c r="D430" s="147"/>
      <c r="E430" s="147"/>
      <c r="F430" s="147"/>
      <c r="G430" s="147"/>
      <c r="H430" s="147"/>
      <c r="I430" s="147"/>
      <c r="J430" s="147"/>
      <c r="K430" s="147"/>
      <c r="L430" s="147"/>
      <c r="M430" s="147"/>
      <c r="N430" s="147"/>
      <c r="O430" s="147"/>
    </row>
    <row r="431" spans="3:15" s="5" customFormat="1" ht="13.5">
      <c r="C431" s="147"/>
      <c r="D431" s="147"/>
      <c r="E431" s="147"/>
      <c r="F431" s="147"/>
      <c r="G431" s="147"/>
      <c r="H431" s="147"/>
      <c r="I431" s="147"/>
      <c r="J431" s="147"/>
      <c r="K431" s="147"/>
      <c r="L431" s="147"/>
      <c r="M431" s="147"/>
      <c r="N431" s="147"/>
      <c r="O431" s="147"/>
    </row>
    <row r="432" spans="3:15" s="5" customFormat="1" ht="13.5">
      <c r="C432" s="147"/>
      <c r="D432" s="147"/>
      <c r="E432" s="147"/>
      <c r="F432" s="147"/>
      <c r="G432" s="147"/>
      <c r="H432" s="147"/>
      <c r="I432" s="147"/>
      <c r="J432" s="147"/>
      <c r="K432" s="147"/>
      <c r="L432" s="147"/>
      <c r="M432" s="147"/>
      <c r="N432" s="147"/>
      <c r="O432" s="147"/>
    </row>
    <row r="433" spans="3:15" s="5" customFormat="1" ht="13.5">
      <c r="C433" s="147"/>
      <c r="D433" s="147"/>
      <c r="E433" s="147"/>
      <c r="F433" s="147"/>
      <c r="G433" s="147"/>
      <c r="H433" s="147"/>
      <c r="I433" s="147"/>
      <c r="J433" s="147"/>
      <c r="K433" s="147"/>
      <c r="L433" s="147"/>
      <c r="M433" s="147"/>
      <c r="N433" s="147"/>
      <c r="O433" s="147"/>
    </row>
    <row r="434" spans="3:15" s="5" customFormat="1" ht="13.5">
      <c r="C434" s="147"/>
      <c r="D434" s="147"/>
      <c r="E434" s="147"/>
      <c r="F434" s="147"/>
      <c r="G434" s="147"/>
      <c r="H434" s="147"/>
      <c r="I434" s="147"/>
      <c r="J434" s="147"/>
      <c r="K434" s="147"/>
      <c r="L434" s="147"/>
      <c r="M434" s="147"/>
      <c r="N434" s="147"/>
      <c r="O434" s="147"/>
    </row>
    <row r="435" spans="3:15" s="5" customFormat="1" ht="13.5">
      <c r="C435" s="147"/>
      <c r="D435" s="147"/>
      <c r="E435" s="147"/>
      <c r="F435" s="147"/>
      <c r="G435" s="147"/>
      <c r="H435" s="147"/>
      <c r="I435" s="147"/>
      <c r="J435" s="147"/>
      <c r="K435" s="147"/>
      <c r="L435" s="147"/>
      <c r="M435" s="147"/>
      <c r="N435" s="147"/>
      <c r="O435" s="147"/>
    </row>
    <row r="436" spans="3:15" s="5" customFormat="1" ht="13.5">
      <c r="C436" s="147"/>
      <c r="D436" s="147"/>
      <c r="E436" s="147"/>
      <c r="F436" s="147"/>
      <c r="G436" s="147"/>
      <c r="H436" s="147"/>
      <c r="I436" s="147"/>
      <c r="J436" s="147"/>
      <c r="K436" s="147"/>
      <c r="L436" s="147"/>
      <c r="M436" s="147"/>
      <c r="N436" s="147"/>
      <c r="O436" s="147"/>
    </row>
    <row r="437" spans="3:15" s="5" customFormat="1" ht="13.5">
      <c r="C437" s="147"/>
      <c r="D437" s="147"/>
      <c r="E437" s="147"/>
      <c r="F437" s="147"/>
      <c r="G437" s="147"/>
      <c r="H437" s="147"/>
      <c r="I437" s="147"/>
      <c r="J437" s="147"/>
      <c r="K437" s="147"/>
      <c r="L437" s="147"/>
      <c r="M437" s="147"/>
      <c r="N437" s="147"/>
      <c r="O437" s="147"/>
    </row>
    <row r="438" spans="3:15" s="5" customFormat="1" ht="13.5">
      <c r="C438" s="147"/>
      <c r="D438" s="147"/>
      <c r="E438" s="147"/>
      <c r="F438" s="147"/>
      <c r="G438" s="147"/>
      <c r="H438" s="147"/>
      <c r="I438" s="147"/>
      <c r="J438" s="147"/>
      <c r="K438" s="147"/>
      <c r="L438" s="147"/>
      <c r="M438" s="147"/>
      <c r="N438" s="147"/>
      <c r="O438" s="147"/>
    </row>
    <row r="439" spans="3:15" s="5" customFormat="1" ht="13.5">
      <c r="C439" s="147"/>
      <c r="D439" s="147"/>
      <c r="E439" s="147"/>
      <c r="F439" s="147"/>
      <c r="G439" s="147"/>
      <c r="H439" s="147"/>
      <c r="I439" s="147"/>
      <c r="J439" s="147"/>
      <c r="K439" s="147"/>
      <c r="L439" s="147"/>
      <c r="M439" s="147"/>
      <c r="N439" s="147"/>
      <c r="O439" s="147"/>
    </row>
    <row r="440" spans="3:15" s="5" customFormat="1" ht="13.5">
      <c r="C440" s="147"/>
      <c r="D440" s="147"/>
      <c r="E440" s="147"/>
      <c r="F440" s="147"/>
      <c r="G440" s="147"/>
      <c r="H440" s="147"/>
      <c r="I440" s="147"/>
      <c r="J440" s="147"/>
      <c r="K440" s="147"/>
      <c r="L440" s="147"/>
      <c r="M440" s="147"/>
      <c r="N440" s="147"/>
      <c r="O440" s="147"/>
    </row>
    <row r="441" spans="3:15" s="5" customFormat="1" ht="13.5">
      <c r="C441" s="147"/>
      <c r="D441" s="147"/>
      <c r="E441" s="147"/>
      <c r="F441" s="147"/>
      <c r="G441" s="147"/>
      <c r="H441" s="147"/>
      <c r="I441" s="147"/>
      <c r="J441" s="147"/>
      <c r="K441" s="147"/>
      <c r="L441" s="147"/>
      <c r="M441" s="147"/>
      <c r="N441" s="147"/>
      <c r="O441" s="147"/>
    </row>
    <row r="442" spans="3:15" s="5" customFormat="1" ht="13.5">
      <c r="C442" s="147"/>
      <c r="D442" s="147"/>
      <c r="E442" s="147"/>
      <c r="F442" s="147"/>
      <c r="G442" s="147"/>
      <c r="H442" s="147"/>
      <c r="I442" s="147"/>
      <c r="J442" s="147"/>
      <c r="K442" s="147"/>
      <c r="L442" s="147"/>
      <c r="M442" s="147"/>
      <c r="N442" s="147"/>
      <c r="O442" s="147"/>
    </row>
    <row r="443" spans="3:15" s="5" customFormat="1" ht="13.5">
      <c r="C443" s="147"/>
      <c r="D443" s="147"/>
      <c r="E443" s="147"/>
      <c r="F443" s="147"/>
      <c r="G443" s="147"/>
      <c r="H443" s="147"/>
      <c r="I443" s="147"/>
      <c r="J443" s="147"/>
      <c r="K443" s="147"/>
      <c r="L443" s="147"/>
      <c r="M443" s="147"/>
      <c r="N443" s="147"/>
      <c r="O443" s="147"/>
    </row>
    <row r="444" spans="3:15" s="5" customFormat="1" ht="13.5">
      <c r="C444" s="147"/>
      <c r="D444" s="147"/>
      <c r="E444" s="147"/>
      <c r="F444" s="147"/>
      <c r="G444" s="147"/>
      <c r="H444" s="147"/>
      <c r="I444" s="147"/>
      <c r="J444" s="147"/>
      <c r="K444" s="147"/>
      <c r="L444" s="147"/>
      <c r="M444" s="147"/>
      <c r="N444" s="147"/>
      <c r="O444" s="147"/>
    </row>
    <row r="445" spans="3:15" s="5" customFormat="1" ht="13.5">
      <c r="C445" s="147"/>
      <c r="D445" s="147"/>
      <c r="E445" s="147"/>
      <c r="F445" s="147"/>
      <c r="G445" s="147"/>
      <c r="H445" s="147"/>
      <c r="I445" s="147"/>
      <c r="J445" s="147"/>
      <c r="K445" s="147"/>
      <c r="L445" s="147"/>
      <c r="M445" s="147"/>
      <c r="N445" s="147"/>
      <c r="O445" s="147"/>
    </row>
    <row r="446" spans="3:15" s="5" customFormat="1" ht="13.5">
      <c r="C446" s="147"/>
      <c r="D446" s="147"/>
      <c r="E446" s="147"/>
      <c r="F446" s="147"/>
      <c r="G446" s="147"/>
      <c r="H446" s="147"/>
      <c r="I446" s="147"/>
      <c r="J446" s="147"/>
      <c r="K446" s="147"/>
      <c r="L446" s="147"/>
      <c r="M446" s="147"/>
      <c r="N446" s="147"/>
      <c r="O446" s="147"/>
    </row>
    <row r="447" spans="3:15" s="5" customFormat="1" ht="13.5">
      <c r="C447" s="147"/>
      <c r="D447" s="147"/>
      <c r="E447" s="147"/>
      <c r="F447" s="147"/>
      <c r="G447" s="147"/>
      <c r="H447" s="147"/>
      <c r="I447" s="147"/>
      <c r="J447" s="147"/>
      <c r="K447" s="147"/>
      <c r="L447" s="147"/>
      <c r="M447" s="147"/>
      <c r="N447" s="147"/>
      <c r="O447" s="147"/>
    </row>
    <row r="448" spans="3:15" s="5" customFormat="1" ht="13.5">
      <c r="C448" s="147"/>
      <c r="D448" s="147"/>
      <c r="E448" s="147"/>
      <c r="F448" s="147"/>
      <c r="G448" s="147"/>
      <c r="H448" s="147"/>
      <c r="I448" s="147"/>
      <c r="J448" s="147"/>
      <c r="K448" s="147"/>
      <c r="L448" s="147"/>
      <c r="M448" s="147"/>
      <c r="N448" s="147"/>
      <c r="O448" s="147"/>
    </row>
    <row r="449" spans="3:15" s="5" customFormat="1" ht="13.5">
      <c r="C449" s="147"/>
      <c r="D449" s="147"/>
      <c r="E449" s="147"/>
      <c r="F449" s="147"/>
      <c r="G449" s="147"/>
      <c r="H449" s="147"/>
      <c r="I449" s="147"/>
      <c r="J449" s="147"/>
      <c r="K449" s="147"/>
      <c r="L449" s="147"/>
      <c r="M449" s="147"/>
      <c r="N449" s="147"/>
      <c r="O449" s="147"/>
    </row>
    <row r="450" spans="3:15" s="5" customFormat="1" ht="13.5">
      <c r="C450" s="147"/>
      <c r="D450" s="147"/>
      <c r="E450" s="147"/>
      <c r="F450" s="147"/>
      <c r="G450" s="147"/>
      <c r="H450" s="147"/>
      <c r="I450" s="147"/>
      <c r="J450" s="147"/>
      <c r="K450" s="147"/>
      <c r="L450" s="147"/>
      <c r="M450" s="147"/>
      <c r="N450" s="147"/>
      <c r="O450" s="147"/>
    </row>
    <row r="451" spans="3:15" s="5" customFormat="1" ht="13.5">
      <c r="C451" s="147"/>
      <c r="D451" s="147"/>
      <c r="E451" s="147"/>
      <c r="F451" s="147"/>
      <c r="G451" s="147"/>
      <c r="H451" s="147"/>
      <c r="I451" s="147"/>
      <c r="J451" s="147"/>
      <c r="K451" s="147"/>
      <c r="L451" s="147"/>
      <c r="M451" s="147"/>
      <c r="N451" s="147"/>
      <c r="O451" s="147"/>
    </row>
    <row r="452" spans="3:15" s="5" customFormat="1" ht="13.5">
      <c r="C452" s="147"/>
      <c r="D452" s="147"/>
      <c r="E452" s="147"/>
      <c r="F452" s="147"/>
      <c r="G452" s="147"/>
      <c r="H452" s="147"/>
      <c r="I452" s="147"/>
      <c r="J452" s="147"/>
      <c r="K452" s="147"/>
      <c r="L452" s="147"/>
      <c r="M452" s="147"/>
      <c r="N452" s="147"/>
      <c r="O452" s="147"/>
    </row>
    <row r="453" spans="3:15" s="5" customFormat="1" ht="13.5">
      <c r="C453" s="147"/>
      <c r="D453" s="147"/>
      <c r="E453" s="147"/>
      <c r="F453" s="147"/>
      <c r="G453" s="147"/>
      <c r="H453" s="147"/>
      <c r="I453" s="147"/>
      <c r="J453" s="147"/>
      <c r="K453" s="147"/>
      <c r="L453" s="147"/>
      <c r="M453" s="147"/>
      <c r="N453" s="147"/>
      <c r="O453" s="147"/>
    </row>
    <row r="454" spans="3:15" s="5" customFormat="1" ht="13.5">
      <c r="C454" s="147"/>
      <c r="D454" s="147"/>
      <c r="E454" s="147"/>
      <c r="F454" s="147"/>
      <c r="G454" s="147"/>
      <c r="H454" s="147"/>
      <c r="I454" s="147"/>
      <c r="J454" s="147"/>
      <c r="K454" s="147"/>
      <c r="L454" s="147"/>
      <c r="M454" s="147"/>
      <c r="N454" s="147"/>
      <c r="O454" s="147"/>
    </row>
    <row r="455" spans="3:15" s="5" customFormat="1" ht="13.5">
      <c r="C455" s="147"/>
      <c r="D455" s="147"/>
      <c r="E455" s="147"/>
      <c r="F455" s="147"/>
      <c r="G455" s="147"/>
      <c r="H455" s="147"/>
      <c r="I455" s="147"/>
      <c r="J455" s="147"/>
      <c r="K455" s="147"/>
      <c r="L455" s="147"/>
      <c r="M455" s="147"/>
      <c r="N455" s="147"/>
      <c r="O455" s="147"/>
    </row>
    <row r="456" spans="3:15" s="5" customFormat="1" ht="13.5">
      <c r="C456" s="147"/>
      <c r="D456" s="147"/>
      <c r="E456" s="147"/>
      <c r="F456" s="147"/>
      <c r="G456" s="147"/>
      <c r="H456" s="147"/>
      <c r="I456" s="147"/>
      <c r="J456" s="147"/>
      <c r="K456" s="147"/>
      <c r="L456" s="147"/>
      <c r="M456" s="147"/>
      <c r="N456" s="147"/>
      <c r="O456" s="147"/>
    </row>
    <row r="457" spans="3:15" s="5" customFormat="1" ht="13.5">
      <c r="C457" s="147"/>
      <c r="D457" s="147"/>
      <c r="E457" s="147"/>
      <c r="F457" s="147"/>
      <c r="G457" s="147"/>
      <c r="H457" s="147"/>
      <c r="I457" s="147"/>
      <c r="J457" s="147"/>
      <c r="K457" s="147"/>
      <c r="L457" s="147"/>
      <c r="M457" s="147"/>
      <c r="N457" s="147"/>
      <c r="O457" s="147"/>
    </row>
    <row r="458" spans="3:15" s="5" customFormat="1" ht="13.5">
      <c r="C458" s="147"/>
      <c r="D458" s="147"/>
      <c r="E458" s="147"/>
      <c r="F458" s="147"/>
      <c r="G458" s="147"/>
      <c r="H458" s="147"/>
      <c r="I458" s="147"/>
      <c r="J458" s="147"/>
      <c r="K458" s="147"/>
      <c r="L458" s="147"/>
      <c r="M458" s="147"/>
      <c r="N458" s="147"/>
      <c r="O458" s="147"/>
    </row>
    <row r="459" spans="3:15" s="5" customFormat="1" ht="13.5">
      <c r="C459" s="147"/>
      <c r="D459" s="147"/>
      <c r="E459" s="147"/>
      <c r="F459" s="147"/>
      <c r="G459" s="147"/>
      <c r="H459" s="147"/>
      <c r="I459" s="147"/>
      <c r="J459" s="147"/>
      <c r="K459" s="147"/>
      <c r="L459" s="147"/>
      <c r="M459" s="147"/>
      <c r="N459" s="147"/>
      <c r="O459" s="147"/>
    </row>
    <row r="460" spans="3:15" s="5" customFormat="1" ht="13.5">
      <c r="C460" s="147"/>
      <c r="D460" s="147"/>
      <c r="E460" s="147"/>
      <c r="F460" s="147"/>
      <c r="G460" s="147"/>
      <c r="H460" s="147"/>
      <c r="I460" s="147"/>
      <c r="J460" s="147"/>
      <c r="K460" s="147"/>
      <c r="L460" s="147"/>
      <c r="M460" s="147"/>
      <c r="N460" s="147"/>
      <c r="O460" s="147"/>
    </row>
    <row r="461" spans="3:15" s="5" customFormat="1" ht="13.5">
      <c r="C461" s="147"/>
      <c r="D461" s="147"/>
      <c r="E461" s="147"/>
      <c r="F461" s="147"/>
      <c r="G461" s="147"/>
      <c r="H461" s="147"/>
      <c r="I461" s="147"/>
      <c r="J461" s="147"/>
      <c r="K461" s="147"/>
      <c r="L461" s="147"/>
      <c r="M461" s="147"/>
      <c r="N461" s="147"/>
      <c r="O461" s="147"/>
    </row>
    <row r="462" spans="3:15" s="5" customFormat="1" ht="13.5">
      <c r="C462" s="147"/>
      <c r="D462" s="147"/>
      <c r="E462" s="147"/>
      <c r="F462" s="147"/>
      <c r="G462" s="147"/>
      <c r="H462" s="147"/>
      <c r="I462" s="147"/>
      <c r="J462" s="147"/>
      <c r="K462" s="147"/>
      <c r="L462" s="147"/>
      <c r="M462" s="147"/>
      <c r="N462" s="147"/>
      <c r="O462" s="147"/>
    </row>
    <row r="463" spans="3:15" s="5" customFormat="1" ht="13.5">
      <c r="C463" s="147"/>
      <c r="D463" s="147"/>
      <c r="E463" s="147"/>
      <c r="F463" s="147"/>
      <c r="G463" s="147"/>
      <c r="H463" s="147"/>
      <c r="I463" s="147"/>
      <c r="J463" s="147"/>
      <c r="K463" s="147"/>
      <c r="L463" s="147"/>
      <c r="M463" s="147"/>
      <c r="N463" s="147"/>
      <c r="O463" s="147"/>
    </row>
    <row r="464" spans="3:15" s="5" customFormat="1" ht="13.5">
      <c r="C464" s="147"/>
      <c r="D464" s="147"/>
      <c r="E464" s="147"/>
      <c r="F464" s="147"/>
      <c r="G464" s="147"/>
      <c r="H464" s="147"/>
      <c r="I464" s="147"/>
      <c r="J464" s="147"/>
      <c r="K464" s="147"/>
      <c r="L464" s="147"/>
      <c r="M464" s="147"/>
      <c r="N464" s="147"/>
      <c r="O464" s="147"/>
    </row>
    <row r="465" spans="3:15" s="5" customFormat="1" ht="13.5">
      <c r="C465" s="147"/>
      <c r="D465" s="147"/>
      <c r="E465" s="147"/>
      <c r="F465" s="147"/>
      <c r="G465" s="147"/>
      <c r="H465" s="147"/>
      <c r="I465" s="147"/>
      <c r="J465" s="147"/>
      <c r="K465" s="147"/>
      <c r="L465" s="147"/>
      <c r="M465" s="147"/>
      <c r="N465" s="147"/>
      <c r="O465" s="147"/>
    </row>
    <row r="466" spans="3:15" s="5" customFormat="1" ht="13.5">
      <c r="C466" s="147"/>
      <c r="D466" s="147"/>
      <c r="E466" s="147"/>
      <c r="F466" s="147"/>
      <c r="G466" s="147"/>
      <c r="H466" s="147"/>
      <c r="I466" s="147"/>
      <c r="J466" s="147"/>
      <c r="K466" s="147"/>
      <c r="L466" s="147"/>
      <c r="M466" s="147"/>
      <c r="N466" s="147"/>
      <c r="O466" s="147"/>
    </row>
    <row r="467" spans="3:15" s="5" customFormat="1" ht="13.5">
      <c r="C467" s="147"/>
      <c r="D467" s="147"/>
      <c r="E467" s="147"/>
      <c r="F467" s="147"/>
      <c r="G467" s="147"/>
      <c r="H467" s="147"/>
      <c r="I467" s="147"/>
      <c r="J467" s="147"/>
      <c r="K467" s="147"/>
      <c r="L467" s="147"/>
      <c r="M467" s="147"/>
      <c r="N467" s="147"/>
      <c r="O467" s="147"/>
    </row>
    <row r="468" spans="3:15" s="5" customFormat="1" ht="13.5">
      <c r="C468" s="147"/>
      <c r="D468" s="147"/>
      <c r="E468" s="147"/>
      <c r="F468" s="147"/>
      <c r="G468" s="147"/>
      <c r="H468" s="147"/>
      <c r="I468" s="147"/>
      <c r="J468" s="147"/>
      <c r="K468" s="147"/>
      <c r="L468" s="147"/>
      <c r="M468" s="147"/>
      <c r="N468" s="147"/>
      <c r="O468" s="147"/>
    </row>
    <row r="469" spans="3:15" s="5" customFormat="1" ht="13.5">
      <c r="C469" s="147"/>
      <c r="D469" s="147"/>
      <c r="E469" s="147"/>
      <c r="F469" s="147"/>
      <c r="G469" s="147"/>
      <c r="H469" s="147"/>
      <c r="I469" s="147"/>
      <c r="J469" s="147"/>
      <c r="K469" s="147"/>
      <c r="L469" s="147"/>
      <c r="M469" s="147"/>
      <c r="N469" s="147"/>
      <c r="O469" s="147"/>
    </row>
    <row r="470" spans="3:15" s="5" customFormat="1" ht="13.5">
      <c r="C470" s="147"/>
      <c r="D470" s="147"/>
      <c r="E470" s="147"/>
      <c r="F470" s="147"/>
      <c r="G470" s="147"/>
      <c r="H470" s="147"/>
      <c r="I470" s="147"/>
      <c r="J470" s="147"/>
      <c r="K470" s="147"/>
      <c r="L470" s="147"/>
      <c r="M470" s="147"/>
      <c r="N470" s="147"/>
      <c r="O470" s="147"/>
    </row>
    <row r="471" spans="3:15" s="5" customFormat="1" ht="13.5">
      <c r="C471" s="147"/>
      <c r="D471" s="147"/>
      <c r="E471" s="147"/>
      <c r="F471" s="147"/>
      <c r="G471" s="147"/>
      <c r="H471" s="147"/>
      <c r="I471" s="147"/>
      <c r="J471" s="147"/>
      <c r="K471" s="147"/>
      <c r="L471" s="147"/>
      <c r="M471" s="147"/>
      <c r="N471" s="147"/>
      <c r="O471" s="147"/>
    </row>
    <row r="472" spans="3:15" s="5" customFormat="1" ht="13.5">
      <c r="C472" s="147"/>
      <c r="D472" s="147"/>
      <c r="E472" s="147"/>
      <c r="F472" s="147"/>
      <c r="G472" s="147"/>
      <c r="H472" s="147"/>
      <c r="I472" s="147"/>
      <c r="J472" s="147"/>
      <c r="K472" s="147"/>
      <c r="L472" s="147"/>
      <c r="M472" s="147"/>
      <c r="N472" s="147"/>
      <c r="O472" s="147"/>
    </row>
    <row r="473" spans="3:15" s="5" customFormat="1" ht="13.5">
      <c r="C473" s="147"/>
      <c r="D473" s="147"/>
      <c r="E473" s="147"/>
      <c r="F473" s="147"/>
      <c r="G473" s="147"/>
      <c r="H473" s="147"/>
      <c r="I473" s="147"/>
      <c r="J473" s="147"/>
      <c r="K473" s="147"/>
      <c r="L473" s="147"/>
      <c r="M473" s="147"/>
      <c r="N473" s="147"/>
      <c r="O473" s="147"/>
    </row>
    <row r="474" spans="3:15" s="5" customFormat="1" ht="13.5">
      <c r="C474" s="147"/>
      <c r="D474" s="147"/>
      <c r="E474" s="147"/>
      <c r="F474" s="147"/>
      <c r="G474" s="147"/>
      <c r="H474" s="147"/>
      <c r="I474" s="147"/>
      <c r="J474" s="147"/>
      <c r="K474" s="147"/>
      <c r="L474" s="147"/>
      <c r="M474" s="147"/>
      <c r="N474" s="147"/>
      <c r="O474" s="147"/>
    </row>
    <row r="475" spans="3:15" s="5" customFormat="1" ht="13.5">
      <c r="C475" s="147"/>
      <c r="D475" s="147"/>
      <c r="E475" s="147"/>
      <c r="F475" s="147"/>
      <c r="G475" s="147"/>
      <c r="H475" s="147"/>
      <c r="I475" s="147"/>
      <c r="J475" s="147"/>
      <c r="K475" s="147"/>
      <c r="L475" s="147"/>
      <c r="M475" s="147"/>
      <c r="N475" s="147"/>
      <c r="O475" s="147"/>
    </row>
    <row r="476" spans="3:15" s="5" customFormat="1" ht="13.5">
      <c r="C476" s="147"/>
      <c r="D476" s="147"/>
      <c r="E476" s="147"/>
      <c r="F476" s="147"/>
      <c r="G476" s="147"/>
      <c r="H476" s="147"/>
      <c r="I476" s="147"/>
      <c r="J476" s="147"/>
      <c r="K476" s="147"/>
      <c r="L476" s="147"/>
      <c r="M476" s="147"/>
      <c r="N476" s="147"/>
      <c r="O476" s="147"/>
    </row>
    <row r="477" spans="3:15" s="5" customFormat="1" ht="13.5">
      <c r="C477" s="147"/>
      <c r="D477" s="147"/>
      <c r="E477" s="147"/>
      <c r="F477" s="147"/>
      <c r="G477" s="147"/>
      <c r="H477" s="147"/>
      <c r="I477" s="147"/>
      <c r="J477" s="147"/>
      <c r="K477" s="147"/>
      <c r="L477" s="147"/>
      <c r="M477" s="147"/>
      <c r="N477" s="147"/>
      <c r="O477" s="147"/>
    </row>
    <row r="478" spans="3:15" s="5" customFormat="1" ht="13.5">
      <c r="C478" s="147"/>
      <c r="D478" s="147"/>
      <c r="E478" s="147"/>
      <c r="F478" s="147"/>
      <c r="G478" s="147"/>
      <c r="H478" s="147"/>
      <c r="I478" s="147"/>
      <c r="J478" s="147"/>
      <c r="K478" s="147"/>
      <c r="L478" s="147"/>
      <c r="M478" s="147"/>
      <c r="N478" s="147"/>
      <c r="O478" s="147"/>
    </row>
    <row r="479" spans="3:15" s="5" customFormat="1" ht="13.5">
      <c r="C479" s="147"/>
      <c r="D479" s="147"/>
      <c r="E479" s="147"/>
      <c r="F479" s="147"/>
      <c r="G479" s="147"/>
      <c r="H479" s="147"/>
      <c r="I479" s="147"/>
      <c r="J479" s="147"/>
      <c r="K479" s="147"/>
      <c r="L479" s="147"/>
      <c r="M479" s="147"/>
      <c r="N479" s="147"/>
      <c r="O479" s="147"/>
    </row>
    <row r="480" spans="3:15" s="5" customFormat="1" ht="13.5">
      <c r="C480" s="147"/>
      <c r="D480" s="147"/>
      <c r="E480" s="147"/>
      <c r="F480" s="147"/>
      <c r="G480" s="147"/>
      <c r="H480" s="147"/>
      <c r="I480" s="147"/>
      <c r="J480" s="147"/>
      <c r="K480" s="147"/>
      <c r="L480" s="147"/>
      <c r="M480" s="147"/>
      <c r="N480" s="147"/>
      <c r="O480" s="147"/>
    </row>
    <row r="481" spans="3:15" s="5" customFormat="1" ht="13.5">
      <c r="C481" s="147"/>
      <c r="D481" s="147"/>
      <c r="E481" s="147"/>
      <c r="F481" s="147"/>
      <c r="G481" s="147"/>
      <c r="H481" s="147"/>
      <c r="I481" s="147"/>
      <c r="J481" s="147"/>
      <c r="K481" s="147"/>
      <c r="L481" s="147"/>
      <c r="M481" s="147"/>
      <c r="N481" s="147"/>
      <c r="O481" s="147"/>
    </row>
    <row r="482" spans="3:15" s="5" customFormat="1" ht="13.5">
      <c r="C482" s="147"/>
      <c r="D482" s="147"/>
      <c r="E482" s="147"/>
      <c r="F482" s="147"/>
      <c r="G482" s="147"/>
      <c r="H482" s="147"/>
      <c r="I482" s="147"/>
      <c r="J482" s="147"/>
      <c r="K482" s="147"/>
      <c r="L482" s="147"/>
      <c r="M482" s="147"/>
      <c r="N482" s="147"/>
      <c r="O482" s="147"/>
    </row>
    <row r="483" spans="3:15" s="5" customFormat="1" ht="13.5">
      <c r="C483" s="147"/>
      <c r="D483" s="147"/>
      <c r="E483" s="147"/>
      <c r="F483" s="147"/>
      <c r="G483" s="147"/>
      <c r="H483" s="147"/>
      <c r="I483" s="147"/>
      <c r="J483" s="147"/>
      <c r="K483" s="147"/>
      <c r="L483" s="147"/>
      <c r="M483" s="147"/>
      <c r="N483" s="147"/>
      <c r="O483" s="147"/>
    </row>
    <row r="484" spans="3:15" s="5" customFormat="1" ht="13.5">
      <c r="C484" s="147"/>
      <c r="D484" s="147"/>
      <c r="E484" s="147"/>
      <c r="F484" s="147"/>
      <c r="G484" s="147"/>
      <c r="H484" s="147"/>
      <c r="I484" s="147"/>
      <c r="J484" s="147"/>
      <c r="K484" s="147"/>
      <c r="L484" s="147"/>
      <c r="M484" s="147"/>
      <c r="N484" s="147"/>
      <c r="O484" s="147"/>
    </row>
    <row r="485" spans="3:15" s="5" customFormat="1" ht="13.5">
      <c r="C485" s="147"/>
      <c r="D485" s="147"/>
      <c r="E485" s="147"/>
      <c r="F485" s="147"/>
      <c r="G485" s="147"/>
      <c r="H485" s="147"/>
      <c r="I485" s="147"/>
      <c r="J485" s="147"/>
      <c r="K485" s="147"/>
      <c r="L485" s="147"/>
      <c r="M485" s="147"/>
      <c r="N485" s="147"/>
      <c r="O485" s="147"/>
    </row>
    <row r="486" spans="3:15" s="5" customFormat="1" ht="13.5">
      <c r="C486" s="147"/>
      <c r="D486" s="147"/>
      <c r="E486" s="147"/>
      <c r="F486" s="147"/>
      <c r="G486" s="147"/>
      <c r="H486" s="147"/>
      <c r="I486" s="147"/>
      <c r="J486" s="147"/>
      <c r="K486" s="147"/>
      <c r="L486" s="147"/>
      <c r="M486" s="147"/>
      <c r="N486" s="147"/>
      <c r="O486" s="147"/>
    </row>
    <row r="487" spans="3:15" s="5" customFormat="1" ht="13.5">
      <c r="C487" s="147"/>
      <c r="D487" s="147"/>
      <c r="E487" s="147"/>
      <c r="F487" s="147"/>
      <c r="G487" s="147"/>
      <c r="H487" s="147"/>
      <c r="I487" s="147"/>
      <c r="J487" s="147"/>
      <c r="K487" s="147"/>
      <c r="L487" s="147"/>
      <c r="M487" s="147"/>
      <c r="N487" s="147"/>
      <c r="O487" s="147"/>
    </row>
    <row r="488" spans="3:15" s="5" customFormat="1" ht="13.5">
      <c r="C488" s="147"/>
      <c r="D488" s="147"/>
      <c r="E488" s="147"/>
      <c r="F488" s="147"/>
      <c r="G488" s="147"/>
      <c r="H488" s="147"/>
      <c r="I488" s="147"/>
      <c r="J488" s="147"/>
      <c r="K488" s="147"/>
      <c r="L488" s="147"/>
      <c r="M488" s="147"/>
      <c r="N488" s="147"/>
      <c r="O488" s="147"/>
    </row>
    <row r="489" spans="3:15" s="5" customFormat="1" ht="13.5">
      <c r="C489" s="147"/>
      <c r="D489" s="147"/>
      <c r="E489" s="147"/>
      <c r="F489" s="147"/>
      <c r="G489" s="147"/>
      <c r="H489" s="147"/>
      <c r="I489" s="147"/>
      <c r="J489" s="147"/>
      <c r="K489" s="147"/>
      <c r="L489" s="147"/>
      <c r="M489" s="147"/>
      <c r="N489" s="147"/>
      <c r="O489" s="147"/>
    </row>
    <row r="490" spans="3:15" s="5" customFormat="1" ht="13.5">
      <c r="C490" s="147"/>
      <c r="D490" s="147"/>
      <c r="E490" s="147"/>
      <c r="F490" s="147"/>
      <c r="G490" s="147"/>
      <c r="H490" s="147"/>
      <c r="I490" s="147"/>
      <c r="J490" s="147"/>
      <c r="K490" s="147"/>
      <c r="L490" s="147"/>
      <c r="M490" s="147"/>
      <c r="N490" s="147"/>
      <c r="O490" s="147"/>
    </row>
    <row r="491" spans="3:15" s="5" customFormat="1" ht="13.5">
      <c r="C491" s="147"/>
      <c r="D491" s="147"/>
      <c r="E491" s="147"/>
      <c r="F491" s="147"/>
      <c r="G491" s="147"/>
      <c r="H491" s="147"/>
      <c r="I491" s="147"/>
      <c r="J491" s="147"/>
      <c r="K491" s="147"/>
      <c r="L491" s="147"/>
      <c r="M491" s="147"/>
      <c r="N491" s="147"/>
      <c r="O491" s="147"/>
    </row>
    <row r="492" spans="3:15" s="5" customFormat="1" ht="13.5">
      <c r="C492" s="147"/>
      <c r="D492" s="147"/>
      <c r="E492" s="147"/>
      <c r="F492" s="147"/>
      <c r="G492" s="147"/>
      <c r="H492" s="147"/>
      <c r="I492" s="147"/>
      <c r="J492" s="147"/>
      <c r="K492" s="147"/>
      <c r="L492" s="147"/>
      <c r="M492" s="147"/>
      <c r="N492" s="147"/>
      <c r="O492" s="147"/>
    </row>
    <row r="493" spans="3:15" s="5" customFormat="1" ht="13.5">
      <c r="C493" s="147"/>
      <c r="D493" s="147"/>
      <c r="E493" s="147"/>
      <c r="F493" s="147"/>
      <c r="G493" s="147"/>
      <c r="H493" s="147"/>
      <c r="I493" s="147"/>
      <c r="J493" s="147"/>
      <c r="K493" s="147"/>
      <c r="L493" s="147"/>
      <c r="M493" s="147"/>
      <c r="N493" s="147"/>
      <c r="O493" s="147"/>
    </row>
    <row r="494" spans="3:15" s="5" customFormat="1" ht="13.5">
      <c r="C494" s="147"/>
      <c r="D494" s="147"/>
      <c r="E494" s="147"/>
      <c r="F494" s="147"/>
      <c r="G494" s="147"/>
      <c r="H494" s="147"/>
      <c r="I494" s="147"/>
      <c r="J494" s="147"/>
      <c r="K494" s="147"/>
      <c r="L494" s="147"/>
      <c r="M494" s="147"/>
      <c r="N494" s="147"/>
      <c r="O494" s="147"/>
    </row>
    <row r="495" spans="3:15" s="5" customFormat="1" ht="13.5">
      <c r="C495" s="147"/>
      <c r="D495" s="147"/>
      <c r="E495" s="147"/>
      <c r="F495" s="147"/>
      <c r="G495" s="147"/>
      <c r="H495" s="147"/>
      <c r="I495" s="147"/>
      <c r="J495" s="147"/>
      <c r="K495" s="147"/>
      <c r="L495" s="147"/>
      <c r="M495" s="147"/>
      <c r="N495" s="147"/>
      <c r="O495" s="147"/>
    </row>
    <row r="496" spans="3:15" s="5" customFormat="1" ht="13.5">
      <c r="C496" s="147"/>
      <c r="D496" s="147"/>
      <c r="E496" s="147"/>
      <c r="F496" s="147"/>
      <c r="G496" s="147"/>
      <c r="H496" s="147"/>
      <c r="I496" s="147"/>
      <c r="J496" s="147"/>
      <c r="K496" s="147"/>
      <c r="L496" s="147"/>
      <c r="M496" s="147"/>
      <c r="N496" s="147"/>
      <c r="O496" s="147"/>
    </row>
    <row r="497" spans="3:15" s="5" customFormat="1" ht="13.5">
      <c r="C497" s="147"/>
      <c r="D497" s="147"/>
      <c r="E497" s="147"/>
      <c r="F497" s="147"/>
      <c r="G497" s="147"/>
      <c r="H497" s="147"/>
      <c r="I497" s="147"/>
      <c r="J497" s="147"/>
      <c r="K497" s="147"/>
      <c r="L497" s="147"/>
      <c r="M497" s="147"/>
      <c r="N497" s="147"/>
      <c r="O497" s="147"/>
    </row>
    <row r="498" spans="3:15" s="5" customFormat="1" ht="13.5">
      <c r="C498" s="147"/>
      <c r="D498" s="147"/>
      <c r="E498" s="147"/>
      <c r="F498" s="147"/>
      <c r="G498" s="147"/>
      <c r="H498" s="147"/>
      <c r="I498" s="147"/>
      <c r="J498" s="147"/>
      <c r="K498" s="147"/>
      <c r="L498" s="147"/>
      <c r="M498" s="147"/>
      <c r="N498" s="147"/>
      <c r="O498" s="147"/>
    </row>
    <row r="499" spans="3:15" s="5" customFormat="1" ht="13.5">
      <c r="C499" s="147"/>
      <c r="D499" s="147"/>
      <c r="E499" s="147"/>
      <c r="F499" s="147"/>
      <c r="G499" s="147"/>
      <c r="H499" s="147"/>
      <c r="I499" s="147"/>
      <c r="J499" s="147"/>
      <c r="K499" s="147"/>
      <c r="L499" s="147"/>
      <c r="M499" s="147"/>
      <c r="N499" s="147"/>
      <c r="O499" s="147"/>
    </row>
    <row r="500" spans="3:15" s="5" customFormat="1" ht="13.5">
      <c r="C500" s="147"/>
      <c r="D500" s="147"/>
      <c r="E500" s="147"/>
      <c r="F500" s="147"/>
      <c r="G500" s="147"/>
      <c r="H500" s="147"/>
      <c r="I500" s="147"/>
      <c r="J500" s="147"/>
      <c r="K500" s="147"/>
      <c r="L500" s="147"/>
      <c r="M500" s="147"/>
      <c r="N500" s="147"/>
      <c r="O500" s="147"/>
    </row>
    <row r="501" spans="3:15" s="5" customFormat="1" ht="13.5">
      <c r="C501" s="147"/>
      <c r="D501" s="147"/>
      <c r="E501" s="147"/>
      <c r="F501" s="147"/>
      <c r="G501" s="147"/>
      <c r="H501" s="147"/>
      <c r="I501" s="147"/>
      <c r="J501" s="147"/>
      <c r="K501" s="147"/>
      <c r="L501" s="147"/>
      <c r="M501" s="147"/>
      <c r="N501" s="147"/>
      <c r="O501" s="147"/>
    </row>
    <row r="502" spans="3:15" s="5" customFormat="1" ht="13.5">
      <c r="C502" s="147"/>
      <c r="D502" s="147"/>
      <c r="E502" s="147"/>
      <c r="F502" s="147"/>
      <c r="G502" s="147"/>
      <c r="H502" s="147"/>
      <c r="I502" s="147"/>
      <c r="J502" s="147"/>
      <c r="K502" s="147"/>
      <c r="L502" s="147"/>
      <c r="M502" s="147"/>
      <c r="N502" s="147"/>
      <c r="O502" s="147"/>
    </row>
    <row r="503" spans="3:15" s="5" customFormat="1" ht="13.5">
      <c r="C503" s="147"/>
      <c r="D503" s="147"/>
      <c r="E503" s="147"/>
      <c r="F503" s="147"/>
      <c r="G503" s="147"/>
      <c r="H503" s="147"/>
      <c r="I503" s="147"/>
      <c r="J503" s="147"/>
      <c r="K503" s="147"/>
      <c r="L503" s="147"/>
      <c r="M503" s="147"/>
      <c r="N503" s="147"/>
      <c r="O503" s="147"/>
    </row>
    <row r="504" spans="3:15" s="5" customFormat="1" ht="13.5">
      <c r="C504" s="147"/>
      <c r="D504" s="147"/>
      <c r="E504" s="147"/>
      <c r="F504" s="147"/>
      <c r="G504" s="147"/>
      <c r="H504" s="147"/>
      <c r="I504" s="147"/>
      <c r="J504" s="147"/>
      <c r="K504" s="147"/>
      <c r="L504" s="147"/>
      <c r="M504" s="147"/>
      <c r="N504" s="147"/>
      <c r="O504" s="147"/>
    </row>
    <row r="505" spans="3:15" s="5" customFormat="1" ht="13.5">
      <c r="C505" s="147"/>
      <c r="D505" s="147"/>
      <c r="E505" s="147"/>
      <c r="F505" s="147"/>
      <c r="G505" s="147"/>
      <c r="H505" s="147"/>
      <c r="I505" s="147"/>
      <c r="J505" s="147"/>
      <c r="K505" s="147"/>
      <c r="L505" s="147"/>
      <c r="M505" s="147"/>
      <c r="N505" s="147"/>
      <c r="O505" s="147"/>
    </row>
    <row r="506" spans="3:15" s="5" customFormat="1" ht="13.5">
      <c r="C506" s="147"/>
      <c r="D506" s="147"/>
      <c r="E506" s="147"/>
      <c r="F506" s="147"/>
      <c r="G506" s="147"/>
      <c r="H506" s="147"/>
      <c r="I506" s="147"/>
      <c r="J506" s="147"/>
      <c r="K506" s="147"/>
      <c r="L506" s="147"/>
      <c r="M506" s="147"/>
      <c r="N506" s="147"/>
      <c r="O506" s="147"/>
    </row>
    <row r="507" spans="3:15" s="5" customFormat="1" ht="13.5">
      <c r="C507" s="147"/>
      <c r="D507" s="147"/>
      <c r="E507" s="147"/>
      <c r="F507" s="147"/>
      <c r="G507" s="147"/>
      <c r="H507" s="147"/>
      <c r="I507" s="147"/>
      <c r="J507" s="147"/>
      <c r="K507" s="147"/>
      <c r="L507" s="147"/>
      <c r="M507" s="147"/>
      <c r="N507" s="147"/>
      <c r="O507" s="147"/>
    </row>
    <row r="508" spans="3:15" s="5" customFormat="1" ht="13.5">
      <c r="C508" s="147"/>
      <c r="D508" s="147"/>
      <c r="E508" s="147"/>
      <c r="F508" s="147"/>
      <c r="G508" s="147"/>
      <c r="H508" s="147"/>
      <c r="I508" s="147"/>
      <c r="J508" s="147"/>
      <c r="K508" s="147"/>
      <c r="L508" s="147"/>
      <c r="M508" s="147"/>
      <c r="N508" s="147"/>
      <c r="O508" s="147"/>
    </row>
    <row r="509" spans="3:15" s="5" customFormat="1" ht="13.5">
      <c r="C509" s="147"/>
      <c r="D509" s="147"/>
      <c r="E509" s="147"/>
      <c r="F509" s="147"/>
      <c r="G509" s="147"/>
      <c r="H509" s="147"/>
      <c r="I509" s="147"/>
      <c r="J509" s="147"/>
      <c r="K509" s="147"/>
      <c r="L509" s="147"/>
      <c r="M509" s="147"/>
      <c r="N509" s="147"/>
      <c r="O509" s="147"/>
    </row>
    <row r="510" spans="3:15" s="5" customFormat="1" ht="13.5">
      <c r="C510" s="147"/>
      <c r="D510" s="147"/>
      <c r="E510" s="147"/>
      <c r="F510" s="147"/>
      <c r="G510" s="147"/>
      <c r="H510" s="147"/>
      <c r="I510" s="147"/>
      <c r="J510" s="147"/>
      <c r="K510" s="147"/>
      <c r="L510" s="147"/>
      <c r="M510" s="147"/>
      <c r="N510" s="147"/>
      <c r="O510" s="147"/>
    </row>
    <row r="511" spans="3:15" s="5" customFormat="1" ht="13.5">
      <c r="C511" s="147"/>
      <c r="D511" s="147"/>
      <c r="E511" s="147"/>
      <c r="F511" s="147"/>
      <c r="G511" s="147"/>
      <c r="H511" s="147"/>
      <c r="I511" s="147"/>
      <c r="J511" s="147"/>
      <c r="K511" s="147"/>
      <c r="L511" s="147"/>
      <c r="M511" s="147"/>
      <c r="N511" s="147"/>
      <c r="O511" s="147"/>
    </row>
    <row r="512" spans="3:15" s="5" customFormat="1" ht="13.5">
      <c r="C512" s="147"/>
      <c r="D512" s="147"/>
      <c r="E512" s="147"/>
      <c r="F512" s="147"/>
      <c r="G512" s="147"/>
      <c r="H512" s="147"/>
      <c r="I512" s="147"/>
      <c r="J512" s="147"/>
      <c r="K512" s="147"/>
      <c r="L512" s="147"/>
      <c r="M512" s="147"/>
      <c r="N512" s="147"/>
      <c r="O512" s="147"/>
    </row>
    <row r="513" spans="3:15" s="5" customFormat="1" ht="13.5">
      <c r="C513" s="147"/>
      <c r="D513" s="147"/>
      <c r="E513" s="147"/>
      <c r="F513" s="147"/>
      <c r="G513" s="147"/>
      <c r="H513" s="147"/>
      <c r="I513" s="147"/>
      <c r="J513" s="147"/>
      <c r="K513" s="147"/>
      <c r="L513" s="147"/>
      <c r="M513" s="147"/>
      <c r="N513" s="147"/>
      <c r="O513" s="147"/>
    </row>
    <row r="514" spans="3:15" s="5" customFormat="1" ht="13.5">
      <c r="C514" s="147"/>
      <c r="D514" s="147"/>
      <c r="E514" s="147"/>
      <c r="F514" s="147"/>
      <c r="G514" s="147"/>
      <c r="H514" s="147"/>
      <c r="I514" s="147"/>
      <c r="J514" s="147"/>
      <c r="K514" s="147"/>
      <c r="L514" s="147"/>
      <c r="M514" s="147"/>
      <c r="N514" s="147"/>
      <c r="O514" s="147"/>
    </row>
    <row r="515" spans="3:15" s="5" customFormat="1" ht="13.5">
      <c r="C515" s="147"/>
      <c r="D515" s="147"/>
      <c r="E515" s="147"/>
      <c r="F515" s="147"/>
      <c r="G515" s="147"/>
      <c r="H515" s="147"/>
      <c r="I515" s="147"/>
      <c r="J515" s="147"/>
      <c r="K515" s="147"/>
      <c r="L515" s="147"/>
      <c r="M515" s="147"/>
      <c r="N515" s="147"/>
      <c r="O515" s="147"/>
    </row>
    <row r="516" spans="3:15" s="5" customFormat="1" ht="13.5">
      <c r="C516" s="147"/>
      <c r="D516" s="147"/>
      <c r="E516" s="147"/>
      <c r="F516" s="147"/>
      <c r="G516" s="147"/>
      <c r="H516" s="147"/>
      <c r="I516" s="147"/>
      <c r="J516" s="147"/>
      <c r="K516" s="147"/>
      <c r="L516" s="147"/>
      <c r="M516" s="147"/>
      <c r="N516" s="147"/>
      <c r="O516" s="147"/>
    </row>
    <row r="517" spans="3:15" s="5" customFormat="1" ht="13.5">
      <c r="C517" s="147"/>
      <c r="D517" s="147"/>
      <c r="E517" s="147"/>
      <c r="F517" s="147"/>
      <c r="G517" s="147"/>
      <c r="H517" s="147"/>
      <c r="I517" s="147"/>
      <c r="J517" s="147"/>
      <c r="K517" s="147"/>
      <c r="L517" s="147"/>
      <c r="M517" s="147"/>
      <c r="N517" s="147"/>
      <c r="O517" s="147"/>
    </row>
    <row r="518" spans="3:15" s="5" customFormat="1" ht="13.5">
      <c r="C518" s="147"/>
      <c r="D518" s="147"/>
      <c r="E518" s="147"/>
      <c r="F518" s="147"/>
      <c r="G518" s="147"/>
      <c r="H518" s="147"/>
      <c r="I518" s="147"/>
      <c r="J518" s="147"/>
      <c r="K518" s="147"/>
      <c r="L518" s="147"/>
      <c r="M518" s="147"/>
      <c r="N518" s="147"/>
      <c r="O518" s="147"/>
    </row>
    <row r="519" spans="3:15" s="5" customFormat="1" ht="13.5">
      <c r="C519" s="147"/>
      <c r="D519" s="147"/>
      <c r="E519" s="147"/>
      <c r="F519" s="147"/>
      <c r="G519" s="147"/>
      <c r="H519" s="147"/>
      <c r="I519" s="147"/>
      <c r="J519" s="147"/>
      <c r="K519" s="147"/>
      <c r="L519" s="147"/>
      <c r="M519" s="147"/>
      <c r="N519" s="147"/>
      <c r="O519" s="147"/>
    </row>
    <row r="520" spans="3:15" s="5" customFormat="1" ht="13.5">
      <c r="C520" s="147"/>
      <c r="D520" s="147"/>
      <c r="E520" s="147"/>
      <c r="F520" s="147"/>
      <c r="G520" s="147"/>
      <c r="H520" s="147"/>
      <c r="I520" s="147"/>
      <c r="J520" s="147"/>
      <c r="K520" s="147"/>
      <c r="L520" s="147"/>
      <c r="M520" s="147"/>
      <c r="N520" s="147"/>
      <c r="O520" s="147"/>
    </row>
    <row r="521" spans="3:15" s="5" customFormat="1" ht="13.5">
      <c r="C521" s="147"/>
      <c r="D521" s="147"/>
      <c r="E521" s="147"/>
      <c r="F521" s="147"/>
      <c r="G521" s="147"/>
      <c r="H521" s="147"/>
      <c r="I521" s="147"/>
      <c r="J521" s="147"/>
      <c r="K521" s="147"/>
      <c r="L521" s="147"/>
      <c r="M521" s="147"/>
      <c r="N521" s="147"/>
      <c r="O521" s="147"/>
    </row>
    <row r="522" spans="3:15" s="5" customFormat="1" ht="13.5">
      <c r="C522" s="147"/>
      <c r="D522" s="147"/>
      <c r="E522" s="147"/>
      <c r="F522" s="147"/>
      <c r="G522" s="147"/>
      <c r="H522" s="147"/>
      <c r="I522" s="147"/>
      <c r="J522" s="147"/>
      <c r="K522" s="147"/>
      <c r="L522" s="147"/>
      <c r="M522" s="147"/>
      <c r="N522" s="147"/>
      <c r="O522" s="147"/>
    </row>
    <row r="523" spans="3:15" s="5" customFormat="1" ht="13.5">
      <c r="C523" s="147"/>
      <c r="D523" s="147"/>
      <c r="E523" s="147"/>
      <c r="F523" s="147"/>
      <c r="G523" s="147"/>
      <c r="H523" s="147"/>
      <c r="I523" s="147"/>
      <c r="J523" s="147"/>
      <c r="K523" s="147"/>
      <c r="L523" s="147"/>
      <c r="M523" s="147"/>
      <c r="N523" s="147"/>
      <c r="O523" s="147"/>
    </row>
    <row r="524" spans="3:15" s="5" customFormat="1" ht="13.5">
      <c r="C524" s="147"/>
      <c r="D524" s="147"/>
      <c r="E524" s="147"/>
      <c r="F524" s="147"/>
      <c r="G524" s="147"/>
      <c r="H524" s="147"/>
      <c r="I524" s="147"/>
      <c r="J524" s="147"/>
      <c r="K524" s="147"/>
      <c r="L524" s="147"/>
      <c r="M524" s="147"/>
      <c r="N524" s="147"/>
      <c r="O524" s="147"/>
    </row>
    <row r="525" spans="3:15" s="5" customFormat="1" ht="13.5">
      <c r="C525" s="147"/>
      <c r="D525" s="147"/>
      <c r="E525" s="147"/>
      <c r="F525" s="147"/>
      <c r="G525" s="147"/>
      <c r="H525" s="147"/>
      <c r="I525" s="147"/>
      <c r="J525" s="147"/>
      <c r="K525" s="147"/>
      <c r="L525" s="147"/>
      <c r="M525" s="147"/>
      <c r="N525" s="147"/>
      <c r="O525" s="147"/>
    </row>
    <row r="526" spans="3:15" s="5" customFormat="1" ht="13.5">
      <c r="C526" s="147"/>
      <c r="D526" s="147"/>
      <c r="E526" s="147"/>
      <c r="F526" s="147"/>
      <c r="G526" s="147"/>
      <c r="H526" s="147"/>
      <c r="I526" s="147"/>
      <c r="J526" s="147"/>
      <c r="K526" s="147"/>
      <c r="L526" s="147"/>
      <c r="M526" s="147"/>
      <c r="N526" s="147"/>
      <c r="O526" s="147"/>
    </row>
    <row r="527" spans="3:15" s="5" customFormat="1" ht="13.5">
      <c r="C527" s="147"/>
      <c r="D527" s="147"/>
      <c r="E527" s="147"/>
      <c r="F527" s="147"/>
      <c r="G527" s="147"/>
      <c r="H527" s="147"/>
      <c r="I527" s="147"/>
      <c r="J527" s="147"/>
      <c r="K527" s="147"/>
      <c r="L527" s="147"/>
      <c r="M527" s="147"/>
      <c r="N527" s="147"/>
      <c r="O527" s="147"/>
    </row>
    <row r="528" spans="3:15" s="5" customFormat="1" ht="13.5">
      <c r="C528" s="147"/>
      <c r="D528" s="147"/>
      <c r="E528" s="147"/>
      <c r="F528" s="147"/>
      <c r="G528" s="147"/>
      <c r="H528" s="147"/>
      <c r="I528" s="147"/>
      <c r="J528" s="147"/>
      <c r="K528" s="147"/>
      <c r="L528" s="147"/>
      <c r="M528" s="147"/>
      <c r="N528" s="147"/>
      <c r="O528" s="147"/>
    </row>
    <row r="529" spans="3:15" s="5" customFormat="1" ht="13.5">
      <c r="C529" s="147"/>
      <c r="D529" s="147"/>
      <c r="E529" s="147"/>
      <c r="F529" s="147"/>
      <c r="G529" s="147"/>
      <c r="H529" s="147"/>
      <c r="I529" s="147"/>
      <c r="J529" s="147"/>
      <c r="K529" s="147"/>
      <c r="L529" s="147"/>
      <c r="M529" s="147"/>
      <c r="N529" s="147"/>
      <c r="O529" s="147"/>
    </row>
    <row r="530" spans="3:15" s="5" customFormat="1" ht="13.5">
      <c r="C530" s="147"/>
      <c r="D530" s="147"/>
      <c r="E530" s="147"/>
      <c r="F530" s="147"/>
      <c r="G530" s="147"/>
      <c r="H530" s="147"/>
      <c r="I530" s="147"/>
      <c r="J530" s="147"/>
      <c r="K530" s="147"/>
      <c r="L530" s="147"/>
      <c r="M530" s="147"/>
      <c r="N530" s="147"/>
      <c r="O530" s="147"/>
    </row>
    <row r="531" spans="3:15" s="5" customFormat="1" ht="13.5">
      <c r="C531" s="147"/>
      <c r="D531" s="147"/>
      <c r="E531" s="147"/>
      <c r="F531" s="147"/>
      <c r="G531" s="147"/>
      <c r="H531" s="147"/>
      <c r="I531" s="147"/>
      <c r="J531" s="147"/>
      <c r="K531" s="147"/>
      <c r="L531" s="147"/>
      <c r="M531" s="147"/>
      <c r="N531" s="147"/>
      <c r="O531" s="147"/>
    </row>
    <row r="532" spans="3:15" s="5" customFormat="1" ht="13.5">
      <c r="C532" s="147"/>
      <c r="D532" s="147"/>
      <c r="E532" s="147"/>
      <c r="F532" s="147"/>
      <c r="G532" s="147"/>
      <c r="H532" s="147"/>
      <c r="I532" s="147"/>
      <c r="J532" s="147"/>
      <c r="K532" s="147"/>
      <c r="L532" s="147"/>
      <c r="M532" s="147"/>
      <c r="N532" s="147"/>
      <c r="O532" s="147"/>
    </row>
    <row r="533" spans="3:15" s="5" customFormat="1" ht="13.5">
      <c r="C533" s="147"/>
      <c r="D533" s="147"/>
      <c r="E533" s="147"/>
      <c r="F533" s="147"/>
      <c r="G533" s="147"/>
      <c r="H533" s="147"/>
      <c r="I533" s="147"/>
      <c r="J533" s="147"/>
      <c r="K533" s="147"/>
      <c r="L533" s="147"/>
      <c r="M533" s="147"/>
      <c r="N533" s="147"/>
      <c r="O533" s="147"/>
    </row>
    <row r="534" spans="3:15" s="5" customFormat="1" ht="13.5">
      <c r="C534" s="147"/>
      <c r="D534" s="147"/>
      <c r="E534" s="147"/>
      <c r="F534" s="147"/>
      <c r="G534" s="147"/>
      <c r="H534" s="147"/>
      <c r="I534" s="147"/>
      <c r="J534" s="147"/>
      <c r="K534" s="147"/>
      <c r="L534" s="147"/>
      <c r="M534" s="147"/>
      <c r="N534" s="147"/>
      <c r="O534" s="147"/>
    </row>
    <row r="535" spans="3:15" s="5" customFormat="1" ht="13.5">
      <c r="C535" s="147"/>
      <c r="D535" s="147"/>
      <c r="E535" s="147"/>
      <c r="F535" s="147"/>
      <c r="G535" s="147"/>
      <c r="H535" s="147"/>
      <c r="I535" s="147"/>
      <c r="J535" s="147"/>
      <c r="K535" s="147"/>
      <c r="L535" s="147"/>
      <c r="M535" s="147"/>
      <c r="N535" s="147"/>
      <c r="O535" s="147"/>
    </row>
    <row r="536" spans="3:15" s="5" customFormat="1" ht="13.5">
      <c r="C536" s="147"/>
      <c r="D536" s="147"/>
      <c r="E536" s="147"/>
      <c r="F536" s="147"/>
      <c r="G536" s="147"/>
      <c r="H536" s="147"/>
      <c r="I536" s="147"/>
      <c r="J536" s="147"/>
      <c r="K536" s="147"/>
      <c r="L536" s="147"/>
      <c r="M536" s="147"/>
      <c r="N536" s="147"/>
      <c r="O536" s="147"/>
    </row>
    <row r="537" spans="3:15" s="5" customFormat="1" ht="13.5">
      <c r="C537" s="147"/>
      <c r="D537" s="147"/>
      <c r="E537" s="147"/>
      <c r="F537" s="147"/>
      <c r="G537" s="147"/>
      <c r="H537" s="147"/>
      <c r="I537" s="147"/>
      <c r="J537" s="147"/>
      <c r="K537" s="147"/>
      <c r="L537" s="147"/>
      <c r="M537" s="147"/>
      <c r="N537" s="147"/>
      <c r="O537" s="147"/>
    </row>
    <row r="538" spans="3:15" s="5" customFormat="1" ht="13.5">
      <c r="C538" s="147"/>
      <c r="D538" s="147"/>
      <c r="E538" s="147"/>
      <c r="F538" s="147"/>
      <c r="G538" s="147"/>
      <c r="H538" s="147"/>
      <c r="I538" s="147"/>
      <c r="J538" s="147"/>
      <c r="K538" s="147"/>
      <c r="L538" s="147"/>
      <c r="M538" s="147"/>
      <c r="N538" s="147"/>
      <c r="O538" s="147"/>
    </row>
    <row r="539" spans="3:15" s="5" customFormat="1" ht="13.5">
      <c r="C539" s="147"/>
      <c r="D539" s="147"/>
      <c r="E539" s="147"/>
      <c r="F539" s="147"/>
      <c r="G539" s="147"/>
      <c r="H539" s="147"/>
      <c r="I539" s="147"/>
      <c r="J539" s="147"/>
      <c r="K539" s="147"/>
      <c r="L539" s="147"/>
      <c r="M539" s="147"/>
      <c r="N539" s="147"/>
      <c r="O539" s="147"/>
    </row>
    <row r="540" spans="3:15" s="5" customFormat="1" ht="13.5">
      <c r="C540" s="147"/>
      <c r="D540" s="147"/>
      <c r="E540" s="147"/>
      <c r="F540" s="147"/>
      <c r="G540" s="147"/>
      <c r="H540" s="147"/>
      <c r="I540" s="147"/>
      <c r="J540" s="147"/>
      <c r="K540" s="147"/>
      <c r="L540" s="147"/>
      <c r="M540" s="147"/>
      <c r="N540" s="147"/>
      <c r="O540" s="147"/>
    </row>
    <row r="541" spans="3:15" s="5" customFormat="1" ht="13.5">
      <c r="C541" s="147"/>
      <c r="D541" s="147"/>
      <c r="E541" s="147"/>
      <c r="F541" s="147"/>
      <c r="G541" s="147"/>
      <c r="H541" s="147"/>
      <c r="I541" s="147"/>
      <c r="J541" s="147"/>
      <c r="K541" s="147"/>
      <c r="L541" s="147"/>
      <c r="M541" s="147"/>
      <c r="N541" s="147"/>
      <c r="O541" s="147"/>
    </row>
    <row r="542" spans="3:15" s="5" customFormat="1" ht="13.5">
      <c r="C542" s="147"/>
      <c r="D542" s="147"/>
      <c r="E542" s="147"/>
      <c r="F542" s="147"/>
      <c r="G542" s="147"/>
      <c r="H542" s="147"/>
      <c r="I542" s="147"/>
      <c r="J542" s="147"/>
      <c r="K542" s="147"/>
      <c r="L542" s="147"/>
      <c r="M542" s="147"/>
      <c r="N542" s="147"/>
      <c r="O542" s="147"/>
    </row>
    <row r="543" spans="3:15" s="5" customFormat="1" ht="13.5">
      <c r="C543" s="147"/>
      <c r="D543" s="147"/>
      <c r="E543" s="147"/>
      <c r="F543" s="147"/>
      <c r="G543" s="147"/>
      <c r="H543" s="147"/>
      <c r="I543" s="147"/>
      <c r="J543" s="147"/>
      <c r="K543" s="147"/>
      <c r="L543" s="147"/>
      <c r="M543" s="147"/>
      <c r="N543" s="147"/>
      <c r="O543" s="147"/>
    </row>
    <row r="544" spans="3:15" s="5" customFormat="1" ht="13.5">
      <c r="C544" s="147"/>
      <c r="D544" s="147"/>
      <c r="E544" s="147"/>
      <c r="F544" s="147"/>
      <c r="G544" s="147"/>
      <c r="H544" s="147"/>
      <c r="I544" s="147"/>
      <c r="J544" s="147"/>
      <c r="K544" s="147"/>
      <c r="L544" s="147"/>
      <c r="M544" s="147"/>
      <c r="N544" s="147"/>
      <c r="O544" s="147"/>
    </row>
    <row r="545" spans="3:15" s="5" customFormat="1" ht="13.5">
      <c r="C545" s="147"/>
      <c r="D545" s="147"/>
      <c r="E545" s="147"/>
      <c r="F545" s="147"/>
      <c r="G545" s="147"/>
      <c r="H545" s="147"/>
      <c r="I545" s="147"/>
      <c r="J545" s="147"/>
      <c r="K545" s="147"/>
      <c r="L545" s="147"/>
      <c r="M545" s="147"/>
      <c r="N545" s="147"/>
      <c r="O545" s="147"/>
    </row>
    <row r="546" spans="3:15" s="5" customFormat="1" ht="13.5">
      <c r="C546" s="147"/>
      <c r="D546" s="147"/>
      <c r="E546" s="147"/>
      <c r="F546" s="147"/>
      <c r="G546" s="147"/>
      <c r="H546" s="147"/>
      <c r="I546" s="147"/>
      <c r="J546" s="147"/>
      <c r="K546" s="147"/>
      <c r="L546" s="147"/>
      <c r="M546" s="147"/>
      <c r="N546" s="147"/>
      <c r="O546" s="147"/>
    </row>
    <row r="547" spans="3:15" s="5" customFormat="1" ht="13.5">
      <c r="C547" s="147"/>
      <c r="D547" s="147"/>
      <c r="E547" s="147"/>
      <c r="F547" s="147"/>
      <c r="G547" s="147"/>
      <c r="H547" s="147"/>
      <c r="I547" s="147"/>
      <c r="J547" s="147"/>
      <c r="K547" s="147"/>
      <c r="L547" s="147"/>
      <c r="M547" s="147"/>
      <c r="N547" s="147"/>
      <c r="O547" s="147"/>
    </row>
    <row r="548" spans="3:15" s="5" customFormat="1" ht="13.5">
      <c r="C548" s="147"/>
      <c r="D548" s="147"/>
      <c r="E548" s="147"/>
      <c r="F548" s="147"/>
      <c r="G548" s="147"/>
      <c r="H548" s="147"/>
      <c r="I548" s="147"/>
      <c r="J548" s="147"/>
      <c r="K548" s="147"/>
      <c r="L548" s="147"/>
      <c r="M548" s="147"/>
      <c r="N548" s="147"/>
      <c r="O548" s="147"/>
    </row>
    <row r="549" spans="3:15" s="5" customFormat="1" ht="13.5">
      <c r="C549" s="147"/>
      <c r="D549" s="147"/>
      <c r="E549" s="147"/>
      <c r="F549" s="147"/>
      <c r="G549" s="147"/>
      <c r="H549" s="147"/>
      <c r="I549" s="147"/>
      <c r="J549" s="147"/>
      <c r="K549" s="147"/>
      <c r="L549" s="147"/>
      <c r="M549" s="147"/>
      <c r="N549" s="147"/>
      <c r="O549" s="147"/>
    </row>
    <row r="550" spans="3:15" s="5" customFormat="1" ht="13.5">
      <c r="C550" s="147"/>
      <c r="D550" s="147"/>
      <c r="E550" s="147"/>
      <c r="F550" s="147"/>
      <c r="G550" s="147"/>
      <c r="H550" s="147"/>
      <c r="I550" s="147"/>
      <c r="J550" s="147"/>
      <c r="K550" s="147"/>
      <c r="L550" s="147"/>
      <c r="M550" s="147"/>
      <c r="N550" s="147"/>
      <c r="O550" s="147"/>
    </row>
    <row r="551" spans="3:15" s="5" customFormat="1" ht="13.5">
      <c r="C551" s="147"/>
      <c r="D551" s="147"/>
      <c r="E551" s="147"/>
      <c r="F551" s="147"/>
      <c r="G551" s="147"/>
      <c r="H551" s="147"/>
      <c r="I551" s="147"/>
      <c r="J551" s="147"/>
      <c r="K551" s="147"/>
      <c r="L551" s="147"/>
      <c r="M551" s="147"/>
      <c r="N551" s="147"/>
      <c r="O551" s="147"/>
    </row>
    <row r="552" spans="3:15" s="5" customFormat="1" ht="13.5">
      <c r="C552" s="147"/>
      <c r="D552" s="147"/>
      <c r="E552" s="147"/>
      <c r="F552" s="147"/>
      <c r="G552" s="147"/>
      <c r="H552" s="147"/>
      <c r="I552" s="147"/>
      <c r="J552" s="147"/>
      <c r="K552" s="147"/>
      <c r="L552" s="147"/>
      <c r="M552" s="147"/>
      <c r="N552" s="147"/>
      <c r="O552" s="147"/>
    </row>
    <row r="553" spans="3:15" s="5" customFormat="1" ht="13.5">
      <c r="C553" s="147"/>
      <c r="D553" s="147"/>
      <c r="E553" s="147"/>
      <c r="F553" s="147"/>
      <c r="G553" s="147"/>
      <c r="H553" s="147"/>
      <c r="I553" s="147"/>
      <c r="J553" s="147"/>
      <c r="K553" s="147"/>
      <c r="L553" s="147"/>
      <c r="M553" s="147"/>
      <c r="N553" s="147"/>
      <c r="O553" s="147"/>
    </row>
    <row r="554" spans="3:15" s="5" customFormat="1" ht="13.5">
      <c r="C554" s="147"/>
      <c r="D554" s="147"/>
      <c r="E554" s="147"/>
      <c r="F554" s="147"/>
      <c r="G554" s="147"/>
      <c r="H554" s="147"/>
      <c r="I554" s="147"/>
      <c r="J554" s="147"/>
      <c r="K554" s="147"/>
      <c r="L554" s="147"/>
      <c r="M554" s="147"/>
      <c r="N554" s="147"/>
      <c r="O554" s="147"/>
    </row>
    <row r="555" spans="3:15" s="5" customFormat="1" ht="13.5">
      <c r="C555" s="147"/>
      <c r="D555" s="147"/>
      <c r="E555" s="147"/>
      <c r="F555" s="147"/>
      <c r="G555" s="147"/>
      <c r="H555" s="147"/>
      <c r="I555" s="147"/>
      <c r="J555" s="147"/>
      <c r="K555" s="147"/>
      <c r="L555" s="147"/>
      <c r="M555" s="147"/>
      <c r="N555" s="147"/>
      <c r="O555" s="147"/>
    </row>
    <row r="556" spans="3:15" s="5" customFormat="1" ht="13.5">
      <c r="C556" s="147"/>
      <c r="D556" s="147"/>
      <c r="E556" s="147"/>
      <c r="F556" s="147"/>
      <c r="G556" s="147"/>
      <c r="H556" s="147"/>
      <c r="I556" s="147"/>
      <c r="J556" s="147"/>
      <c r="K556" s="147"/>
      <c r="L556" s="147"/>
      <c r="M556" s="147"/>
      <c r="N556" s="147"/>
      <c r="O556" s="147"/>
    </row>
    <row r="557" spans="3:15" s="5" customFormat="1" ht="13.5">
      <c r="C557" s="147"/>
      <c r="D557" s="147"/>
      <c r="E557" s="147"/>
      <c r="F557" s="147"/>
      <c r="G557" s="147"/>
      <c r="H557" s="147"/>
      <c r="I557" s="147"/>
      <c r="J557" s="147"/>
      <c r="K557" s="147"/>
      <c r="L557" s="147"/>
      <c r="M557" s="147"/>
      <c r="N557" s="147"/>
      <c r="O557" s="147"/>
    </row>
    <row r="558" spans="3:15" s="5" customFormat="1" ht="13.5">
      <c r="C558" s="147"/>
      <c r="D558" s="147"/>
      <c r="E558" s="147"/>
      <c r="F558" s="147"/>
      <c r="G558" s="147"/>
      <c r="H558" s="147"/>
      <c r="I558" s="147"/>
      <c r="J558" s="147"/>
      <c r="K558" s="147"/>
      <c r="L558" s="147"/>
      <c r="M558" s="147"/>
      <c r="N558" s="147"/>
      <c r="O558" s="147"/>
    </row>
    <row r="559" spans="3:15" s="5" customFormat="1" ht="13.5">
      <c r="C559" s="147"/>
      <c r="D559" s="147"/>
      <c r="E559" s="147"/>
      <c r="F559" s="147"/>
      <c r="G559" s="147"/>
      <c r="H559" s="147"/>
      <c r="I559" s="147"/>
      <c r="J559" s="147"/>
      <c r="K559" s="147"/>
      <c r="L559" s="147"/>
      <c r="M559" s="147"/>
      <c r="N559" s="147"/>
      <c r="O559" s="147"/>
    </row>
    <row r="560" spans="3:15" s="5" customFormat="1" ht="13.5">
      <c r="C560" s="147"/>
      <c r="D560" s="147"/>
      <c r="E560" s="147"/>
      <c r="F560" s="147"/>
      <c r="G560" s="147"/>
      <c r="H560" s="147"/>
      <c r="I560" s="147"/>
      <c r="J560" s="147"/>
      <c r="K560" s="147"/>
      <c r="L560" s="147"/>
      <c r="M560" s="147"/>
      <c r="N560" s="147"/>
      <c r="O560" s="147"/>
    </row>
    <row r="561" spans="3:15" s="5" customFormat="1" ht="13.5">
      <c r="C561" s="147"/>
      <c r="D561" s="147"/>
      <c r="E561" s="147"/>
      <c r="F561" s="147"/>
      <c r="G561" s="147"/>
      <c r="H561" s="147"/>
      <c r="I561" s="147"/>
      <c r="J561" s="147"/>
      <c r="K561" s="147"/>
      <c r="L561" s="147"/>
      <c r="M561" s="147"/>
      <c r="N561" s="147"/>
      <c r="O561" s="147"/>
    </row>
    <row r="562" spans="3:15" s="5" customFormat="1" ht="13.5">
      <c r="C562" s="147"/>
      <c r="D562" s="147"/>
      <c r="E562" s="147"/>
      <c r="F562" s="147"/>
      <c r="G562" s="147"/>
      <c r="H562" s="147"/>
      <c r="I562" s="147"/>
      <c r="J562" s="147"/>
      <c r="K562" s="147"/>
      <c r="L562" s="147"/>
      <c r="M562" s="147"/>
      <c r="N562" s="147"/>
      <c r="O562" s="147"/>
    </row>
    <row r="563" spans="3:15" s="5" customFormat="1" ht="13.5">
      <c r="C563" s="147"/>
      <c r="D563" s="147"/>
      <c r="E563" s="147"/>
      <c r="F563" s="147"/>
      <c r="G563" s="147"/>
      <c r="H563" s="147"/>
      <c r="I563" s="147"/>
      <c r="J563" s="147"/>
      <c r="K563" s="147"/>
      <c r="L563" s="147"/>
      <c r="M563" s="147"/>
      <c r="N563" s="147"/>
      <c r="O563" s="147"/>
    </row>
    <row r="564" spans="3:15" s="5" customFormat="1" ht="13.5">
      <c r="C564" s="147"/>
      <c r="D564" s="147"/>
      <c r="E564" s="147"/>
      <c r="F564" s="147"/>
      <c r="G564" s="147"/>
      <c r="H564" s="147"/>
      <c r="I564" s="147"/>
      <c r="J564" s="147"/>
      <c r="K564" s="147"/>
      <c r="L564" s="147"/>
      <c r="M564" s="147"/>
      <c r="N564" s="147"/>
      <c r="O564" s="147"/>
    </row>
    <row r="565" spans="3:15" s="5" customFormat="1" ht="13.5">
      <c r="C565" s="147"/>
      <c r="D565" s="147"/>
      <c r="E565" s="147"/>
      <c r="F565" s="147"/>
      <c r="G565" s="147"/>
      <c r="H565" s="147"/>
      <c r="I565" s="147"/>
      <c r="J565" s="147"/>
      <c r="K565" s="147"/>
      <c r="L565" s="147"/>
      <c r="M565" s="147"/>
      <c r="N565" s="147"/>
      <c r="O565" s="147"/>
    </row>
    <row r="566" spans="3:15" s="5" customFormat="1" ht="13.5">
      <c r="C566" s="147"/>
      <c r="D566" s="147"/>
      <c r="E566" s="147"/>
      <c r="F566" s="147"/>
      <c r="G566" s="147"/>
      <c r="H566" s="147"/>
      <c r="I566" s="147"/>
      <c r="J566" s="147"/>
      <c r="K566" s="147"/>
      <c r="L566" s="147"/>
      <c r="M566" s="147"/>
      <c r="N566" s="147"/>
      <c r="O566" s="147"/>
    </row>
    <row r="567" spans="3:15" s="5" customFormat="1" ht="13.5">
      <c r="C567" s="147"/>
      <c r="D567" s="147"/>
      <c r="E567" s="147"/>
      <c r="F567" s="147"/>
      <c r="G567" s="147"/>
      <c r="H567" s="147"/>
      <c r="I567" s="147"/>
      <c r="J567" s="147"/>
      <c r="K567" s="147"/>
      <c r="L567" s="147"/>
      <c r="M567" s="147"/>
      <c r="N567" s="147"/>
      <c r="O567" s="147"/>
    </row>
    <row r="568" spans="3:15" s="5" customFormat="1" ht="13.5">
      <c r="C568" s="147"/>
      <c r="D568" s="147"/>
      <c r="E568" s="147"/>
      <c r="F568" s="147"/>
      <c r="G568" s="147"/>
      <c r="H568" s="147"/>
      <c r="I568" s="147"/>
      <c r="J568" s="147"/>
      <c r="K568" s="147"/>
      <c r="L568" s="147"/>
      <c r="M568" s="147"/>
      <c r="N568" s="147"/>
      <c r="O568" s="147"/>
    </row>
    <row r="569" spans="3:15" s="5" customFormat="1" ht="13.5">
      <c r="C569" s="147"/>
      <c r="D569" s="147"/>
      <c r="E569" s="147"/>
      <c r="F569" s="147"/>
      <c r="G569" s="147"/>
      <c r="H569" s="147"/>
      <c r="I569" s="147"/>
      <c r="J569" s="147"/>
      <c r="K569" s="147"/>
      <c r="L569" s="147"/>
      <c r="M569" s="147"/>
      <c r="N569" s="147"/>
      <c r="O569" s="147"/>
    </row>
    <row r="570" spans="3:15" s="5" customFormat="1" ht="13.5">
      <c r="C570" s="147"/>
      <c r="D570" s="147"/>
      <c r="E570" s="147"/>
      <c r="F570" s="147"/>
      <c r="G570" s="147"/>
      <c r="H570" s="147"/>
      <c r="I570" s="147"/>
      <c r="J570" s="147"/>
      <c r="K570" s="147"/>
      <c r="L570" s="147"/>
      <c r="M570" s="147"/>
      <c r="N570" s="147"/>
      <c r="O570" s="147"/>
    </row>
    <row r="571" spans="3:15" s="5" customFormat="1" ht="13.5">
      <c r="C571" s="147"/>
      <c r="D571" s="147"/>
      <c r="E571" s="147"/>
      <c r="F571" s="147"/>
      <c r="G571" s="147"/>
      <c r="H571" s="147"/>
      <c r="I571" s="147"/>
      <c r="J571" s="147"/>
      <c r="K571" s="147"/>
      <c r="L571" s="147"/>
      <c r="M571" s="147"/>
      <c r="N571" s="147"/>
      <c r="O571" s="147"/>
    </row>
    <row r="572" spans="3:15" s="5" customFormat="1" ht="13.5">
      <c r="C572" s="147"/>
      <c r="D572" s="147"/>
      <c r="E572" s="147"/>
      <c r="F572" s="147"/>
      <c r="G572" s="147"/>
      <c r="H572" s="147"/>
      <c r="I572" s="147"/>
      <c r="J572" s="147"/>
      <c r="K572" s="147"/>
      <c r="L572" s="147"/>
      <c r="M572" s="147"/>
      <c r="N572" s="147"/>
      <c r="O572" s="147"/>
    </row>
    <row r="573" spans="3:15" s="5" customFormat="1" ht="13.5">
      <c r="C573" s="147"/>
      <c r="D573" s="147"/>
      <c r="E573" s="147"/>
      <c r="F573" s="147"/>
      <c r="G573" s="147"/>
      <c r="H573" s="147"/>
      <c r="I573" s="147"/>
      <c r="J573" s="147"/>
      <c r="K573" s="147"/>
      <c r="L573" s="147"/>
      <c r="M573" s="147"/>
      <c r="N573" s="147"/>
      <c r="O573" s="147"/>
    </row>
    <row r="574" spans="3:15" s="5" customFormat="1" ht="13.5">
      <c r="C574" s="147"/>
      <c r="D574" s="147"/>
      <c r="E574" s="147"/>
      <c r="F574" s="147"/>
      <c r="G574" s="147"/>
      <c r="H574" s="147"/>
      <c r="I574" s="147"/>
      <c r="J574" s="147"/>
      <c r="K574" s="147"/>
      <c r="L574" s="147"/>
      <c r="M574" s="147"/>
      <c r="N574" s="147"/>
      <c r="O574" s="147"/>
    </row>
    <row r="575" spans="3:15" s="5" customFormat="1" ht="13.5">
      <c r="C575" s="147"/>
      <c r="D575" s="147"/>
      <c r="E575" s="147"/>
      <c r="F575" s="147"/>
      <c r="G575" s="147"/>
      <c r="H575" s="147"/>
      <c r="I575" s="147"/>
      <c r="J575" s="147"/>
      <c r="K575" s="147"/>
      <c r="L575" s="147"/>
      <c r="M575" s="147"/>
      <c r="N575" s="147"/>
      <c r="O575" s="147"/>
    </row>
    <row r="576" spans="3:15" s="5" customFormat="1" ht="13.5">
      <c r="C576" s="147"/>
      <c r="D576" s="147"/>
      <c r="E576" s="147"/>
      <c r="F576" s="147"/>
      <c r="G576" s="147"/>
      <c r="H576" s="147"/>
      <c r="I576" s="147"/>
      <c r="J576" s="147"/>
      <c r="K576" s="147"/>
      <c r="L576" s="147"/>
      <c r="M576" s="147"/>
      <c r="N576" s="147"/>
      <c r="O576" s="147"/>
    </row>
    <row r="577" spans="3:15" s="5" customFormat="1" ht="13.5">
      <c r="C577" s="147"/>
      <c r="D577" s="147"/>
      <c r="E577" s="147"/>
      <c r="F577" s="147"/>
      <c r="G577" s="147"/>
      <c r="H577" s="147"/>
      <c r="I577" s="147"/>
      <c r="J577" s="147"/>
      <c r="K577" s="147"/>
      <c r="L577" s="147"/>
      <c r="M577" s="147"/>
      <c r="N577" s="147"/>
      <c r="O577" s="147"/>
    </row>
    <row r="578" spans="3:15" s="5" customFormat="1" ht="13.5">
      <c r="C578" s="147"/>
      <c r="D578" s="147"/>
      <c r="E578" s="147"/>
      <c r="F578" s="147"/>
      <c r="G578" s="147"/>
      <c r="H578" s="147"/>
      <c r="I578" s="147"/>
      <c r="J578" s="147"/>
      <c r="K578" s="147"/>
      <c r="L578" s="147"/>
      <c r="M578" s="147"/>
      <c r="N578" s="147"/>
      <c r="O578" s="147"/>
    </row>
    <row r="579" spans="3:15" s="5" customFormat="1" ht="13.5">
      <c r="C579" s="147"/>
      <c r="D579" s="147"/>
      <c r="E579" s="147"/>
      <c r="F579" s="147"/>
      <c r="G579" s="147"/>
      <c r="H579" s="147"/>
      <c r="I579" s="147"/>
      <c r="J579" s="147"/>
      <c r="K579" s="147"/>
      <c r="L579" s="147"/>
      <c r="M579" s="147"/>
      <c r="N579" s="147"/>
      <c r="O579" s="147"/>
    </row>
    <row r="580" spans="3:15" s="5" customFormat="1" ht="13.5">
      <c r="C580" s="147"/>
      <c r="D580" s="147"/>
      <c r="E580" s="147"/>
      <c r="F580" s="147"/>
      <c r="G580" s="147"/>
      <c r="H580" s="147"/>
      <c r="I580" s="147"/>
      <c r="J580" s="147"/>
      <c r="K580" s="147"/>
      <c r="L580" s="147"/>
      <c r="M580" s="147"/>
      <c r="N580" s="147"/>
      <c r="O580" s="147"/>
    </row>
    <row r="581" spans="3:15" s="5" customFormat="1" ht="13.5">
      <c r="C581" s="147"/>
      <c r="D581" s="147"/>
      <c r="E581" s="147"/>
      <c r="F581" s="147"/>
      <c r="G581" s="147"/>
      <c r="H581" s="147"/>
      <c r="I581" s="147"/>
      <c r="J581" s="147"/>
      <c r="K581" s="147"/>
      <c r="L581" s="147"/>
      <c r="M581" s="147"/>
      <c r="N581" s="147"/>
      <c r="O581" s="147"/>
    </row>
    <row r="582" spans="3:15" s="5" customFormat="1" ht="13.5">
      <c r="C582" s="147"/>
      <c r="D582" s="147"/>
      <c r="E582" s="147"/>
      <c r="F582" s="147"/>
      <c r="G582" s="147"/>
      <c r="H582" s="147"/>
      <c r="I582" s="147"/>
      <c r="J582" s="147"/>
      <c r="K582" s="147"/>
      <c r="L582" s="147"/>
      <c r="M582" s="147"/>
      <c r="N582" s="147"/>
      <c r="O582" s="147"/>
    </row>
    <row r="583" spans="3:15" s="5" customFormat="1" ht="13.5">
      <c r="C583" s="147"/>
      <c r="D583" s="147"/>
      <c r="E583" s="147"/>
      <c r="F583" s="147"/>
      <c r="G583" s="147"/>
      <c r="H583" s="147"/>
      <c r="I583" s="147"/>
      <c r="J583" s="147"/>
      <c r="K583" s="147"/>
      <c r="L583" s="147"/>
      <c r="M583" s="147"/>
      <c r="N583" s="147"/>
      <c r="O583" s="147"/>
    </row>
    <row r="584" spans="3:15" s="5" customFormat="1" ht="13.5">
      <c r="C584" s="147"/>
      <c r="D584" s="147"/>
      <c r="E584" s="147"/>
      <c r="F584" s="147"/>
      <c r="G584" s="147"/>
      <c r="H584" s="147"/>
      <c r="I584" s="147"/>
      <c r="J584" s="147"/>
      <c r="K584" s="147"/>
      <c r="L584" s="147"/>
      <c r="M584" s="147"/>
      <c r="N584" s="147"/>
      <c r="O584" s="147"/>
    </row>
    <row r="585" spans="3:15" s="5" customFormat="1" ht="13.5">
      <c r="C585" s="147"/>
      <c r="D585" s="147"/>
      <c r="E585" s="147"/>
      <c r="F585" s="147"/>
      <c r="G585" s="147"/>
      <c r="H585" s="147"/>
      <c r="I585" s="147"/>
      <c r="J585" s="147"/>
      <c r="K585" s="147"/>
      <c r="L585" s="147"/>
      <c r="M585" s="147"/>
      <c r="N585" s="147"/>
      <c r="O585" s="147"/>
    </row>
    <row r="586" spans="3:15" s="5" customFormat="1" ht="13.5">
      <c r="C586" s="147"/>
      <c r="D586" s="147"/>
      <c r="E586" s="147"/>
      <c r="F586" s="147"/>
      <c r="G586" s="147"/>
      <c r="H586" s="147"/>
      <c r="I586" s="147"/>
      <c r="J586" s="147"/>
      <c r="K586" s="147"/>
      <c r="L586" s="147"/>
      <c r="M586" s="147"/>
      <c r="N586" s="147"/>
      <c r="O586" s="147"/>
    </row>
    <row r="587" spans="3:15" s="5" customFormat="1" ht="13.5">
      <c r="C587" s="147"/>
      <c r="D587" s="147"/>
      <c r="E587" s="147"/>
      <c r="F587" s="147"/>
      <c r="G587" s="147"/>
      <c r="H587" s="147"/>
      <c r="I587" s="147"/>
      <c r="J587" s="147"/>
      <c r="K587" s="147"/>
      <c r="L587" s="147"/>
      <c r="M587" s="147"/>
      <c r="N587" s="147"/>
      <c r="O587" s="147"/>
    </row>
    <row r="588" spans="3:15" s="5" customFormat="1" ht="13.5">
      <c r="C588" s="147"/>
      <c r="D588" s="147"/>
      <c r="E588" s="147"/>
      <c r="F588" s="147"/>
      <c r="G588" s="147"/>
      <c r="H588" s="147"/>
      <c r="I588" s="147"/>
      <c r="J588" s="147"/>
      <c r="K588" s="147"/>
      <c r="L588" s="147"/>
      <c r="M588" s="147"/>
      <c r="N588" s="147"/>
      <c r="O588" s="147"/>
    </row>
    <row r="589" spans="3:15" s="5" customFormat="1" ht="13.5">
      <c r="C589" s="147"/>
      <c r="D589" s="147"/>
      <c r="E589" s="147"/>
      <c r="F589" s="147"/>
      <c r="G589" s="147"/>
      <c r="H589" s="147"/>
      <c r="I589" s="147"/>
      <c r="J589" s="147"/>
      <c r="K589" s="147"/>
      <c r="L589" s="147"/>
      <c r="M589" s="147"/>
      <c r="N589" s="147"/>
      <c r="O589" s="147"/>
    </row>
    <row r="590" spans="3:15" s="5" customFormat="1" ht="13.5">
      <c r="C590" s="147"/>
      <c r="D590" s="147"/>
      <c r="E590" s="147"/>
      <c r="F590" s="147"/>
      <c r="G590" s="147"/>
      <c r="H590" s="147"/>
      <c r="I590" s="147"/>
      <c r="J590" s="147"/>
      <c r="K590" s="147"/>
      <c r="L590" s="147"/>
      <c r="M590" s="147"/>
      <c r="N590" s="147"/>
      <c r="O590" s="147"/>
    </row>
    <row r="591" spans="3:15" s="5" customFormat="1" ht="13.5">
      <c r="C591" s="147"/>
      <c r="D591" s="147"/>
      <c r="E591" s="147"/>
      <c r="F591" s="147"/>
      <c r="G591" s="147"/>
      <c r="H591" s="147"/>
      <c r="I591" s="147"/>
      <c r="J591" s="147"/>
      <c r="K591" s="147"/>
      <c r="L591" s="147"/>
      <c r="M591" s="147"/>
      <c r="N591" s="147"/>
      <c r="O591" s="147"/>
    </row>
    <row r="592" spans="3:15" s="5" customFormat="1" ht="13.5">
      <c r="C592" s="147"/>
      <c r="D592" s="147"/>
      <c r="E592" s="147"/>
      <c r="F592" s="147"/>
      <c r="G592" s="147"/>
      <c r="H592" s="147"/>
      <c r="I592" s="147"/>
      <c r="J592" s="147"/>
      <c r="K592" s="147"/>
      <c r="L592" s="147"/>
      <c r="M592" s="147"/>
      <c r="N592" s="147"/>
      <c r="O592" s="147"/>
    </row>
    <row r="593" spans="3:15" s="5" customFormat="1" ht="13.5">
      <c r="C593" s="147"/>
      <c r="D593" s="147"/>
      <c r="E593" s="147"/>
      <c r="F593" s="147"/>
      <c r="G593" s="147"/>
      <c r="H593" s="147"/>
      <c r="I593" s="147"/>
      <c r="J593" s="147"/>
      <c r="K593" s="147"/>
      <c r="L593" s="147"/>
      <c r="M593" s="147"/>
      <c r="N593" s="147"/>
      <c r="O593" s="147"/>
    </row>
    <row r="594" spans="3:15" s="5" customFormat="1" ht="13.5">
      <c r="C594" s="147"/>
      <c r="D594" s="147"/>
      <c r="E594" s="147"/>
      <c r="F594" s="147"/>
      <c r="G594" s="147"/>
      <c r="H594" s="147"/>
      <c r="I594" s="147"/>
      <c r="J594" s="147"/>
      <c r="K594" s="147"/>
      <c r="L594" s="147"/>
      <c r="M594" s="147"/>
      <c r="N594" s="147"/>
      <c r="O594" s="147"/>
    </row>
    <row r="595" spans="3:15" s="5" customFormat="1" ht="13.5">
      <c r="C595" s="147"/>
      <c r="D595" s="147"/>
      <c r="E595" s="147"/>
      <c r="F595" s="147"/>
      <c r="G595" s="147"/>
      <c r="H595" s="147"/>
      <c r="I595" s="147"/>
      <c r="J595" s="147"/>
      <c r="K595" s="147"/>
      <c r="L595" s="147"/>
      <c r="M595" s="147"/>
      <c r="N595" s="147"/>
      <c r="O595" s="147"/>
    </row>
    <row r="596" spans="3:15" s="5" customFormat="1" ht="13.5">
      <c r="C596" s="147"/>
      <c r="D596" s="147"/>
      <c r="E596" s="147"/>
      <c r="F596" s="147"/>
      <c r="G596" s="147"/>
      <c r="H596" s="147"/>
      <c r="I596" s="147"/>
      <c r="J596" s="147"/>
      <c r="K596" s="147"/>
      <c r="L596" s="147"/>
      <c r="M596" s="147"/>
      <c r="N596" s="147"/>
      <c r="O596" s="147"/>
    </row>
    <row r="597" spans="3:15" s="5" customFormat="1" ht="13.5">
      <c r="C597" s="147"/>
      <c r="D597" s="147"/>
      <c r="E597" s="147"/>
      <c r="F597" s="147"/>
      <c r="G597" s="147"/>
      <c r="H597" s="147"/>
      <c r="I597" s="147"/>
      <c r="J597" s="147"/>
      <c r="K597" s="147"/>
      <c r="L597" s="147"/>
      <c r="M597" s="147"/>
      <c r="N597" s="147"/>
      <c r="O597" s="147"/>
    </row>
    <row r="598" spans="3:15" s="5" customFormat="1" ht="13.5">
      <c r="C598" s="147"/>
      <c r="D598" s="147"/>
      <c r="E598" s="147"/>
      <c r="F598" s="147"/>
      <c r="G598" s="147"/>
      <c r="H598" s="147"/>
      <c r="I598" s="147"/>
      <c r="J598" s="147"/>
      <c r="K598" s="147"/>
      <c r="L598" s="147"/>
      <c r="M598" s="147"/>
      <c r="N598" s="147"/>
      <c r="O598" s="147"/>
    </row>
    <row r="599" spans="3:15" s="5" customFormat="1" ht="13.5">
      <c r="C599" s="147"/>
      <c r="D599" s="147"/>
      <c r="E599" s="147"/>
      <c r="F599" s="147"/>
      <c r="G599" s="147"/>
      <c r="H599" s="147"/>
      <c r="I599" s="147"/>
      <c r="J599" s="147"/>
      <c r="K599" s="147"/>
      <c r="L599" s="147"/>
      <c r="M599" s="147"/>
      <c r="N599" s="147"/>
      <c r="O599" s="147"/>
    </row>
    <row r="600" spans="3:15" s="5" customFormat="1" ht="13.5">
      <c r="C600" s="147"/>
      <c r="D600" s="147"/>
      <c r="E600" s="147"/>
      <c r="F600" s="147"/>
      <c r="G600" s="147"/>
      <c r="H600" s="147"/>
      <c r="I600" s="147"/>
      <c r="J600" s="147"/>
      <c r="K600" s="147"/>
      <c r="L600" s="147"/>
      <c r="M600" s="147"/>
      <c r="N600" s="147"/>
      <c r="O600" s="147"/>
    </row>
    <row r="601" spans="3:15" s="5" customFormat="1" ht="13.5">
      <c r="C601" s="147"/>
      <c r="D601" s="147"/>
      <c r="E601" s="147"/>
      <c r="F601" s="147"/>
      <c r="G601" s="147"/>
      <c r="H601" s="147"/>
      <c r="I601" s="147"/>
      <c r="J601" s="147"/>
      <c r="K601" s="147"/>
      <c r="L601" s="147"/>
      <c r="M601" s="147"/>
      <c r="N601" s="147"/>
      <c r="O601" s="147"/>
    </row>
    <row r="602" spans="3:15" s="5" customFormat="1" ht="13.5">
      <c r="C602" s="147"/>
      <c r="D602" s="147"/>
      <c r="E602" s="147"/>
      <c r="F602" s="147"/>
      <c r="G602" s="147"/>
      <c r="H602" s="147"/>
      <c r="I602" s="147"/>
      <c r="J602" s="147"/>
      <c r="K602" s="147"/>
      <c r="L602" s="147"/>
      <c r="M602" s="147"/>
      <c r="N602" s="147"/>
      <c r="O602" s="147"/>
    </row>
    <row r="603" spans="1:15" s="5" customFormat="1" ht="13.5">
      <c r="A603" s="1"/>
      <c r="B603" s="1"/>
      <c r="C603" s="171"/>
      <c r="D603" s="171"/>
      <c r="E603" s="171"/>
      <c r="F603" s="171"/>
      <c r="G603" s="171"/>
      <c r="H603" s="171"/>
      <c r="I603" s="171"/>
      <c r="J603" s="171"/>
      <c r="K603" s="171"/>
      <c r="L603" s="171"/>
      <c r="M603" s="171"/>
      <c r="N603" s="171"/>
      <c r="O603" s="171"/>
    </row>
  </sheetData>
  <sheetProtection/>
  <mergeCells count="14">
    <mergeCell ref="A1:O1"/>
    <mergeCell ref="N3:O3"/>
    <mergeCell ref="A4:A5"/>
    <mergeCell ref="B4:B5"/>
    <mergeCell ref="C4:C5"/>
    <mergeCell ref="D4:G4"/>
    <mergeCell ref="H4:K4"/>
    <mergeCell ref="L4:O4"/>
    <mergeCell ref="A7:A11"/>
    <mergeCell ref="A13:A17"/>
    <mergeCell ref="A19:A23"/>
    <mergeCell ref="A25:A29"/>
    <mergeCell ref="A31:A35"/>
    <mergeCell ref="A37:A4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"/>
  <sheetViews>
    <sheetView showGridLines="0" zoomScalePageLayoutView="0" workbookViewId="0" topLeftCell="A1">
      <selection activeCell="A1" sqref="A1:P1"/>
    </sheetView>
  </sheetViews>
  <sheetFormatPr defaultColWidth="9.00390625" defaultRowHeight="13.5"/>
  <cols>
    <col min="1" max="1" width="11.375" style="5" customWidth="1"/>
    <col min="2" max="3" width="4.50390625" style="5" customWidth="1"/>
    <col min="4" max="4" width="6.875" style="5" customWidth="1"/>
    <col min="5" max="15" width="5.875" style="5" customWidth="1"/>
    <col min="16" max="16" width="4.50390625" style="5" customWidth="1"/>
    <col min="17" max="16384" width="9.00390625" style="5" customWidth="1"/>
  </cols>
  <sheetData>
    <row r="1" spans="1:16" ht="17.25">
      <c r="A1" s="420" t="s">
        <v>297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</row>
    <row r="2" spans="2:16" ht="9" customHeight="1" thickBo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6"/>
    </row>
    <row r="3" spans="1:16" ht="28.5" customHeight="1">
      <c r="A3" s="402" t="s">
        <v>207</v>
      </c>
      <c r="B3" s="421" t="s">
        <v>85</v>
      </c>
      <c r="C3" s="421" t="s">
        <v>31</v>
      </c>
      <c r="D3" s="398" t="s">
        <v>206</v>
      </c>
      <c r="E3" s="423"/>
      <c r="F3" s="424"/>
      <c r="G3" s="398" t="s">
        <v>347</v>
      </c>
      <c r="H3" s="423"/>
      <c r="I3" s="424"/>
      <c r="J3" s="398" t="s">
        <v>348</v>
      </c>
      <c r="K3" s="423"/>
      <c r="L3" s="424"/>
      <c r="M3" s="398" t="s">
        <v>349</v>
      </c>
      <c r="N3" s="423"/>
      <c r="O3" s="424"/>
      <c r="P3" s="425" t="s">
        <v>86</v>
      </c>
    </row>
    <row r="4" spans="1:16" ht="28.5" customHeight="1">
      <c r="A4" s="404"/>
      <c r="B4" s="422"/>
      <c r="C4" s="422"/>
      <c r="D4" s="144" t="s">
        <v>10</v>
      </c>
      <c r="E4" s="152" t="s">
        <v>32</v>
      </c>
      <c r="F4" s="152" t="s">
        <v>33</v>
      </c>
      <c r="G4" s="152" t="s">
        <v>10</v>
      </c>
      <c r="H4" s="152" t="s">
        <v>32</v>
      </c>
      <c r="I4" s="152" t="s">
        <v>33</v>
      </c>
      <c r="J4" s="152" t="s">
        <v>10</v>
      </c>
      <c r="K4" s="152" t="s">
        <v>32</v>
      </c>
      <c r="L4" s="152" t="s">
        <v>33</v>
      </c>
      <c r="M4" s="152" t="s">
        <v>10</v>
      </c>
      <c r="N4" s="152" t="s">
        <v>32</v>
      </c>
      <c r="O4" s="152" t="s">
        <v>33</v>
      </c>
      <c r="P4" s="426"/>
    </row>
    <row r="5" spans="1:16" ht="6" customHeight="1">
      <c r="A5" s="18"/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</row>
    <row r="6" spans="1:16" ht="44.25" customHeight="1">
      <c r="A6" s="19" t="s">
        <v>500</v>
      </c>
      <c r="B6" s="291">
        <v>22</v>
      </c>
      <c r="C6" s="162">
        <v>351</v>
      </c>
      <c r="D6" s="162">
        <f>E6+F6</f>
        <v>10506</v>
      </c>
      <c r="E6" s="162">
        <v>5369</v>
      </c>
      <c r="F6" s="162">
        <v>5137</v>
      </c>
      <c r="G6" s="162">
        <f>H6+I6</f>
        <v>3335</v>
      </c>
      <c r="H6" s="162">
        <v>1742</v>
      </c>
      <c r="I6" s="162">
        <v>1593</v>
      </c>
      <c r="J6" s="162">
        <f>K6+L6</f>
        <v>3521</v>
      </c>
      <c r="K6" s="162">
        <v>1769</v>
      </c>
      <c r="L6" s="162">
        <v>1752</v>
      </c>
      <c r="M6" s="162">
        <f>N6+O6</f>
        <v>3650</v>
      </c>
      <c r="N6" s="162">
        <v>1858</v>
      </c>
      <c r="O6" s="162">
        <v>1792</v>
      </c>
      <c r="P6" s="162">
        <v>106</v>
      </c>
    </row>
    <row r="7" spans="1:16" ht="44.25" customHeight="1">
      <c r="A7" s="40">
        <v>30</v>
      </c>
      <c r="B7" s="291">
        <v>22</v>
      </c>
      <c r="C7" s="162">
        <v>343</v>
      </c>
      <c r="D7" s="162">
        <f>E7+F7</f>
        <v>10155</v>
      </c>
      <c r="E7" s="162">
        <f>H7+K7+N7</f>
        <v>5168</v>
      </c>
      <c r="F7" s="162">
        <f>I7+L7+O7</f>
        <v>4987</v>
      </c>
      <c r="G7" s="162">
        <f>H7+I7</f>
        <v>3290</v>
      </c>
      <c r="H7" s="162">
        <v>1654</v>
      </c>
      <c r="I7" s="162">
        <v>1636</v>
      </c>
      <c r="J7" s="162">
        <f>K7+L7</f>
        <v>3340</v>
      </c>
      <c r="K7" s="162">
        <v>1742</v>
      </c>
      <c r="L7" s="162">
        <v>1598</v>
      </c>
      <c r="M7" s="162">
        <f>N7+O7</f>
        <v>3525</v>
      </c>
      <c r="N7" s="162">
        <v>1772</v>
      </c>
      <c r="O7" s="162">
        <v>1753</v>
      </c>
      <c r="P7" s="162">
        <v>91</v>
      </c>
    </row>
    <row r="8" spans="1:16" ht="44.25" customHeight="1">
      <c r="A8" s="40" t="s">
        <v>496</v>
      </c>
      <c r="B8" s="291">
        <v>22</v>
      </c>
      <c r="C8" s="162">
        <v>338</v>
      </c>
      <c r="D8" s="162">
        <f>E8+F8</f>
        <v>9993</v>
      </c>
      <c r="E8" s="162">
        <f>H8+K8+N8</f>
        <v>5122</v>
      </c>
      <c r="F8" s="162">
        <f>I8+L8+O8</f>
        <v>4871</v>
      </c>
      <c r="G8" s="162">
        <f>H8+I8</f>
        <v>3350</v>
      </c>
      <c r="H8" s="162">
        <v>1724</v>
      </c>
      <c r="I8" s="162">
        <v>1626</v>
      </c>
      <c r="J8" s="162">
        <f>K8+L8</f>
        <v>3287</v>
      </c>
      <c r="K8" s="162">
        <v>1647</v>
      </c>
      <c r="L8" s="162">
        <v>1640</v>
      </c>
      <c r="M8" s="162">
        <f>N8+O8</f>
        <v>3356</v>
      </c>
      <c r="N8" s="162">
        <v>1751</v>
      </c>
      <c r="O8" s="162">
        <v>1605</v>
      </c>
      <c r="P8" s="162">
        <v>110</v>
      </c>
    </row>
    <row r="9" spans="1:16" ht="44.25" customHeight="1">
      <c r="A9" s="19">
        <v>2</v>
      </c>
      <c r="B9" s="291">
        <v>22</v>
      </c>
      <c r="C9" s="162">
        <v>335</v>
      </c>
      <c r="D9" s="162">
        <f>E9+F9</f>
        <v>9903</v>
      </c>
      <c r="E9" s="162">
        <v>5054</v>
      </c>
      <c r="F9" s="162">
        <v>4849</v>
      </c>
      <c r="G9" s="162">
        <f>H9+I9</f>
        <v>3246</v>
      </c>
      <c r="H9" s="162">
        <v>1677</v>
      </c>
      <c r="I9" s="162">
        <v>1569</v>
      </c>
      <c r="J9" s="162">
        <f>K9+L9</f>
        <v>3361</v>
      </c>
      <c r="K9" s="162">
        <v>1728</v>
      </c>
      <c r="L9" s="162">
        <v>1633</v>
      </c>
      <c r="M9" s="162">
        <f>N9+O9</f>
        <v>3296</v>
      </c>
      <c r="N9" s="162">
        <v>1649</v>
      </c>
      <c r="O9" s="162">
        <v>1647</v>
      </c>
      <c r="P9" s="162">
        <v>117</v>
      </c>
    </row>
    <row r="10" spans="1:16" s="1" customFormat="1" ht="44.25" customHeight="1">
      <c r="A10" s="114">
        <v>3</v>
      </c>
      <c r="B10" s="352">
        <v>23</v>
      </c>
      <c r="C10" s="179">
        <v>350</v>
      </c>
      <c r="D10" s="179">
        <f>E10+F10</f>
        <v>9991</v>
      </c>
      <c r="E10" s="179">
        <f>H10+K10+N10</f>
        <v>5104</v>
      </c>
      <c r="F10" s="179">
        <f>I10+L10+O10</f>
        <v>4887</v>
      </c>
      <c r="G10" s="179">
        <f>H10+I10</f>
        <v>3369</v>
      </c>
      <c r="H10" s="179">
        <v>1689</v>
      </c>
      <c r="I10" s="179">
        <v>1680</v>
      </c>
      <c r="J10" s="179">
        <f>K10+L10</f>
        <v>3255</v>
      </c>
      <c r="K10" s="179">
        <v>1686</v>
      </c>
      <c r="L10" s="179">
        <v>1569</v>
      </c>
      <c r="M10" s="179">
        <f>N10+O10</f>
        <v>3367</v>
      </c>
      <c r="N10" s="179">
        <v>1729</v>
      </c>
      <c r="O10" s="179">
        <v>1638</v>
      </c>
      <c r="P10" s="179">
        <v>125</v>
      </c>
    </row>
    <row r="11" spans="1:16" ht="6" customHeight="1" thickBot="1">
      <c r="A11" s="16"/>
      <c r="B11" s="163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</row>
    <row r="12" spans="1:15" ht="18" customHeight="1">
      <c r="A12" s="5" t="s">
        <v>531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 t="s">
        <v>435</v>
      </c>
      <c r="M12" s="147"/>
      <c r="N12" s="147"/>
      <c r="O12" s="147"/>
    </row>
  </sheetData>
  <sheetProtection/>
  <mergeCells count="9">
    <mergeCell ref="A1:P1"/>
    <mergeCell ref="A3:A4"/>
    <mergeCell ref="B3:B4"/>
    <mergeCell ref="C3:C4"/>
    <mergeCell ref="D3:F3"/>
    <mergeCell ref="G3:I3"/>
    <mergeCell ref="J3:L3"/>
    <mergeCell ref="M3:O3"/>
    <mergeCell ref="P3:P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showGridLines="0" zoomScalePageLayoutView="0" workbookViewId="0" topLeftCell="A1">
      <selection activeCell="A1" sqref="A1:D1"/>
    </sheetView>
  </sheetViews>
  <sheetFormatPr defaultColWidth="9.00390625" defaultRowHeight="13.5"/>
  <cols>
    <col min="1" max="1" width="16.125" style="4" customWidth="1"/>
    <col min="2" max="4" width="26.875" style="4" customWidth="1"/>
    <col min="5" max="16384" width="9.00390625" style="4" customWidth="1"/>
  </cols>
  <sheetData>
    <row r="1" spans="1:4" ht="17.25">
      <c r="A1" s="387" t="s">
        <v>324</v>
      </c>
      <c r="B1" s="387"/>
      <c r="C1" s="387"/>
      <c r="D1" s="387"/>
    </row>
    <row r="2" spans="1:4" s="5" customFormat="1" ht="14.25" thickBot="1">
      <c r="A2" s="16"/>
      <c r="B2" s="142"/>
      <c r="C2" s="142"/>
      <c r="D2" s="142"/>
    </row>
    <row r="3" spans="1:4" s="5" customFormat="1" ht="18" customHeight="1">
      <c r="A3" s="17" t="s">
        <v>207</v>
      </c>
      <c r="B3" s="143" t="s">
        <v>145</v>
      </c>
      <c r="C3" s="143" t="s">
        <v>93</v>
      </c>
      <c r="D3" s="145" t="s">
        <v>166</v>
      </c>
    </row>
    <row r="4" spans="1:4" s="5" customFormat="1" ht="6" customHeight="1">
      <c r="A4" s="18"/>
      <c r="B4" s="147"/>
      <c r="C4" s="147"/>
      <c r="D4" s="147"/>
    </row>
    <row r="5" spans="1:4" s="5" customFormat="1" ht="18" customHeight="1">
      <c r="A5" s="19" t="s">
        <v>494</v>
      </c>
      <c r="B5" s="130">
        <v>248</v>
      </c>
      <c r="C5" s="130">
        <v>3994</v>
      </c>
      <c r="D5" s="130">
        <v>318</v>
      </c>
    </row>
    <row r="6" spans="1:4" s="5" customFormat="1" ht="18" customHeight="1">
      <c r="A6" s="19">
        <v>29</v>
      </c>
      <c r="B6" s="130">
        <v>256</v>
      </c>
      <c r="C6" s="130">
        <v>4505</v>
      </c>
      <c r="D6" s="130">
        <v>518</v>
      </c>
    </row>
    <row r="7" spans="1:4" s="5" customFormat="1" ht="18" customHeight="1">
      <c r="A7" s="19">
        <v>30</v>
      </c>
      <c r="B7" s="130">
        <v>240</v>
      </c>
      <c r="C7" s="130">
        <v>4837</v>
      </c>
      <c r="D7" s="130">
        <v>649</v>
      </c>
    </row>
    <row r="8" spans="1:4" s="5" customFormat="1" ht="18" customHeight="1">
      <c r="A8" s="19" t="s">
        <v>496</v>
      </c>
      <c r="B8" s="130">
        <v>243</v>
      </c>
      <c r="C8" s="130">
        <v>3990</v>
      </c>
      <c r="D8" s="130">
        <v>687</v>
      </c>
    </row>
    <row r="9" spans="1:4" s="1" customFormat="1" ht="18" customHeight="1">
      <c r="A9" s="114">
        <v>2</v>
      </c>
      <c r="B9" s="131">
        <v>163</v>
      </c>
      <c r="C9" s="131">
        <v>2184</v>
      </c>
      <c r="D9" s="131">
        <v>337</v>
      </c>
    </row>
    <row r="10" spans="1:4" s="5" customFormat="1" ht="5.25" customHeight="1" thickBot="1">
      <c r="A10" s="20"/>
      <c r="B10" s="142"/>
      <c r="C10" s="142"/>
      <c r="D10" s="142"/>
    </row>
    <row r="11" spans="1:4" s="5" customFormat="1" ht="18.75" customHeight="1">
      <c r="A11" s="5" t="s">
        <v>506</v>
      </c>
      <c r="B11" s="147"/>
      <c r="C11" s="147"/>
      <c r="D11" s="147"/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6"/>
  <sheetViews>
    <sheetView showGridLines="0" zoomScalePageLayoutView="0" workbookViewId="0" topLeftCell="A1">
      <selection activeCell="A1" sqref="A1:AF1"/>
    </sheetView>
  </sheetViews>
  <sheetFormatPr defaultColWidth="9.00390625" defaultRowHeight="13.5"/>
  <cols>
    <col min="1" max="1" width="10.75390625" style="5" customWidth="1"/>
    <col min="2" max="15" width="6.125" style="5" customWidth="1"/>
    <col min="16" max="32" width="5.625" style="5" customWidth="1"/>
    <col min="33" max="16384" width="9.00390625" style="5" customWidth="1"/>
  </cols>
  <sheetData>
    <row r="1" spans="1:32" s="7" customFormat="1" ht="17.25" customHeight="1">
      <c r="A1" s="420" t="s">
        <v>307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</row>
    <row r="2" spans="1:15" ht="9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442</v>
      </c>
      <c r="M2" s="16"/>
      <c r="N2" s="16"/>
      <c r="O2" s="16"/>
    </row>
    <row r="3" spans="1:34" ht="19.5" customHeight="1">
      <c r="A3" s="454" t="s">
        <v>384</v>
      </c>
      <c r="B3" s="436" t="s">
        <v>304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437"/>
      <c r="V3" s="438"/>
      <c r="W3" s="436" t="s">
        <v>305</v>
      </c>
      <c r="X3" s="437"/>
      <c r="Y3" s="437"/>
      <c r="Z3" s="437"/>
      <c r="AA3" s="437"/>
      <c r="AB3" s="437"/>
      <c r="AC3" s="437"/>
      <c r="AD3" s="437"/>
      <c r="AE3" s="437"/>
      <c r="AF3" s="437"/>
      <c r="AG3" s="437"/>
      <c r="AH3" s="437"/>
    </row>
    <row r="4" spans="1:34" ht="24" customHeight="1">
      <c r="A4" s="454"/>
      <c r="B4" s="427" t="s">
        <v>10</v>
      </c>
      <c r="C4" s="432"/>
      <c r="D4" s="433"/>
      <c r="E4" s="427" t="s">
        <v>299</v>
      </c>
      <c r="F4" s="432"/>
      <c r="G4" s="433"/>
      <c r="H4" s="427" t="s">
        <v>300</v>
      </c>
      <c r="I4" s="432"/>
      <c r="J4" s="433"/>
      <c r="K4" s="427" t="s">
        <v>301</v>
      </c>
      <c r="L4" s="432"/>
      <c r="M4" s="433"/>
      <c r="N4" s="439" t="s">
        <v>87</v>
      </c>
      <c r="O4" s="440"/>
      <c r="P4" s="441"/>
      <c r="Q4" s="445" t="s">
        <v>308</v>
      </c>
      <c r="R4" s="432" t="s">
        <v>302</v>
      </c>
      <c r="S4" s="432"/>
      <c r="T4" s="433"/>
      <c r="U4" s="449" t="s">
        <v>88</v>
      </c>
      <c r="V4" s="445" t="s">
        <v>346</v>
      </c>
      <c r="W4" s="427" t="s">
        <v>303</v>
      </c>
      <c r="X4" s="432"/>
      <c r="Y4" s="433"/>
      <c r="Z4" s="427" t="s">
        <v>89</v>
      </c>
      <c r="AA4" s="432"/>
      <c r="AB4" s="432"/>
      <c r="AC4" s="432"/>
      <c r="AD4" s="432"/>
      <c r="AE4" s="433"/>
      <c r="AF4" s="427" t="s">
        <v>220</v>
      </c>
      <c r="AG4" s="432"/>
      <c r="AH4" s="432"/>
    </row>
    <row r="5" spans="1:34" ht="24" customHeight="1">
      <c r="A5" s="454"/>
      <c r="B5" s="453"/>
      <c r="C5" s="447"/>
      <c r="D5" s="448"/>
      <c r="E5" s="453"/>
      <c r="F5" s="447"/>
      <c r="G5" s="448"/>
      <c r="H5" s="453"/>
      <c r="I5" s="447"/>
      <c r="J5" s="448"/>
      <c r="K5" s="453"/>
      <c r="L5" s="447"/>
      <c r="M5" s="448"/>
      <c r="N5" s="442"/>
      <c r="O5" s="443"/>
      <c r="P5" s="444"/>
      <c r="Q5" s="446"/>
      <c r="R5" s="447"/>
      <c r="S5" s="447"/>
      <c r="T5" s="448"/>
      <c r="U5" s="450"/>
      <c r="V5" s="446"/>
      <c r="W5" s="453"/>
      <c r="X5" s="447"/>
      <c r="Y5" s="448"/>
      <c r="Z5" s="428"/>
      <c r="AA5" s="434"/>
      <c r="AB5" s="434"/>
      <c r="AC5" s="434"/>
      <c r="AD5" s="434"/>
      <c r="AE5" s="435"/>
      <c r="AF5" s="453"/>
      <c r="AG5" s="447"/>
      <c r="AH5" s="447"/>
    </row>
    <row r="6" spans="1:34" ht="9.75" customHeight="1">
      <c r="A6" s="454"/>
      <c r="B6" s="429" t="s">
        <v>10</v>
      </c>
      <c r="C6" s="429" t="s">
        <v>32</v>
      </c>
      <c r="D6" s="433" t="s">
        <v>33</v>
      </c>
      <c r="E6" s="429" t="s">
        <v>10</v>
      </c>
      <c r="F6" s="429" t="s">
        <v>32</v>
      </c>
      <c r="G6" s="433" t="s">
        <v>33</v>
      </c>
      <c r="H6" s="427" t="s">
        <v>10</v>
      </c>
      <c r="I6" s="427" t="s">
        <v>32</v>
      </c>
      <c r="J6" s="429" t="s">
        <v>33</v>
      </c>
      <c r="K6" s="429" t="s">
        <v>10</v>
      </c>
      <c r="L6" s="432" t="s">
        <v>32</v>
      </c>
      <c r="M6" s="429" t="s">
        <v>33</v>
      </c>
      <c r="N6" s="429" t="s">
        <v>10</v>
      </c>
      <c r="O6" s="432" t="s">
        <v>32</v>
      </c>
      <c r="P6" s="429" t="s">
        <v>33</v>
      </c>
      <c r="Q6" s="429" t="s">
        <v>33</v>
      </c>
      <c r="R6" s="434"/>
      <c r="S6" s="434"/>
      <c r="T6" s="435"/>
      <c r="U6" s="450"/>
      <c r="V6" s="446"/>
      <c r="W6" s="428"/>
      <c r="X6" s="434"/>
      <c r="Y6" s="435"/>
      <c r="Z6" s="427" t="s">
        <v>385</v>
      </c>
      <c r="AA6" s="432"/>
      <c r="AB6" s="433"/>
      <c r="AC6" s="427" t="s">
        <v>91</v>
      </c>
      <c r="AD6" s="432"/>
      <c r="AE6" s="433"/>
      <c r="AF6" s="428"/>
      <c r="AG6" s="434"/>
      <c r="AH6" s="434"/>
    </row>
    <row r="7" spans="1:34" ht="9.75" customHeight="1">
      <c r="A7" s="454"/>
      <c r="B7" s="430"/>
      <c r="C7" s="430"/>
      <c r="D7" s="448"/>
      <c r="E7" s="430"/>
      <c r="F7" s="430"/>
      <c r="G7" s="448"/>
      <c r="H7" s="453"/>
      <c r="I7" s="453"/>
      <c r="J7" s="430"/>
      <c r="K7" s="430"/>
      <c r="L7" s="447"/>
      <c r="M7" s="430"/>
      <c r="N7" s="430"/>
      <c r="O7" s="447"/>
      <c r="P7" s="430"/>
      <c r="Q7" s="430"/>
      <c r="R7" s="433" t="s">
        <v>10</v>
      </c>
      <c r="S7" s="433" t="s">
        <v>32</v>
      </c>
      <c r="T7" s="433" t="s">
        <v>33</v>
      </c>
      <c r="U7" s="450"/>
      <c r="V7" s="446"/>
      <c r="W7" s="427" t="s">
        <v>10</v>
      </c>
      <c r="X7" s="427" t="s">
        <v>32</v>
      </c>
      <c r="Y7" s="429" t="s">
        <v>33</v>
      </c>
      <c r="Z7" s="428"/>
      <c r="AA7" s="434"/>
      <c r="AB7" s="435"/>
      <c r="AC7" s="428"/>
      <c r="AD7" s="434"/>
      <c r="AE7" s="435"/>
      <c r="AF7" s="427" t="s">
        <v>10</v>
      </c>
      <c r="AG7" s="427" t="s">
        <v>32</v>
      </c>
      <c r="AH7" s="427" t="s">
        <v>33</v>
      </c>
    </row>
    <row r="8" spans="1:34" ht="18" customHeight="1">
      <c r="A8" s="455"/>
      <c r="B8" s="431"/>
      <c r="C8" s="431"/>
      <c r="D8" s="435"/>
      <c r="E8" s="431"/>
      <c r="F8" s="431"/>
      <c r="G8" s="435"/>
      <c r="H8" s="428"/>
      <c r="I8" s="428"/>
      <c r="J8" s="431"/>
      <c r="K8" s="431"/>
      <c r="L8" s="434"/>
      <c r="M8" s="431"/>
      <c r="N8" s="431"/>
      <c r="O8" s="434"/>
      <c r="P8" s="431"/>
      <c r="Q8" s="431"/>
      <c r="R8" s="435"/>
      <c r="S8" s="435"/>
      <c r="T8" s="435"/>
      <c r="U8" s="451"/>
      <c r="V8" s="452"/>
      <c r="W8" s="428"/>
      <c r="X8" s="428"/>
      <c r="Y8" s="431"/>
      <c r="Z8" s="164" t="s">
        <v>10</v>
      </c>
      <c r="AA8" s="164" t="s">
        <v>32</v>
      </c>
      <c r="AB8" s="164" t="s">
        <v>33</v>
      </c>
      <c r="AC8" s="164" t="s">
        <v>10</v>
      </c>
      <c r="AD8" s="164" t="s">
        <v>32</v>
      </c>
      <c r="AE8" s="164" t="s">
        <v>33</v>
      </c>
      <c r="AF8" s="428"/>
      <c r="AG8" s="428"/>
      <c r="AH8" s="428"/>
    </row>
    <row r="9" spans="1:34" ht="4.5" customHeight="1">
      <c r="A9" s="1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53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</row>
    <row r="10" spans="1:34" ht="15" customHeight="1">
      <c r="A10" s="344" t="s">
        <v>510</v>
      </c>
      <c r="B10" s="292">
        <f>C10+D10</f>
        <v>1307</v>
      </c>
      <c r="C10" s="293">
        <v>453</v>
      </c>
      <c r="D10" s="293">
        <v>854</v>
      </c>
      <c r="E10" s="293">
        <f>F10+G10</f>
        <v>46</v>
      </c>
      <c r="F10" s="293">
        <v>40</v>
      </c>
      <c r="G10" s="293">
        <v>6</v>
      </c>
      <c r="H10" s="293">
        <f>I10+J10</f>
        <v>52</v>
      </c>
      <c r="I10" s="293">
        <v>39</v>
      </c>
      <c r="J10" s="293">
        <v>13</v>
      </c>
      <c r="K10" s="293">
        <f>L10+M10</f>
        <v>952</v>
      </c>
      <c r="L10" s="293">
        <v>318</v>
      </c>
      <c r="M10" s="293">
        <v>634</v>
      </c>
      <c r="N10" s="293">
        <f>O10+P10</f>
        <v>44</v>
      </c>
      <c r="O10" s="293">
        <v>1</v>
      </c>
      <c r="P10" s="293">
        <v>43</v>
      </c>
      <c r="Q10" s="293">
        <v>8</v>
      </c>
      <c r="R10" s="293">
        <f>S10+T10</f>
        <v>205</v>
      </c>
      <c r="S10" s="293">
        <v>55</v>
      </c>
      <c r="T10" s="293">
        <v>150</v>
      </c>
      <c r="U10" s="293">
        <v>90</v>
      </c>
      <c r="V10" s="293">
        <v>51</v>
      </c>
      <c r="W10" s="293">
        <f>X10+Y10</f>
        <v>87</v>
      </c>
      <c r="X10" s="293">
        <v>23</v>
      </c>
      <c r="Y10" s="293">
        <v>64</v>
      </c>
      <c r="Z10" s="293">
        <f>AA10+AB10</f>
        <v>50</v>
      </c>
      <c r="AA10" s="293">
        <v>12</v>
      </c>
      <c r="AB10" s="293">
        <v>38</v>
      </c>
      <c r="AC10" s="293">
        <f>AD10+AE10</f>
        <v>4</v>
      </c>
      <c r="AD10" s="294">
        <v>0</v>
      </c>
      <c r="AE10" s="293">
        <v>4</v>
      </c>
      <c r="AF10" s="293">
        <f>AG10+AH10</f>
        <v>33</v>
      </c>
      <c r="AG10" s="293">
        <v>11</v>
      </c>
      <c r="AH10" s="293">
        <v>22</v>
      </c>
    </row>
    <row r="11" spans="1:34" ht="15" customHeight="1">
      <c r="A11" s="108">
        <v>30</v>
      </c>
      <c r="B11" s="292">
        <f>C11+D11</f>
        <v>1320</v>
      </c>
      <c r="C11" s="293">
        <v>452</v>
      </c>
      <c r="D11" s="293">
        <v>868</v>
      </c>
      <c r="E11" s="293">
        <f>F11+G11</f>
        <v>46</v>
      </c>
      <c r="F11" s="293">
        <v>38</v>
      </c>
      <c r="G11" s="293">
        <v>8</v>
      </c>
      <c r="H11" s="293">
        <f>I11+J11</f>
        <v>52</v>
      </c>
      <c r="I11" s="293">
        <v>37</v>
      </c>
      <c r="J11" s="293">
        <v>15</v>
      </c>
      <c r="K11" s="293">
        <f>L11+M11</f>
        <v>977</v>
      </c>
      <c r="L11" s="293">
        <v>325</v>
      </c>
      <c r="M11" s="293">
        <v>652</v>
      </c>
      <c r="N11" s="293">
        <f>O11+P11</f>
        <v>43</v>
      </c>
      <c r="O11" s="293">
        <v>1</v>
      </c>
      <c r="P11" s="293">
        <v>42</v>
      </c>
      <c r="Q11" s="293">
        <v>9</v>
      </c>
      <c r="R11" s="293">
        <f>S11+T11</f>
        <v>193</v>
      </c>
      <c r="S11" s="293">
        <v>51</v>
      </c>
      <c r="T11" s="293">
        <v>142</v>
      </c>
      <c r="U11" s="293">
        <v>97</v>
      </c>
      <c r="V11" s="293">
        <v>40</v>
      </c>
      <c r="W11" s="293">
        <f>X11+Y11</f>
        <v>79</v>
      </c>
      <c r="X11" s="293">
        <v>20</v>
      </c>
      <c r="Y11" s="293">
        <v>59</v>
      </c>
      <c r="Z11" s="293">
        <f>AA11+AB11</f>
        <v>51</v>
      </c>
      <c r="AA11" s="293">
        <v>12</v>
      </c>
      <c r="AB11" s="293">
        <v>39</v>
      </c>
      <c r="AC11" s="293">
        <f>AD11+AE11</f>
        <v>3</v>
      </c>
      <c r="AD11" s="294">
        <v>0</v>
      </c>
      <c r="AE11" s="293">
        <v>3</v>
      </c>
      <c r="AF11" s="293">
        <f>AG11+AH11</f>
        <v>25</v>
      </c>
      <c r="AG11" s="293">
        <v>8</v>
      </c>
      <c r="AH11" s="293">
        <v>17</v>
      </c>
    </row>
    <row r="12" spans="1:34" ht="15" customHeight="1">
      <c r="A12" s="343" t="s">
        <v>497</v>
      </c>
      <c r="B12" s="292">
        <f>C12+D12</f>
        <v>1287</v>
      </c>
      <c r="C12" s="293">
        <v>440</v>
      </c>
      <c r="D12" s="293">
        <v>847</v>
      </c>
      <c r="E12" s="293">
        <f>F12+G12</f>
        <v>46</v>
      </c>
      <c r="F12" s="293">
        <v>37</v>
      </c>
      <c r="G12" s="293">
        <v>9</v>
      </c>
      <c r="H12" s="293">
        <f>I12+J12</f>
        <v>51</v>
      </c>
      <c r="I12" s="293">
        <v>37</v>
      </c>
      <c r="J12" s="293">
        <v>14</v>
      </c>
      <c r="K12" s="293">
        <f>L12+M12</f>
        <v>959</v>
      </c>
      <c r="L12" s="293">
        <v>315</v>
      </c>
      <c r="M12" s="293">
        <v>644</v>
      </c>
      <c r="N12" s="293">
        <f>O12+P12</f>
        <v>44</v>
      </c>
      <c r="O12" s="293">
        <v>1</v>
      </c>
      <c r="P12" s="293">
        <v>43</v>
      </c>
      <c r="Q12" s="293">
        <v>7</v>
      </c>
      <c r="R12" s="293">
        <f>S12+T12</f>
        <v>180</v>
      </c>
      <c r="S12" s="293">
        <v>50</v>
      </c>
      <c r="T12" s="293">
        <v>130</v>
      </c>
      <c r="U12" s="293">
        <v>103</v>
      </c>
      <c r="V12" s="293">
        <v>2</v>
      </c>
      <c r="W12" s="293">
        <f>X12+Y12</f>
        <v>71</v>
      </c>
      <c r="X12" s="293">
        <v>17</v>
      </c>
      <c r="Y12" s="293">
        <v>54</v>
      </c>
      <c r="Z12" s="293">
        <f>AA12+AB12</f>
        <v>52</v>
      </c>
      <c r="AA12" s="293">
        <v>12</v>
      </c>
      <c r="AB12" s="293">
        <v>40</v>
      </c>
      <c r="AC12" s="293">
        <f>AD12+AE12</f>
        <v>3</v>
      </c>
      <c r="AD12" s="294">
        <v>0</v>
      </c>
      <c r="AE12" s="293">
        <v>3</v>
      </c>
      <c r="AF12" s="293">
        <f>AG12+AH12</f>
        <v>16</v>
      </c>
      <c r="AG12" s="293">
        <v>5</v>
      </c>
      <c r="AH12" s="293">
        <v>11</v>
      </c>
    </row>
    <row r="13" spans="1:34" ht="15" customHeight="1">
      <c r="A13" s="19">
        <v>2</v>
      </c>
      <c r="B13" s="292">
        <f>C13+D13</f>
        <v>1333</v>
      </c>
      <c r="C13" s="293">
        <v>454</v>
      </c>
      <c r="D13" s="293">
        <v>879</v>
      </c>
      <c r="E13" s="293">
        <f>F13+G13</f>
        <v>44</v>
      </c>
      <c r="F13" s="293">
        <v>34</v>
      </c>
      <c r="G13" s="293">
        <v>10</v>
      </c>
      <c r="H13" s="293">
        <f>I13+J13</f>
        <v>56</v>
      </c>
      <c r="I13" s="293">
        <v>36</v>
      </c>
      <c r="J13" s="293">
        <v>20</v>
      </c>
      <c r="K13" s="293">
        <f>L13+M13</f>
        <v>954</v>
      </c>
      <c r="L13" s="293">
        <v>316</v>
      </c>
      <c r="M13" s="293">
        <v>638</v>
      </c>
      <c r="N13" s="293">
        <f>O13+P13</f>
        <v>45</v>
      </c>
      <c r="O13" s="293">
        <v>1</v>
      </c>
      <c r="P13" s="293">
        <v>44</v>
      </c>
      <c r="Q13" s="293">
        <v>7</v>
      </c>
      <c r="R13" s="293">
        <f>S13+T13</f>
        <v>227</v>
      </c>
      <c r="S13" s="293">
        <v>67</v>
      </c>
      <c r="T13" s="293">
        <v>160</v>
      </c>
      <c r="U13" s="293">
        <v>106</v>
      </c>
      <c r="V13" s="293">
        <v>42</v>
      </c>
      <c r="W13" s="293">
        <f>X13+Y13</f>
        <v>68</v>
      </c>
      <c r="X13" s="293">
        <v>16</v>
      </c>
      <c r="Y13" s="293">
        <v>52</v>
      </c>
      <c r="Z13" s="293">
        <f>AA13+AB13</f>
        <v>52</v>
      </c>
      <c r="AA13" s="293">
        <v>11</v>
      </c>
      <c r="AB13" s="293">
        <v>41</v>
      </c>
      <c r="AC13" s="293">
        <f>AD13+AE13</f>
        <v>3</v>
      </c>
      <c r="AD13" s="294">
        <v>0</v>
      </c>
      <c r="AE13" s="293">
        <v>3</v>
      </c>
      <c r="AF13" s="293">
        <f>AG13+AH13</f>
        <v>13</v>
      </c>
      <c r="AG13" s="293">
        <v>5</v>
      </c>
      <c r="AH13" s="293">
        <v>8</v>
      </c>
    </row>
    <row r="14" spans="1:34" s="1" customFormat="1" ht="15" customHeight="1">
      <c r="A14" s="114">
        <v>3</v>
      </c>
      <c r="B14" s="295">
        <f>C14+D14</f>
        <v>1426</v>
      </c>
      <c r="C14" s="296">
        <f>F14+I14+L14+O14+S14</f>
        <v>510</v>
      </c>
      <c r="D14" s="296">
        <f>G14+J14+M14+P14+Q14+T14</f>
        <v>916</v>
      </c>
      <c r="E14" s="296">
        <f>F14+G14</f>
        <v>49</v>
      </c>
      <c r="F14" s="296">
        <v>38</v>
      </c>
      <c r="G14" s="296">
        <v>11</v>
      </c>
      <c r="H14" s="296">
        <f>I14+J14</f>
        <v>54</v>
      </c>
      <c r="I14" s="296">
        <v>33</v>
      </c>
      <c r="J14" s="296">
        <v>21</v>
      </c>
      <c r="K14" s="296">
        <f>L14+M14</f>
        <v>975</v>
      </c>
      <c r="L14" s="296">
        <v>338</v>
      </c>
      <c r="M14" s="296">
        <v>637</v>
      </c>
      <c r="N14" s="296">
        <f>O14+P14</f>
        <v>44</v>
      </c>
      <c r="O14" s="296">
        <v>1</v>
      </c>
      <c r="P14" s="296">
        <v>43</v>
      </c>
      <c r="Q14" s="296">
        <v>9</v>
      </c>
      <c r="R14" s="296">
        <f>S14+T14</f>
        <v>295</v>
      </c>
      <c r="S14" s="296">
        <v>100</v>
      </c>
      <c r="T14" s="296">
        <v>195</v>
      </c>
      <c r="U14" s="296">
        <v>112</v>
      </c>
      <c r="V14" s="296">
        <v>44</v>
      </c>
      <c r="W14" s="296">
        <f>X14+Y14</f>
        <v>62</v>
      </c>
      <c r="X14" s="296">
        <f>AA14+AD14+AG14</f>
        <v>13</v>
      </c>
      <c r="Y14" s="296">
        <f>AB14+AE14+AH14</f>
        <v>49</v>
      </c>
      <c r="Z14" s="296">
        <f>AA14+AB14</f>
        <v>53</v>
      </c>
      <c r="AA14" s="296">
        <v>11</v>
      </c>
      <c r="AB14" s="296">
        <v>42</v>
      </c>
      <c r="AC14" s="296">
        <f>AD14+AE14</f>
        <v>2</v>
      </c>
      <c r="AD14" s="353">
        <v>0</v>
      </c>
      <c r="AE14" s="296">
        <v>2</v>
      </c>
      <c r="AF14" s="296">
        <f>AG14+AH14</f>
        <v>7</v>
      </c>
      <c r="AG14" s="296">
        <v>2</v>
      </c>
      <c r="AH14" s="296">
        <v>5</v>
      </c>
    </row>
    <row r="15" spans="1:34" ht="4.5" customHeight="1" thickBot="1">
      <c r="A15" s="20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</row>
    <row r="16" spans="1:17" ht="12.75" customHeight="1">
      <c r="A16" s="5" t="s">
        <v>533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</row>
  </sheetData>
  <sheetProtection/>
  <mergeCells count="43">
    <mergeCell ref="W7:W8"/>
    <mergeCell ref="J6:J8"/>
    <mergeCell ref="K6:K8"/>
    <mergeCell ref="L6:L8"/>
    <mergeCell ref="M6:M8"/>
    <mergeCell ref="N6:N8"/>
    <mergeCell ref="O6:O8"/>
    <mergeCell ref="D6:D8"/>
    <mergeCell ref="E6:E8"/>
    <mergeCell ref="F6:F8"/>
    <mergeCell ref="G6:G8"/>
    <mergeCell ref="H6:H8"/>
    <mergeCell ref="I6:I8"/>
    <mergeCell ref="A1:AF1"/>
    <mergeCell ref="A3:A8"/>
    <mergeCell ref="B4:D5"/>
    <mergeCell ref="E4:G5"/>
    <mergeCell ref="H4:J5"/>
    <mergeCell ref="K4:M5"/>
    <mergeCell ref="AF7:AF8"/>
    <mergeCell ref="P6:P8"/>
    <mergeCell ref="B6:B8"/>
    <mergeCell ref="C6:C8"/>
    <mergeCell ref="B3:V3"/>
    <mergeCell ref="W3:AH3"/>
    <mergeCell ref="N4:P5"/>
    <mergeCell ref="Q4:Q5"/>
    <mergeCell ref="R4:T6"/>
    <mergeCell ref="U4:U8"/>
    <mergeCell ref="V4:V8"/>
    <mergeCell ref="W4:Y6"/>
    <mergeCell ref="Z4:AE5"/>
    <mergeCell ref="AF4:AH6"/>
    <mergeCell ref="AG7:AG8"/>
    <mergeCell ref="AH7:AH8"/>
    <mergeCell ref="Q6:Q8"/>
    <mergeCell ref="Z6:AB7"/>
    <mergeCell ref="AC6:AE7"/>
    <mergeCell ref="S7:S8"/>
    <mergeCell ref="T7:T8"/>
    <mergeCell ref="X7:X8"/>
    <mergeCell ref="Y7:Y8"/>
    <mergeCell ref="R7:R8"/>
  </mergeCells>
  <printOptions horizontalCentered="1"/>
  <pageMargins left="0.5905511811023623" right="0.5905511811023623" top="0.984251968503937" bottom="0.984251968503937" header="0.5118110236220472" footer="0.5118110236220472"/>
  <pageSetup fitToHeight="0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7"/>
  <sheetViews>
    <sheetView showGridLines="0" zoomScalePageLayoutView="0" workbookViewId="0" topLeftCell="A1">
      <selection activeCell="A1" sqref="A1:AF1"/>
    </sheetView>
  </sheetViews>
  <sheetFormatPr defaultColWidth="9.00390625" defaultRowHeight="13.5"/>
  <cols>
    <col min="1" max="1" width="10.75390625" style="5" customWidth="1"/>
    <col min="2" max="15" width="6.125" style="5" customWidth="1"/>
    <col min="16" max="32" width="5.625" style="5" customWidth="1"/>
    <col min="33" max="16384" width="9.00390625" style="5" customWidth="1"/>
  </cols>
  <sheetData>
    <row r="1" spans="1:32" s="7" customFormat="1" ht="17.25">
      <c r="A1" s="420" t="s">
        <v>306</v>
      </c>
      <c r="B1" s="420"/>
      <c r="C1" s="420"/>
      <c r="D1" s="420"/>
      <c r="E1" s="420"/>
      <c r="F1" s="420"/>
      <c r="G1" s="420"/>
      <c r="H1" s="420"/>
      <c r="I1" s="420"/>
      <c r="J1" s="420"/>
      <c r="K1" s="420"/>
      <c r="L1" s="420"/>
      <c r="M1" s="420"/>
      <c r="N1" s="420"/>
      <c r="O1" s="420"/>
      <c r="P1" s="420"/>
      <c r="Q1" s="420"/>
      <c r="R1" s="420"/>
      <c r="S1" s="420"/>
      <c r="T1" s="420"/>
      <c r="U1" s="420"/>
      <c r="V1" s="420"/>
      <c r="W1" s="420"/>
      <c r="X1" s="420"/>
      <c r="Y1" s="420"/>
      <c r="Z1" s="420"/>
      <c r="AA1" s="420"/>
      <c r="AB1" s="420"/>
      <c r="AC1" s="420"/>
      <c r="AD1" s="420"/>
      <c r="AE1" s="420"/>
      <c r="AF1" s="420"/>
    </row>
    <row r="2" spans="1:34" ht="9" customHeight="1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 t="s">
        <v>444</v>
      </c>
      <c r="M2" s="16"/>
      <c r="N2" s="16"/>
      <c r="O2" s="16"/>
      <c r="P2" s="162"/>
      <c r="Q2" s="26"/>
      <c r="R2" s="26"/>
      <c r="S2" s="26"/>
      <c r="T2" s="26"/>
      <c r="U2" s="26"/>
      <c r="V2" s="26"/>
      <c r="W2" s="26"/>
      <c r="X2" s="26"/>
      <c r="Y2" s="165"/>
      <c r="Z2" s="26"/>
      <c r="AA2" s="26"/>
      <c r="AB2" s="26"/>
      <c r="AC2" s="26"/>
      <c r="AD2" s="26"/>
      <c r="AE2" s="26"/>
      <c r="AF2" s="26"/>
      <c r="AG2" s="26"/>
      <c r="AH2" s="26"/>
    </row>
    <row r="3" spans="1:33" ht="19.5" customHeight="1">
      <c r="A3" s="454" t="s">
        <v>384</v>
      </c>
      <c r="B3" s="436" t="s">
        <v>304</v>
      </c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  <c r="P3" s="437" t="s">
        <v>304</v>
      </c>
      <c r="Q3" s="437"/>
      <c r="R3" s="437"/>
      <c r="S3" s="437"/>
      <c r="T3" s="438"/>
      <c r="U3" s="436" t="s">
        <v>305</v>
      </c>
      <c r="V3" s="437"/>
      <c r="W3" s="437"/>
      <c r="X3" s="437"/>
      <c r="Y3" s="437"/>
      <c r="Z3" s="437"/>
      <c r="AA3" s="437"/>
      <c r="AB3" s="437"/>
      <c r="AC3" s="437"/>
      <c r="AD3" s="437"/>
      <c r="AE3" s="437"/>
      <c r="AF3" s="437"/>
      <c r="AG3" s="41"/>
    </row>
    <row r="4" spans="1:33" ht="24" customHeight="1">
      <c r="A4" s="454"/>
      <c r="B4" s="427" t="s">
        <v>10</v>
      </c>
      <c r="C4" s="432"/>
      <c r="D4" s="433"/>
      <c r="E4" s="427" t="s">
        <v>299</v>
      </c>
      <c r="F4" s="432"/>
      <c r="G4" s="433"/>
      <c r="H4" s="427" t="s">
        <v>300</v>
      </c>
      <c r="I4" s="432"/>
      <c r="J4" s="433"/>
      <c r="K4" s="427" t="s">
        <v>301</v>
      </c>
      <c r="L4" s="432"/>
      <c r="M4" s="433"/>
      <c r="N4" s="456" t="s">
        <v>87</v>
      </c>
      <c r="O4" s="445" t="s">
        <v>308</v>
      </c>
      <c r="P4" s="432" t="s">
        <v>302</v>
      </c>
      <c r="Q4" s="432"/>
      <c r="R4" s="433"/>
      <c r="S4" s="449" t="s">
        <v>345</v>
      </c>
      <c r="T4" s="445" t="s">
        <v>346</v>
      </c>
      <c r="U4" s="427" t="s">
        <v>303</v>
      </c>
      <c r="V4" s="432"/>
      <c r="W4" s="433"/>
      <c r="X4" s="427" t="s">
        <v>89</v>
      </c>
      <c r="Y4" s="432"/>
      <c r="Z4" s="432"/>
      <c r="AA4" s="432"/>
      <c r="AB4" s="432"/>
      <c r="AC4" s="433"/>
      <c r="AD4" s="427" t="s">
        <v>220</v>
      </c>
      <c r="AE4" s="432"/>
      <c r="AF4" s="432"/>
      <c r="AG4" s="41"/>
    </row>
    <row r="5" spans="1:33" ht="24" customHeight="1">
      <c r="A5" s="454"/>
      <c r="B5" s="453"/>
      <c r="C5" s="447"/>
      <c r="D5" s="448"/>
      <c r="E5" s="453"/>
      <c r="F5" s="447"/>
      <c r="G5" s="448"/>
      <c r="H5" s="453"/>
      <c r="I5" s="447"/>
      <c r="J5" s="448"/>
      <c r="K5" s="453"/>
      <c r="L5" s="447"/>
      <c r="M5" s="448"/>
      <c r="N5" s="446"/>
      <c r="O5" s="457"/>
      <c r="P5" s="447"/>
      <c r="Q5" s="447"/>
      <c r="R5" s="448"/>
      <c r="S5" s="450"/>
      <c r="T5" s="446"/>
      <c r="U5" s="453"/>
      <c r="V5" s="447"/>
      <c r="W5" s="448"/>
      <c r="X5" s="428"/>
      <c r="Y5" s="434"/>
      <c r="Z5" s="434"/>
      <c r="AA5" s="434"/>
      <c r="AB5" s="434"/>
      <c r="AC5" s="435"/>
      <c r="AD5" s="453"/>
      <c r="AE5" s="447"/>
      <c r="AF5" s="447"/>
      <c r="AG5" s="41"/>
    </row>
    <row r="6" spans="1:33" ht="24" customHeight="1">
      <c r="A6" s="454"/>
      <c r="B6" s="453"/>
      <c r="C6" s="447"/>
      <c r="D6" s="448"/>
      <c r="E6" s="453"/>
      <c r="F6" s="447"/>
      <c r="G6" s="448"/>
      <c r="H6" s="453"/>
      <c r="I6" s="447"/>
      <c r="J6" s="448"/>
      <c r="K6" s="453"/>
      <c r="L6" s="447"/>
      <c r="M6" s="448"/>
      <c r="N6" s="446"/>
      <c r="O6" s="446"/>
      <c r="P6" s="434"/>
      <c r="Q6" s="434"/>
      <c r="R6" s="435"/>
      <c r="S6" s="450"/>
      <c r="T6" s="446"/>
      <c r="U6" s="428"/>
      <c r="V6" s="434"/>
      <c r="W6" s="435"/>
      <c r="X6" s="427" t="s">
        <v>385</v>
      </c>
      <c r="Y6" s="432"/>
      <c r="Z6" s="433"/>
      <c r="AA6" s="427" t="s">
        <v>91</v>
      </c>
      <c r="AB6" s="432"/>
      <c r="AC6" s="433"/>
      <c r="AD6" s="428"/>
      <c r="AE6" s="434"/>
      <c r="AF6" s="434"/>
      <c r="AG6" s="41"/>
    </row>
    <row r="7" spans="1:33" ht="9.75" customHeight="1">
      <c r="A7" s="454"/>
      <c r="B7" s="429" t="s">
        <v>10</v>
      </c>
      <c r="C7" s="429" t="s">
        <v>32</v>
      </c>
      <c r="D7" s="433" t="s">
        <v>33</v>
      </c>
      <c r="E7" s="429" t="s">
        <v>10</v>
      </c>
      <c r="F7" s="429" t="s">
        <v>32</v>
      </c>
      <c r="G7" s="433" t="s">
        <v>33</v>
      </c>
      <c r="H7" s="427" t="s">
        <v>10</v>
      </c>
      <c r="I7" s="427" t="s">
        <v>32</v>
      </c>
      <c r="J7" s="429" t="s">
        <v>33</v>
      </c>
      <c r="K7" s="429" t="s">
        <v>10</v>
      </c>
      <c r="L7" s="432" t="s">
        <v>32</v>
      </c>
      <c r="M7" s="429" t="s">
        <v>33</v>
      </c>
      <c r="N7" s="429" t="s">
        <v>33</v>
      </c>
      <c r="O7" s="429" t="s">
        <v>33</v>
      </c>
      <c r="P7" s="433" t="s">
        <v>10</v>
      </c>
      <c r="Q7" s="433" t="s">
        <v>32</v>
      </c>
      <c r="R7" s="433" t="s">
        <v>33</v>
      </c>
      <c r="S7" s="450"/>
      <c r="T7" s="446"/>
      <c r="U7" s="427" t="s">
        <v>10</v>
      </c>
      <c r="V7" s="427" t="s">
        <v>32</v>
      </c>
      <c r="W7" s="429" t="s">
        <v>33</v>
      </c>
      <c r="X7" s="428"/>
      <c r="Y7" s="434"/>
      <c r="Z7" s="435"/>
      <c r="AA7" s="428"/>
      <c r="AB7" s="434"/>
      <c r="AC7" s="435"/>
      <c r="AD7" s="427" t="s">
        <v>10</v>
      </c>
      <c r="AE7" s="427" t="s">
        <v>32</v>
      </c>
      <c r="AF7" s="427" t="s">
        <v>33</v>
      </c>
      <c r="AG7" s="41"/>
    </row>
    <row r="8" spans="1:33" ht="18" customHeight="1">
      <c r="A8" s="455"/>
      <c r="B8" s="431"/>
      <c r="C8" s="431"/>
      <c r="D8" s="435"/>
      <c r="E8" s="431"/>
      <c r="F8" s="431"/>
      <c r="G8" s="435"/>
      <c r="H8" s="428"/>
      <c r="I8" s="428"/>
      <c r="J8" s="431"/>
      <c r="K8" s="431"/>
      <c r="L8" s="434"/>
      <c r="M8" s="431"/>
      <c r="N8" s="431"/>
      <c r="O8" s="431"/>
      <c r="P8" s="435"/>
      <c r="Q8" s="435"/>
      <c r="R8" s="435"/>
      <c r="S8" s="451"/>
      <c r="T8" s="452"/>
      <c r="U8" s="428"/>
      <c r="V8" s="428"/>
      <c r="W8" s="431"/>
      <c r="X8" s="164" t="s">
        <v>10</v>
      </c>
      <c r="Y8" s="164" t="s">
        <v>32</v>
      </c>
      <c r="Z8" s="164" t="s">
        <v>33</v>
      </c>
      <c r="AA8" s="164" t="s">
        <v>10</v>
      </c>
      <c r="AB8" s="164" t="s">
        <v>32</v>
      </c>
      <c r="AC8" s="164" t="s">
        <v>33</v>
      </c>
      <c r="AD8" s="428"/>
      <c r="AE8" s="428"/>
      <c r="AF8" s="428"/>
      <c r="AG8" s="41"/>
    </row>
    <row r="9" spans="1:32" ht="4.5" customHeight="1">
      <c r="A9" s="18"/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62"/>
      <c r="P9" s="147"/>
      <c r="Q9" s="147"/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</row>
    <row r="10" spans="1:32" ht="15" customHeight="1">
      <c r="A10" s="343" t="s">
        <v>510</v>
      </c>
      <c r="B10" s="293">
        <f>C10+D10</f>
        <v>723</v>
      </c>
      <c r="C10" s="293">
        <v>426</v>
      </c>
      <c r="D10" s="293">
        <v>297</v>
      </c>
      <c r="E10" s="293">
        <f>F10+G10</f>
        <v>22</v>
      </c>
      <c r="F10" s="293">
        <v>21</v>
      </c>
      <c r="G10" s="297">
        <v>1</v>
      </c>
      <c r="H10" s="293">
        <f>I10+J10</f>
        <v>27</v>
      </c>
      <c r="I10" s="293">
        <v>25</v>
      </c>
      <c r="J10" s="297">
        <v>2</v>
      </c>
      <c r="K10" s="293">
        <f>L10+M10</f>
        <v>583</v>
      </c>
      <c r="L10" s="293">
        <v>351</v>
      </c>
      <c r="M10" s="293">
        <v>232</v>
      </c>
      <c r="N10" s="293">
        <v>22</v>
      </c>
      <c r="O10" s="293">
        <v>3</v>
      </c>
      <c r="P10" s="293">
        <f>Q10+R10</f>
        <v>66</v>
      </c>
      <c r="Q10" s="293">
        <v>29</v>
      </c>
      <c r="R10" s="293">
        <v>37</v>
      </c>
      <c r="S10" s="293">
        <v>44</v>
      </c>
      <c r="T10" s="293">
        <v>14</v>
      </c>
      <c r="U10" s="293">
        <f>V10+W10</f>
        <v>45</v>
      </c>
      <c r="V10" s="293">
        <v>23</v>
      </c>
      <c r="W10" s="293">
        <v>22</v>
      </c>
      <c r="X10" s="293">
        <f>Y10+Z10</f>
        <v>28</v>
      </c>
      <c r="Y10" s="293">
        <v>7</v>
      </c>
      <c r="Z10" s="293">
        <v>21</v>
      </c>
      <c r="AA10" s="293">
        <f>AB10+AC10</f>
        <v>1</v>
      </c>
      <c r="AB10" s="294">
        <v>0</v>
      </c>
      <c r="AC10" s="293">
        <v>1</v>
      </c>
      <c r="AD10" s="293">
        <f>AE10+AF10</f>
        <v>16</v>
      </c>
      <c r="AE10" s="293">
        <v>16</v>
      </c>
      <c r="AF10" s="294">
        <v>0</v>
      </c>
    </row>
    <row r="11" spans="1:32" ht="15" customHeight="1">
      <c r="A11" s="108">
        <v>30</v>
      </c>
      <c r="B11" s="293">
        <f>C11+D11</f>
        <v>730</v>
      </c>
      <c r="C11" s="293">
        <v>431</v>
      </c>
      <c r="D11" s="293">
        <v>299</v>
      </c>
      <c r="E11" s="293">
        <f>F11+G11</f>
        <v>22</v>
      </c>
      <c r="F11" s="293">
        <v>21</v>
      </c>
      <c r="G11" s="297">
        <v>1</v>
      </c>
      <c r="H11" s="293">
        <f>I11+J11</f>
        <v>28</v>
      </c>
      <c r="I11" s="293">
        <v>25</v>
      </c>
      <c r="J11" s="297">
        <v>3</v>
      </c>
      <c r="K11" s="293">
        <f>L11+M11</f>
        <v>598</v>
      </c>
      <c r="L11" s="293">
        <v>357</v>
      </c>
      <c r="M11" s="293">
        <v>241</v>
      </c>
      <c r="N11" s="293">
        <v>22</v>
      </c>
      <c r="O11" s="293">
        <v>3</v>
      </c>
      <c r="P11" s="293">
        <f>Q11+R11</f>
        <v>57</v>
      </c>
      <c r="Q11" s="293">
        <v>28</v>
      </c>
      <c r="R11" s="293">
        <v>29</v>
      </c>
      <c r="S11" s="293">
        <v>49</v>
      </c>
      <c r="T11" s="293">
        <v>24</v>
      </c>
      <c r="U11" s="293">
        <f>V11+W11</f>
        <v>45</v>
      </c>
      <c r="V11" s="293">
        <v>23</v>
      </c>
      <c r="W11" s="293">
        <v>22</v>
      </c>
      <c r="X11" s="293">
        <f>Y11+Z11</f>
        <v>28</v>
      </c>
      <c r="Y11" s="293">
        <v>7</v>
      </c>
      <c r="Z11" s="293">
        <v>21</v>
      </c>
      <c r="AA11" s="293">
        <f>AB11+AC11</f>
        <v>1</v>
      </c>
      <c r="AB11" s="294">
        <v>0</v>
      </c>
      <c r="AC11" s="293">
        <v>1</v>
      </c>
      <c r="AD11" s="293">
        <f>AE11+AF11</f>
        <v>16</v>
      </c>
      <c r="AE11" s="293">
        <v>16</v>
      </c>
      <c r="AF11" s="294">
        <v>0</v>
      </c>
    </row>
    <row r="12" spans="1:32" ht="15" customHeight="1">
      <c r="A12" s="344" t="s">
        <v>497</v>
      </c>
      <c r="B12" s="293">
        <f>C12+D12</f>
        <v>712</v>
      </c>
      <c r="C12" s="293">
        <v>414</v>
      </c>
      <c r="D12" s="293">
        <v>298</v>
      </c>
      <c r="E12" s="293">
        <f>F12+G12</f>
        <v>22</v>
      </c>
      <c r="F12" s="293">
        <v>18</v>
      </c>
      <c r="G12" s="297">
        <v>4</v>
      </c>
      <c r="H12" s="293">
        <f>I12+J12</f>
        <v>27</v>
      </c>
      <c r="I12" s="293">
        <v>24</v>
      </c>
      <c r="J12" s="297">
        <v>3</v>
      </c>
      <c r="K12" s="293">
        <f>L12+M12</f>
        <v>580</v>
      </c>
      <c r="L12" s="293">
        <v>341</v>
      </c>
      <c r="M12" s="293">
        <v>239</v>
      </c>
      <c r="N12" s="293">
        <v>22</v>
      </c>
      <c r="O12" s="293">
        <v>3</v>
      </c>
      <c r="P12" s="293">
        <f>Q12+R12</f>
        <v>58</v>
      </c>
      <c r="Q12" s="293">
        <v>31</v>
      </c>
      <c r="R12" s="293">
        <v>27</v>
      </c>
      <c r="S12" s="293">
        <v>53</v>
      </c>
      <c r="T12" s="293">
        <v>4</v>
      </c>
      <c r="U12" s="293">
        <f>V12+W12</f>
        <v>42</v>
      </c>
      <c r="V12" s="293">
        <v>20</v>
      </c>
      <c r="W12" s="293">
        <v>22</v>
      </c>
      <c r="X12" s="293">
        <f>Y12+Z12</f>
        <v>29</v>
      </c>
      <c r="Y12" s="293">
        <v>7</v>
      </c>
      <c r="Z12" s="293">
        <v>22</v>
      </c>
      <c r="AA12" s="345">
        <f>AB12+AC12</f>
        <v>0</v>
      </c>
      <c r="AB12" s="294">
        <v>0</v>
      </c>
      <c r="AC12" s="294">
        <v>0</v>
      </c>
      <c r="AD12" s="293">
        <f>AE12+AF12</f>
        <v>13</v>
      </c>
      <c r="AE12" s="293">
        <v>13</v>
      </c>
      <c r="AF12" s="294">
        <v>0</v>
      </c>
    </row>
    <row r="13" spans="1:32" ht="15" customHeight="1">
      <c r="A13" s="19">
        <v>2</v>
      </c>
      <c r="B13" s="293">
        <f>C13+D13</f>
        <v>776</v>
      </c>
      <c r="C13" s="293">
        <v>448</v>
      </c>
      <c r="D13" s="293">
        <v>328</v>
      </c>
      <c r="E13" s="293">
        <f>F13+G13</f>
        <v>22</v>
      </c>
      <c r="F13" s="293">
        <v>19</v>
      </c>
      <c r="G13" s="297">
        <v>3</v>
      </c>
      <c r="H13" s="293">
        <f>I13+J13</f>
        <v>28</v>
      </c>
      <c r="I13" s="293">
        <v>25</v>
      </c>
      <c r="J13" s="297">
        <v>3</v>
      </c>
      <c r="K13" s="293">
        <f>L13+M13</f>
        <v>605</v>
      </c>
      <c r="L13" s="293">
        <v>360</v>
      </c>
      <c r="M13" s="293">
        <v>245</v>
      </c>
      <c r="N13" s="293">
        <v>22</v>
      </c>
      <c r="O13" s="293">
        <v>5</v>
      </c>
      <c r="P13" s="293">
        <f>Q13+R13</f>
        <v>94</v>
      </c>
      <c r="Q13" s="293">
        <v>44</v>
      </c>
      <c r="R13" s="293">
        <v>50</v>
      </c>
      <c r="S13" s="293">
        <v>51</v>
      </c>
      <c r="T13" s="293">
        <v>20</v>
      </c>
      <c r="U13" s="293">
        <f>V13+W13</f>
        <v>37</v>
      </c>
      <c r="V13" s="293">
        <v>20</v>
      </c>
      <c r="W13" s="293">
        <v>17</v>
      </c>
      <c r="X13" s="293">
        <f>Y13+Z13</f>
        <v>26</v>
      </c>
      <c r="Y13" s="293">
        <v>9</v>
      </c>
      <c r="Z13" s="293">
        <v>17</v>
      </c>
      <c r="AA13" s="345">
        <f>AB13+AC13</f>
        <v>0</v>
      </c>
      <c r="AB13" s="294">
        <v>0</v>
      </c>
      <c r="AC13" s="294">
        <v>0</v>
      </c>
      <c r="AD13" s="293">
        <f>AE13+AF13</f>
        <v>11</v>
      </c>
      <c r="AE13" s="293">
        <v>11</v>
      </c>
      <c r="AF13" s="294">
        <v>0</v>
      </c>
    </row>
    <row r="14" spans="1:32" s="1" customFormat="1" ht="15" customHeight="1">
      <c r="A14" s="114">
        <v>3</v>
      </c>
      <c r="B14" s="296">
        <f>C14+D14</f>
        <v>812</v>
      </c>
      <c r="C14" s="296">
        <f>F14+I14+L14+Q14</f>
        <v>474</v>
      </c>
      <c r="D14" s="296">
        <f>G14+J14+M14+N14+O14+R14</f>
        <v>338</v>
      </c>
      <c r="E14" s="296">
        <f>F14+G14</f>
        <v>26</v>
      </c>
      <c r="F14" s="296">
        <v>23</v>
      </c>
      <c r="G14" s="354">
        <v>3</v>
      </c>
      <c r="H14" s="296">
        <f>I14+J14</f>
        <v>31</v>
      </c>
      <c r="I14" s="296">
        <v>29</v>
      </c>
      <c r="J14" s="354">
        <v>2</v>
      </c>
      <c r="K14" s="296">
        <f>L14+M14</f>
        <v>611</v>
      </c>
      <c r="L14" s="296">
        <v>368</v>
      </c>
      <c r="M14" s="296">
        <v>243</v>
      </c>
      <c r="N14" s="296">
        <v>26</v>
      </c>
      <c r="O14" s="296">
        <v>2</v>
      </c>
      <c r="P14" s="296">
        <f>Q14+R14</f>
        <v>116</v>
      </c>
      <c r="Q14" s="296">
        <v>54</v>
      </c>
      <c r="R14" s="296">
        <v>62</v>
      </c>
      <c r="S14" s="296">
        <v>56</v>
      </c>
      <c r="T14" s="296">
        <v>17</v>
      </c>
      <c r="U14" s="296">
        <f>V14+W14</f>
        <v>37</v>
      </c>
      <c r="V14" s="296">
        <v>18</v>
      </c>
      <c r="W14" s="296">
        <v>19</v>
      </c>
      <c r="X14" s="296">
        <f>Y14+Z14</f>
        <v>28</v>
      </c>
      <c r="Y14" s="296">
        <v>9</v>
      </c>
      <c r="Z14" s="296">
        <v>19</v>
      </c>
      <c r="AA14" s="348">
        <f>AB14+AC14</f>
        <v>0</v>
      </c>
      <c r="AB14" s="353">
        <v>0</v>
      </c>
      <c r="AC14" s="353">
        <v>0</v>
      </c>
      <c r="AD14" s="296">
        <f>AE14+AF14</f>
        <v>9</v>
      </c>
      <c r="AE14" s="296">
        <v>9</v>
      </c>
      <c r="AF14" s="353">
        <v>0</v>
      </c>
    </row>
    <row r="15" spans="1:32" ht="4.5" customHeight="1" thickBot="1">
      <c r="A15" s="20"/>
      <c r="B15" s="142"/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</row>
    <row r="16" spans="1:15" ht="12.75" customHeight="1">
      <c r="A16" s="5" t="s">
        <v>533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</row>
    <row r="17" spans="1:32" s="26" customFormat="1" ht="16.5" customHeight="1">
      <c r="A17" s="167"/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43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8"/>
      <c r="AD17" s="168"/>
      <c r="AE17" s="5"/>
      <c r="AF17" s="5"/>
    </row>
  </sheetData>
  <sheetProtection/>
  <mergeCells count="42">
    <mergeCell ref="U7:U8"/>
    <mergeCell ref="V7:V8"/>
    <mergeCell ref="W7:W8"/>
    <mergeCell ref="AD7:AD8"/>
    <mergeCell ref="AE7:AE8"/>
    <mergeCell ref="AF7:AF8"/>
    <mergeCell ref="I7:I8"/>
    <mergeCell ref="J7:J8"/>
    <mergeCell ref="K7:K8"/>
    <mergeCell ref="L7:L8"/>
    <mergeCell ref="M7:M8"/>
    <mergeCell ref="N7:N8"/>
    <mergeCell ref="AD4:AF6"/>
    <mergeCell ref="X6:Z7"/>
    <mergeCell ref="AA6:AC7"/>
    <mergeCell ref="B7:B8"/>
    <mergeCell ref="C7:C8"/>
    <mergeCell ref="D7:D8"/>
    <mergeCell ref="E7:E8"/>
    <mergeCell ref="F7:F8"/>
    <mergeCell ref="G7:G8"/>
    <mergeCell ref="H7:H8"/>
    <mergeCell ref="O4:O6"/>
    <mergeCell ref="P4:R6"/>
    <mergeCell ref="S4:S8"/>
    <mergeCell ref="T4:T8"/>
    <mergeCell ref="U4:W6"/>
    <mergeCell ref="X4:AC5"/>
    <mergeCell ref="O7:O8"/>
    <mergeCell ref="P7:P8"/>
    <mergeCell ref="Q7:Q8"/>
    <mergeCell ref="R7:R8"/>
    <mergeCell ref="A1:AF1"/>
    <mergeCell ref="A3:A8"/>
    <mergeCell ref="B3:O3"/>
    <mergeCell ref="P3:T3"/>
    <mergeCell ref="U3:AF3"/>
    <mergeCell ref="B4:D6"/>
    <mergeCell ref="E4:G6"/>
    <mergeCell ref="H4:J6"/>
    <mergeCell ref="K4:M6"/>
    <mergeCell ref="N4:N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2.625" style="34" customWidth="1"/>
    <col min="2" max="5" width="14.00390625" style="4" customWidth="1"/>
    <col min="6" max="16384" width="9.00390625" style="4" customWidth="1"/>
  </cols>
  <sheetData>
    <row r="1" spans="1:9" s="282" customFormat="1" ht="18" customHeight="1">
      <c r="A1" s="387" t="s">
        <v>292</v>
      </c>
      <c r="B1" s="387"/>
      <c r="C1" s="387"/>
      <c r="D1" s="387"/>
      <c r="E1" s="387"/>
      <c r="F1" s="281"/>
      <c r="G1" s="281"/>
      <c r="H1" s="281"/>
      <c r="I1" s="281"/>
    </row>
    <row r="2" spans="1:5" s="5" customFormat="1" ht="7.5" customHeight="1">
      <c r="A2" s="33"/>
      <c r="B2" s="102"/>
      <c r="C2" s="99"/>
      <c r="D2" s="103"/>
      <c r="E2" s="103"/>
    </row>
    <row r="3" spans="1:5" s="5" customFormat="1" ht="18" customHeight="1">
      <c r="A3" s="460" t="s">
        <v>420</v>
      </c>
      <c r="B3" s="460"/>
      <c r="C3" s="460"/>
      <c r="D3" s="460"/>
      <c r="E3" s="460"/>
    </row>
    <row r="4" spans="1:5" s="5" customFormat="1" ht="7.5" customHeight="1">
      <c r="A4" s="460"/>
      <c r="B4" s="460"/>
      <c r="C4" s="460"/>
      <c r="D4" s="460"/>
      <c r="E4" s="460"/>
    </row>
    <row r="5" spans="1:5" s="5" customFormat="1" ht="18" customHeight="1">
      <c r="A5" s="389" t="s">
        <v>291</v>
      </c>
      <c r="B5" s="389"/>
      <c r="C5" s="389"/>
      <c r="D5" s="389"/>
      <c r="E5" s="389"/>
    </row>
    <row r="6" spans="1:5" s="5" customFormat="1" ht="18" customHeight="1" thickBot="1">
      <c r="A6" s="25"/>
      <c r="B6" s="94"/>
      <c r="C6" s="94"/>
      <c r="D6" s="94"/>
      <c r="E6" s="349" t="s">
        <v>529</v>
      </c>
    </row>
    <row r="7" spans="1:6" s="5" customFormat="1" ht="18" customHeight="1">
      <c r="A7" s="461" t="s">
        <v>207</v>
      </c>
      <c r="B7" s="462" t="s">
        <v>289</v>
      </c>
      <c r="C7" s="463"/>
      <c r="D7" s="462" t="s">
        <v>290</v>
      </c>
      <c r="E7" s="463"/>
      <c r="F7" s="26"/>
    </row>
    <row r="8" spans="1:6" s="5" customFormat="1" ht="18" customHeight="1">
      <c r="A8" s="404"/>
      <c r="B8" s="95" t="s">
        <v>32</v>
      </c>
      <c r="C8" s="95" t="s">
        <v>33</v>
      </c>
      <c r="D8" s="95" t="s">
        <v>32</v>
      </c>
      <c r="E8" s="95" t="s">
        <v>33</v>
      </c>
      <c r="F8" s="26"/>
    </row>
    <row r="9" spans="1:5" s="5" customFormat="1" ht="6" customHeight="1">
      <c r="A9" s="70"/>
      <c r="B9" s="102"/>
      <c r="C9" s="99"/>
      <c r="D9" s="103"/>
      <c r="E9" s="103"/>
    </row>
    <row r="10" spans="1:5" s="5" customFormat="1" ht="16.5" customHeight="1">
      <c r="A10" s="19"/>
      <c r="B10" s="458" t="s">
        <v>285</v>
      </c>
      <c r="C10" s="459"/>
      <c r="D10" s="103"/>
      <c r="E10" s="103"/>
    </row>
    <row r="11" spans="1:5" s="5" customFormat="1" ht="16.5" customHeight="1">
      <c r="A11" s="19" t="s">
        <v>500</v>
      </c>
      <c r="B11" s="93">
        <v>116.1</v>
      </c>
      <c r="C11" s="93">
        <v>115.2</v>
      </c>
      <c r="D11" s="93">
        <v>21.1</v>
      </c>
      <c r="E11" s="93">
        <v>20.7</v>
      </c>
    </row>
    <row r="12" spans="1:5" s="5" customFormat="1" ht="16.5" customHeight="1">
      <c r="A12" s="19">
        <v>30</v>
      </c>
      <c r="B12" s="93">
        <v>116.5</v>
      </c>
      <c r="C12" s="93">
        <v>115.3</v>
      </c>
      <c r="D12" s="93">
        <v>21.6</v>
      </c>
      <c r="E12" s="93">
        <v>20.7</v>
      </c>
    </row>
    <row r="13" spans="1:5" s="5" customFormat="1" ht="16.5" customHeight="1">
      <c r="A13" s="19" t="s">
        <v>496</v>
      </c>
      <c r="B13" s="93">
        <v>116.3</v>
      </c>
      <c r="C13" s="93">
        <v>115.1</v>
      </c>
      <c r="D13" s="93">
        <v>21.3</v>
      </c>
      <c r="E13" s="93">
        <v>20.7</v>
      </c>
    </row>
    <row r="14" spans="1:5" s="5" customFormat="1" ht="16.5" customHeight="1">
      <c r="A14" s="19">
        <v>2</v>
      </c>
      <c r="B14" s="93">
        <v>117.7</v>
      </c>
      <c r="C14" s="93">
        <v>116.7</v>
      </c>
      <c r="D14" s="93">
        <v>21.8</v>
      </c>
      <c r="E14" s="93">
        <v>21.2</v>
      </c>
    </row>
    <row r="15" spans="1:5" s="1" customFormat="1" ht="16.5" customHeight="1">
      <c r="A15" s="114">
        <v>3</v>
      </c>
      <c r="B15" s="355">
        <v>116.3</v>
      </c>
      <c r="C15" s="355">
        <v>115.4</v>
      </c>
      <c r="D15" s="355">
        <v>21.3</v>
      </c>
      <c r="E15" s="355">
        <v>20.9</v>
      </c>
    </row>
    <row r="16" spans="1:5" s="5" customFormat="1" ht="16.5" customHeight="1">
      <c r="A16" s="19"/>
      <c r="B16" s="102"/>
      <c r="C16" s="99"/>
      <c r="D16" s="103"/>
      <c r="E16" s="103"/>
    </row>
    <row r="17" spans="1:5" s="5" customFormat="1" ht="16.5" customHeight="1">
      <c r="A17" s="19"/>
      <c r="B17" s="458" t="s">
        <v>286</v>
      </c>
      <c r="C17" s="459"/>
      <c r="D17" s="103"/>
      <c r="E17" s="103"/>
    </row>
    <row r="18" spans="1:5" s="5" customFormat="1" ht="16.5" customHeight="1">
      <c r="A18" s="19" t="s">
        <v>500</v>
      </c>
      <c r="B18" s="93">
        <v>122.3</v>
      </c>
      <c r="C18" s="99">
        <v>121.1</v>
      </c>
      <c r="D18" s="103">
        <v>23.9</v>
      </c>
      <c r="E18" s="103">
        <v>23.2</v>
      </c>
    </row>
    <row r="19" spans="1:5" s="5" customFormat="1" ht="16.5" customHeight="1">
      <c r="A19" s="19">
        <v>30</v>
      </c>
      <c r="B19" s="93">
        <v>122.1</v>
      </c>
      <c r="C19" s="99">
        <v>121.2</v>
      </c>
      <c r="D19" s="103">
        <v>23.7</v>
      </c>
      <c r="E19" s="103">
        <v>23.3</v>
      </c>
    </row>
    <row r="20" spans="1:5" s="5" customFormat="1" ht="16.5" customHeight="1">
      <c r="A20" s="19" t="s">
        <v>496</v>
      </c>
      <c r="B20" s="93">
        <v>122.3</v>
      </c>
      <c r="C20" s="99">
        <v>121.3</v>
      </c>
      <c r="D20" s="103">
        <v>24.1</v>
      </c>
      <c r="E20" s="103">
        <v>23.4</v>
      </c>
    </row>
    <row r="21" spans="1:5" s="5" customFormat="1" ht="16.5" customHeight="1">
      <c r="A21" s="19">
        <v>2</v>
      </c>
      <c r="B21" s="93">
        <v>123.6</v>
      </c>
      <c r="C21" s="99">
        <v>122.4</v>
      </c>
      <c r="D21" s="103">
        <v>25.1</v>
      </c>
      <c r="E21" s="103">
        <v>24.1</v>
      </c>
    </row>
    <row r="22" spans="1:5" s="1" customFormat="1" ht="16.5" customHeight="1">
      <c r="A22" s="114">
        <v>3</v>
      </c>
      <c r="B22" s="355">
        <v>122.1</v>
      </c>
      <c r="C22" s="356">
        <v>121.2</v>
      </c>
      <c r="D22" s="357">
        <v>24.3</v>
      </c>
      <c r="E22" s="357">
        <v>23.4</v>
      </c>
    </row>
    <row r="23" spans="1:5" s="5" customFormat="1" ht="16.5" customHeight="1">
      <c r="A23" s="19"/>
      <c r="B23" s="102"/>
      <c r="C23" s="99"/>
      <c r="D23" s="103"/>
      <c r="E23" s="103"/>
    </row>
    <row r="24" spans="1:5" s="5" customFormat="1" ht="16.5" customHeight="1">
      <c r="A24" s="19"/>
      <c r="B24" s="458" t="s">
        <v>287</v>
      </c>
      <c r="C24" s="459"/>
      <c r="D24" s="103"/>
      <c r="E24" s="103"/>
    </row>
    <row r="25" spans="1:5" s="5" customFormat="1" ht="16.5" customHeight="1">
      <c r="A25" s="19" t="s">
        <v>500</v>
      </c>
      <c r="B25" s="93">
        <v>128.1</v>
      </c>
      <c r="C25" s="99">
        <v>127</v>
      </c>
      <c r="D25" s="103">
        <v>27.1</v>
      </c>
      <c r="E25" s="103">
        <v>26.1</v>
      </c>
    </row>
    <row r="26" spans="1:5" s="5" customFormat="1" ht="16.5" customHeight="1">
      <c r="A26" s="19">
        <v>30</v>
      </c>
      <c r="B26" s="93">
        <v>127.9</v>
      </c>
      <c r="C26" s="99">
        <v>127</v>
      </c>
      <c r="D26" s="103">
        <v>27</v>
      </c>
      <c r="E26" s="103">
        <v>26.2</v>
      </c>
    </row>
    <row r="27" spans="1:5" s="5" customFormat="1" ht="16.5" customHeight="1">
      <c r="A27" s="19" t="s">
        <v>496</v>
      </c>
      <c r="B27" s="99">
        <v>127.8</v>
      </c>
      <c r="C27" s="99">
        <v>126.8</v>
      </c>
      <c r="D27" s="103">
        <v>26.9</v>
      </c>
      <c r="E27" s="103">
        <v>26.4</v>
      </c>
    </row>
    <row r="28" spans="1:5" s="5" customFormat="1" ht="16.5" customHeight="1">
      <c r="A28" s="19">
        <v>2</v>
      </c>
      <c r="B28" s="99">
        <v>129.3</v>
      </c>
      <c r="C28" s="99">
        <v>128.7</v>
      </c>
      <c r="D28" s="103">
        <v>28.6</v>
      </c>
      <c r="E28" s="103">
        <v>27.4</v>
      </c>
    </row>
    <row r="29" spans="1:5" s="1" customFormat="1" ht="16.5" customHeight="1">
      <c r="A29" s="114">
        <v>3</v>
      </c>
      <c r="B29" s="356">
        <v>128.2</v>
      </c>
      <c r="C29" s="356">
        <v>127.2</v>
      </c>
      <c r="D29" s="357">
        <v>27.6</v>
      </c>
      <c r="E29" s="357">
        <v>26.6</v>
      </c>
    </row>
    <row r="30" spans="1:5" s="5" customFormat="1" ht="16.5" customHeight="1">
      <c r="A30" s="19"/>
      <c r="B30" s="102"/>
      <c r="C30" s="99"/>
      <c r="D30" s="103"/>
      <c r="E30" s="103"/>
    </row>
    <row r="31" spans="1:5" s="5" customFormat="1" ht="16.5" customHeight="1">
      <c r="A31" s="19"/>
      <c r="B31" s="458" t="s">
        <v>293</v>
      </c>
      <c r="C31" s="459"/>
      <c r="D31" s="103"/>
      <c r="E31" s="103"/>
    </row>
    <row r="32" spans="1:5" s="5" customFormat="1" ht="16.5" customHeight="1">
      <c r="A32" s="19" t="s">
        <v>500</v>
      </c>
      <c r="B32" s="93">
        <v>133.5</v>
      </c>
      <c r="C32" s="99">
        <v>133</v>
      </c>
      <c r="D32" s="103">
        <v>30.4</v>
      </c>
      <c r="E32" s="103">
        <v>29.5</v>
      </c>
    </row>
    <row r="33" spans="1:5" s="5" customFormat="1" ht="16.5" customHeight="1">
      <c r="A33" s="19">
        <v>30</v>
      </c>
      <c r="B33" s="93">
        <v>133.6</v>
      </c>
      <c r="C33" s="99">
        <v>133.1</v>
      </c>
      <c r="D33" s="103">
        <v>30.5</v>
      </c>
      <c r="E33" s="103">
        <v>29.5</v>
      </c>
    </row>
    <row r="34" spans="1:5" s="5" customFormat="1" ht="16.5" customHeight="1">
      <c r="A34" s="19" t="s">
        <v>496</v>
      </c>
      <c r="B34" s="93">
        <v>133.3</v>
      </c>
      <c r="C34" s="99">
        <v>132.9</v>
      </c>
      <c r="D34" s="103">
        <v>30.4</v>
      </c>
      <c r="E34" s="103">
        <v>29.6</v>
      </c>
    </row>
    <row r="35" spans="1:5" s="5" customFormat="1" ht="16.5" customHeight="1">
      <c r="A35" s="19">
        <v>2</v>
      </c>
      <c r="B35" s="93">
        <v>134.3</v>
      </c>
      <c r="C35" s="99">
        <v>134.7</v>
      </c>
      <c r="D35" s="103">
        <v>31.8</v>
      </c>
      <c r="E35" s="103">
        <v>31</v>
      </c>
    </row>
    <row r="36" spans="1:5" s="1" customFormat="1" ht="16.5" customHeight="1">
      <c r="A36" s="114">
        <v>3</v>
      </c>
      <c r="B36" s="355">
        <v>133.7</v>
      </c>
      <c r="C36" s="356">
        <v>133.9</v>
      </c>
      <c r="D36" s="357">
        <v>31.2</v>
      </c>
      <c r="E36" s="357">
        <v>30.3</v>
      </c>
    </row>
    <row r="37" spans="1:5" s="5" customFormat="1" ht="16.5" customHeight="1">
      <c r="A37" s="19"/>
      <c r="B37" s="102"/>
      <c r="C37" s="99"/>
      <c r="D37" s="103"/>
      <c r="E37" s="103"/>
    </row>
    <row r="38" spans="1:5" s="5" customFormat="1" ht="16.5" customHeight="1">
      <c r="A38" s="19"/>
      <c r="B38" s="458" t="s">
        <v>294</v>
      </c>
      <c r="C38" s="459"/>
      <c r="D38" s="103"/>
      <c r="E38" s="103"/>
    </row>
    <row r="39" spans="1:5" s="5" customFormat="1" ht="16.5" customHeight="1">
      <c r="A39" s="19" t="s">
        <v>500</v>
      </c>
      <c r="B39" s="93">
        <v>138.7</v>
      </c>
      <c r="C39" s="99">
        <v>140</v>
      </c>
      <c r="D39" s="103">
        <v>33.8</v>
      </c>
      <c r="E39" s="103">
        <v>33.7</v>
      </c>
    </row>
    <row r="40" spans="1:5" s="5" customFormat="1" ht="16.5" customHeight="1">
      <c r="A40" s="19">
        <v>30</v>
      </c>
      <c r="B40" s="93">
        <v>138.8</v>
      </c>
      <c r="C40" s="99">
        <v>139.6</v>
      </c>
      <c r="D40" s="103">
        <v>34</v>
      </c>
      <c r="E40" s="103">
        <v>33.6</v>
      </c>
    </row>
    <row r="41" spans="1:5" s="5" customFormat="1" ht="16.5" customHeight="1">
      <c r="A41" s="19" t="s">
        <v>496</v>
      </c>
      <c r="B41" s="93">
        <v>139</v>
      </c>
      <c r="C41" s="99">
        <v>139.8</v>
      </c>
      <c r="D41" s="103">
        <v>34.3</v>
      </c>
      <c r="E41" s="103">
        <v>33.7</v>
      </c>
    </row>
    <row r="42" spans="1:5" s="5" customFormat="1" ht="16.5" customHeight="1">
      <c r="A42" s="19">
        <v>2</v>
      </c>
      <c r="B42" s="93">
        <v>140.1</v>
      </c>
      <c r="C42" s="99">
        <v>141.6</v>
      </c>
      <c r="D42" s="103">
        <v>36.2</v>
      </c>
      <c r="E42" s="103">
        <v>35.5</v>
      </c>
    </row>
    <row r="43" spans="1:5" s="1" customFormat="1" ht="16.5" customHeight="1">
      <c r="A43" s="114">
        <v>3</v>
      </c>
      <c r="B43" s="355">
        <v>138.9</v>
      </c>
      <c r="C43" s="356">
        <v>140.4</v>
      </c>
      <c r="D43" s="357">
        <v>34.6</v>
      </c>
      <c r="E43" s="357">
        <v>34.4</v>
      </c>
    </row>
    <row r="44" spans="1:5" s="5" customFormat="1" ht="16.5" customHeight="1">
      <c r="A44" s="19"/>
      <c r="B44" s="102"/>
      <c r="C44" s="99"/>
      <c r="D44" s="103"/>
      <c r="E44" s="103"/>
    </row>
    <row r="45" spans="1:5" s="5" customFormat="1" ht="16.5" customHeight="1">
      <c r="A45" s="19"/>
      <c r="B45" s="458" t="s">
        <v>295</v>
      </c>
      <c r="C45" s="459"/>
      <c r="D45" s="103"/>
      <c r="E45" s="103"/>
    </row>
    <row r="46" spans="1:5" s="5" customFormat="1" ht="16.5" customHeight="1">
      <c r="A46" s="19" t="s">
        <v>500</v>
      </c>
      <c r="B46" s="93">
        <v>145</v>
      </c>
      <c r="C46" s="99">
        <v>146.6</v>
      </c>
      <c r="D46" s="103">
        <v>38.1</v>
      </c>
      <c r="E46" s="103">
        <v>38.6</v>
      </c>
    </row>
    <row r="47" spans="1:5" s="5" customFormat="1" ht="16.5" customHeight="1">
      <c r="A47" s="19">
        <v>30</v>
      </c>
      <c r="B47" s="93">
        <v>144.9</v>
      </c>
      <c r="C47" s="99">
        <v>146.7</v>
      </c>
      <c r="D47" s="103">
        <v>38.1</v>
      </c>
      <c r="E47" s="103">
        <v>38.7</v>
      </c>
    </row>
    <row r="48" spans="1:5" s="5" customFormat="1" ht="16.5" customHeight="1">
      <c r="A48" s="19" t="s">
        <v>496</v>
      </c>
      <c r="B48" s="93">
        <v>145</v>
      </c>
      <c r="C48" s="99">
        <v>146.3</v>
      </c>
      <c r="D48" s="103">
        <v>38.6</v>
      </c>
      <c r="E48" s="103">
        <v>38.6</v>
      </c>
    </row>
    <row r="49" spans="1:5" s="5" customFormat="1" ht="16.5" customHeight="1">
      <c r="A49" s="19">
        <v>2</v>
      </c>
      <c r="B49" s="93">
        <v>144.8</v>
      </c>
      <c r="C49" s="99">
        <v>148.1</v>
      </c>
      <c r="D49" s="103">
        <v>41</v>
      </c>
      <c r="E49" s="103">
        <v>40</v>
      </c>
    </row>
    <row r="50" spans="1:5" s="1" customFormat="1" ht="16.5" customHeight="1">
      <c r="A50" s="114">
        <v>3</v>
      </c>
      <c r="B50" s="355">
        <v>145.5</v>
      </c>
      <c r="C50" s="356">
        <v>147</v>
      </c>
      <c r="D50" s="357">
        <v>39.4</v>
      </c>
      <c r="E50" s="357">
        <v>39.6</v>
      </c>
    </row>
    <row r="51" spans="1:5" s="5" customFormat="1" ht="16.5" customHeight="1" thickBot="1">
      <c r="A51" s="32"/>
      <c r="B51" s="104"/>
      <c r="C51" s="94"/>
      <c r="D51" s="105"/>
      <c r="E51" s="105"/>
    </row>
    <row r="52" spans="1:5" s="9" customFormat="1" ht="16.5" customHeight="1">
      <c r="A52" s="5" t="s">
        <v>534</v>
      </c>
      <c r="B52" s="100"/>
      <c r="C52" s="101"/>
      <c r="D52" s="106"/>
      <c r="E52" s="106"/>
    </row>
    <row r="53" s="299" customFormat="1" ht="13.5">
      <c r="A53" s="298"/>
    </row>
    <row r="54" s="299" customFormat="1" ht="13.5">
      <c r="A54" s="298"/>
    </row>
  </sheetData>
  <sheetProtection/>
  <mergeCells count="12">
    <mergeCell ref="A3:E4"/>
    <mergeCell ref="A7:A8"/>
    <mergeCell ref="B7:C7"/>
    <mergeCell ref="D7:E7"/>
    <mergeCell ref="A5:E5"/>
    <mergeCell ref="A1:E1"/>
    <mergeCell ref="B10:C10"/>
    <mergeCell ref="B17:C17"/>
    <mergeCell ref="B24:C24"/>
    <mergeCell ref="B31:C31"/>
    <mergeCell ref="B38:C38"/>
    <mergeCell ref="B45:C4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2.625" style="34" customWidth="1"/>
    <col min="2" max="5" width="14.00390625" style="4" customWidth="1"/>
    <col min="6" max="16384" width="9.00390625" style="4" customWidth="1"/>
  </cols>
  <sheetData>
    <row r="1" spans="1:6" s="5" customFormat="1" ht="18.75" customHeight="1">
      <c r="A1" s="389" t="s">
        <v>296</v>
      </c>
      <c r="B1" s="389"/>
      <c r="C1" s="389"/>
      <c r="D1" s="389"/>
      <c r="E1" s="389"/>
      <c r="F1" s="107"/>
    </row>
    <row r="2" spans="1:5" s="5" customFormat="1" ht="18" customHeight="1" thickBot="1">
      <c r="A2" s="25"/>
      <c r="B2" s="94"/>
      <c r="C2" s="94"/>
      <c r="D2" s="94"/>
      <c r="E2" s="349" t="s">
        <v>288</v>
      </c>
    </row>
    <row r="3" spans="1:5" s="5" customFormat="1" ht="18" customHeight="1">
      <c r="A3" s="461" t="s">
        <v>207</v>
      </c>
      <c r="B3" s="462" t="s">
        <v>289</v>
      </c>
      <c r="C3" s="463"/>
      <c r="D3" s="462" t="s">
        <v>290</v>
      </c>
      <c r="E3" s="463"/>
    </row>
    <row r="4" spans="1:5" s="5" customFormat="1" ht="18" customHeight="1">
      <c r="A4" s="404"/>
      <c r="B4" s="95" t="s">
        <v>32</v>
      </c>
      <c r="C4" s="95" t="s">
        <v>33</v>
      </c>
      <c r="D4" s="95" t="s">
        <v>32</v>
      </c>
      <c r="E4" s="95" t="s">
        <v>33</v>
      </c>
    </row>
    <row r="5" spans="1:5" s="5" customFormat="1" ht="6" customHeight="1">
      <c r="A5" s="73"/>
      <c r="B5" s="96"/>
      <c r="C5" s="97"/>
      <c r="D5" s="97"/>
      <c r="E5" s="97"/>
    </row>
    <row r="6" spans="1:5" s="5" customFormat="1" ht="18" customHeight="1">
      <c r="A6" s="40"/>
      <c r="B6" s="458" t="s">
        <v>285</v>
      </c>
      <c r="C6" s="459"/>
      <c r="D6" s="93"/>
      <c r="E6" s="93"/>
    </row>
    <row r="7" spans="1:5" s="5" customFormat="1" ht="18" customHeight="1">
      <c r="A7" s="19" t="s">
        <v>500</v>
      </c>
      <c r="B7" s="93">
        <v>152.7</v>
      </c>
      <c r="C7" s="93">
        <v>151.9</v>
      </c>
      <c r="D7" s="93">
        <v>43.5</v>
      </c>
      <c r="E7" s="93">
        <v>43.4</v>
      </c>
    </row>
    <row r="8" spans="1:5" s="5" customFormat="1" ht="18" customHeight="1">
      <c r="A8" s="19">
        <v>30</v>
      </c>
      <c r="B8" s="93">
        <v>152.2</v>
      </c>
      <c r="C8" s="93">
        <v>151.8</v>
      </c>
      <c r="D8" s="93">
        <v>43.2</v>
      </c>
      <c r="E8" s="93">
        <v>43</v>
      </c>
    </row>
    <row r="9" spans="1:5" s="5" customFormat="1" ht="18" customHeight="1">
      <c r="A9" s="19" t="s">
        <v>496</v>
      </c>
      <c r="B9" s="93">
        <v>152.4</v>
      </c>
      <c r="C9" s="93">
        <v>151.8</v>
      </c>
      <c r="D9" s="93">
        <v>43.7</v>
      </c>
      <c r="E9" s="93">
        <v>43.5</v>
      </c>
    </row>
    <row r="10" spans="1:5" s="1" customFormat="1" ht="18" customHeight="1">
      <c r="A10" s="19">
        <v>2</v>
      </c>
      <c r="B10" s="93">
        <v>154.8</v>
      </c>
      <c r="C10" s="93">
        <v>152.5</v>
      </c>
      <c r="D10" s="93">
        <v>46.2</v>
      </c>
      <c r="E10" s="93">
        <v>44.2</v>
      </c>
    </row>
    <row r="11" spans="1:5" s="1" customFormat="1" ht="18" customHeight="1">
      <c r="A11" s="114">
        <v>3</v>
      </c>
      <c r="B11" s="355">
        <v>153.6</v>
      </c>
      <c r="C11" s="355">
        <v>152</v>
      </c>
      <c r="D11" s="355">
        <v>45</v>
      </c>
      <c r="E11" s="355">
        <v>43.8</v>
      </c>
    </row>
    <row r="12" spans="1:5" s="5" customFormat="1" ht="18" customHeight="1">
      <c r="A12" s="40"/>
      <c r="B12" s="92"/>
      <c r="C12" s="93"/>
      <c r="D12" s="93"/>
      <c r="E12" s="93"/>
    </row>
    <row r="13" spans="1:5" s="5" customFormat="1" ht="18" customHeight="1">
      <c r="A13" s="40"/>
      <c r="B13" s="458" t="s">
        <v>286</v>
      </c>
      <c r="C13" s="459"/>
      <c r="D13" s="93"/>
      <c r="E13" s="93"/>
    </row>
    <row r="14" spans="1:7" ht="18" customHeight="1">
      <c r="A14" s="19" t="s">
        <v>500</v>
      </c>
      <c r="B14" s="93">
        <v>159.9</v>
      </c>
      <c r="C14" s="93">
        <v>155.1</v>
      </c>
      <c r="D14" s="93">
        <v>49.1</v>
      </c>
      <c r="E14" s="93">
        <v>46.9</v>
      </c>
      <c r="F14" s="299"/>
      <c r="G14" s="299"/>
    </row>
    <row r="15" spans="1:5" s="5" customFormat="1" ht="18" customHeight="1">
      <c r="A15" s="19">
        <v>30</v>
      </c>
      <c r="B15" s="93">
        <v>160</v>
      </c>
      <c r="C15" s="93">
        <v>155.1</v>
      </c>
      <c r="D15" s="93">
        <v>48.7</v>
      </c>
      <c r="E15" s="93">
        <v>47</v>
      </c>
    </row>
    <row r="16" spans="1:5" s="5" customFormat="1" ht="18" customHeight="1">
      <c r="A16" s="19" t="s">
        <v>496</v>
      </c>
      <c r="B16" s="93">
        <v>159.8</v>
      </c>
      <c r="C16" s="93">
        <v>154.9</v>
      </c>
      <c r="D16" s="93">
        <v>48.7</v>
      </c>
      <c r="E16" s="93">
        <v>46.9</v>
      </c>
    </row>
    <row r="17" spans="1:5" s="1" customFormat="1" ht="18" customHeight="1">
      <c r="A17" s="19">
        <v>2</v>
      </c>
      <c r="B17" s="93">
        <v>161.6</v>
      </c>
      <c r="C17" s="93">
        <v>155.3</v>
      </c>
      <c r="D17" s="93">
        <v>51.2</v>
      </c>
      <c r="E17" s="93">
        <v>47.5</v>
      </c>
    </row>
    <row r="18" spans="1:5" s="1" customFormat="1" ht="18" customHeight="1">
      <c r="A18" s="114">
        <v>3</v>
      </c>
      <c r="B18" s="355">
        <v>160.3</v>
      </c>
      <c r="C18" s="355">
        <v>154.7</v>
      </c>
      <c r="D18" s="355">
        <v>49.9</v>
      </c>
      <c r="E18" s="355">
        <v>47.2</v>
      </c>
    </row>
    <row r="19" spans="1:7" ht="18" customHeight="1">
      <c r="A19" s="19"/>
      <c r="B19" s="93"/>
      <c r="C19" s="93"/>
      <c r="D19" s="93"/>
      <c r="E19" s="93"/>
      <c r="F19" s="299"/>
      <c r="G19" s="299"/>
    </row>
    <row r="20" spans="1:7" ht="18" customHeight="1">
      <c r="A20" s="19"/>
      <c r="B20" s="459" t="s">
        <v>287</v>
      </c>
      <c r="C20" s="459"/>
      <c r="D20" s="93"/>
      <c r="E20" s="93"/>
      <c r="F20" s="299"/>
      <c r="G20" s="299"/>
    </row>
    <row r="21" spans="1:7" ht="18" customHeight="1">
      <c r="A21" s="19" t="s">
        <v>500</v>
      </c>
      <c r="B21" s="93">
        <v>165.2</v>
      </c>
      <c r="C21" s="93">
        <v>156.2</v>
      </c>
      <c r="D21" s="93">
        <v>53.8</v>
      </c>
      <c r="E21" s="93">
        <v>49.4</v>
      </c>
      <c r="F21" s="299"/>
      <c r="G21" s="299"/>
    </row>
    <row r="22" spans="1:5" s="5" customFormat="1" ht="18" customHeight="1">
      <c r="A22" s="19">
        <v>30</v>
      </c>
      <c r="B22" s="93">
        <v>165.3</v>
      </c>
      <c r="C22" s="93">
        <v>156.7</v>
      </c>
      <c r="D22" s="93">
        <v>53.8</v>
      </c>
      <c r="E22" s="93">
        <v>49.5</v>
      </c>
    </row>
    <row r="23" spans="1:5" s="5" customFormat="1" ht="18" customHeight="1">
      <c r="A23" s="19" t="s">
        <v>496</v>
      </c>
      <c r="B23" s="93">
        <v>165.4</v>
      </c>
      <c r="C23" s="93">
        <v>156.5</v>
      </c>
      <c r="D23" s="93">
        <v>53.8</v>
      </c>
      <c r="E23" s="93">
        <v>49.9</v>
      </c>
    </row>
    <row r="24" spans="1:5" s="1" customFormat="1" ht="18" customHeight="1">
      <c r="A24" s="19">
        <v>2</v>
      </c>
      <c r="B24" s="93">
        <v>166</v>
      </c>
      <c r="C24" s="93">
        <v>156.5</v>
      </c>
      <c r="D24" s="93">
        <v>55.3</v>
      </c>
      <c r="E24" s="93">
        <v>49.7</v>
      </c>
    </row>
    <row r="25" spans="1:5" s="1" customFormat="1" ht="18" customHeight="1">
      <c r="A25" s="114">
        <v>3</v>
      </c>
      <c r="B25" s="355">
        <v>165.3</v>
      </c>
      <c r="C25" s="355">
        <v>156.3</v>
      </c>
      <c r="D25" s="355">
        <v>54.4</v>
      </c>
      <c r="E25" s="355">
        <v>49.6</v>
      </c>
    </row>
    <row r="26" spans="1:7" ht="18" customHeight="1" thickBot="1">
      <c r="A26" s="25"/>
      <c r="B26" s="98"/>
      <c r="C26" s="94"/>
      <c r="D26" s="94"/>
      <c r="E26" s="94"/>
      <c r="F26" s="299"/>
      <c r="G26" s="299"/>
    </row>
    <row r="27" spans="1:7" ht="18" customHeight="1">
      <c r="A27" s="26" t="s">
        <v>531</v>
      </c>
      <c r="B27" s="92"/>
      <c r="C27" s="93"/>
      <c r="D27" s="93"/>
      <c r="E27" s="93"/>
      <c r="F27" s="299"/>
      <c r="G27" s="299"/>
    </row>
    <row r="28" spans="1:7" ht="13.5">
      <c r="A28" s="464"/>
      <c r="B28" s="464"/>
      <c r="C28" s="464"/>
      <c r="D28" s="464"/>
      <c r="E28" s="464"/>
      <c r="F28" s="299"/>
      <c r="G28" s="299"/>
    </row>
    <row r="29" spans="1:7" ht="13.5">
      <c r="A29" s="40"/>
      <c r="B29" s="5"/>
      <c r="C29" s="5"/>
      <c r="D29" s="5"/>
      <c r="E29" s="5"/>
      <c r="F29" s="299"/>
      <c r="G29" s="299"/>
    </row>
    <row r="30" spans="1:7" ht="13.5">
      <c r="A30" s="298"/>
      <c r="B30" s="299"/>
      <c r="C30" s="299"/>
      <c r="D30" s="299"/>
      <c r="E30" s="299"/>
      <c r="F30" s="299"/>
      <c r="G30" s="299"/>
    </row>
    <row r="31" spans="1:7" ht="13.5">
      <c r="A31" s="298"/>
      <c r="B31" s="299"/>
      <c r="C31" s="299"/>
      <c r="D31" s="299"/>
      <c r="E31" s="299"/>
      <c r="F31" s="299"/>
      <c r="G31" s="299"/>
    </row>
  </sheetData>
  <sheetProtection/>
  <mergeCells count="8">
    <mergeCell ref="A1:E1"/>
    <mergeCell ref="A28:E28"/>
    <mergeCell ref="B6:C6"/>
    <mergeCell ref="B13:C13"/>
    <mergeCell ref="B20:C20"/>
    <mergeCell ref="A3:A4"/>
    <mergeCell ref="B3:C3"/>
    <mergeCell ref="D3:E3"/>
  </mergeCells>
  <printOptions/>
  <pageMargins left="0.75" right="0.75" top="1" bottom="1" header="0.512" footer="0.512"/>
  <pageSetup fitToHeight="0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5"/>
  <sheetViews>
    <sheetView showGridLines="0" zoomScalePageLayoutView="0" workbookViewId="0" topLeftCell="A1">
      <selection activeCell="A1" sqref="A1:M1"/>
    </sheetView>
  </sheetViews>
  <sheetFormatPr defaultColWidth="9.00390625" defaultRowHeight="13.5"/>
  <cols>
    <col min="1" max="1" width="11.50390625" style="235" customWidth="1"/>
    <col min="2" max="2" width="11.375" style="236" customWidth="1"/>
    <col min="3" max="3" width="8.375" style="235" customWidth="1"/>
    <col min="4" max="4" width="8.125" style="235" customWidth="1"/>
    <col min="5" max="12" width="7.75390625" style="235" customWidth="1"/>
    <col min="13" max="13" width="7.25390625" style="235" customWidth="1"/>
    <col min="14" max="16384" width="9.00390625" style="235" customWidth="1"/>
  </cols>
  <sheetData>
    <row r="1" spans="1:13" s="133" customFormat="1" ht="19.5" customHeight="1">
      <c r="A1" s="387" t="s">
        <v>509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</row>
    <row r="2" spans="2:13" s="5" customFormat="1" ht="4.5" customHeight="1">
      <c r="B2" s="33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s="5" customFormat="1" ht="16.5" customHeight="1">
      <c r="A3" s="420" t="s">
        <v>343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1:13" s="45" customFormat="1" ht="4.5" customHeight="1" thickBot="1">
      <c r="A4" s="82"/>
      <c r="B4" s="83"/>
      <c r="C4" s="82"/>
      <c r="D4" s="82"/>
      <c r="E4" s="82"/>
      <c r="F4" s="82"/>
      <c r="G4" s="82"/>
      <c r="H4" s="82"/>
      <c r="I4" s="82"/>
      <c r="J4" s="82"/>
      <c r="K4" s="82"/>
      <c r="L4" s="116"/>
      <c r="M4" s="201"/>
    </row>
    <row r="5" spans="1:13" s="45" customFormat="1" ht="2.25" customHeight="1">
      <c r="A5" s="84"/>
      <c r="B5" s="85"/>
      <c r="C5" s="86"/>
      <c r="D5" s="202"/>
      <c r="E5" s="202"/>
      <c r="F5" s="203"/>
      <c r="G5" s="202"/>
      <c r="H5" s="202"/>
      <c r="I5" s="203"/>
      <c r="J5" s="202"/>
      <c r="K5" s="204"/>
      <c r="L5" s="204"/>
      <c r="M5" s="205"/>
    </row>
    <row r="6" spans="1:13" s="45" customFormat="1" ht="60" customHeight="1">
      <c r="A6" s="19" t="s">
        <v>207</v>
      </c>
      <c r="B6" s="19" t="s">
        <v>284</v>
      </c>
      <c r="C6" s="87" t="s">
        <v>12</v>
      </c>
      <c r="D6" s="186" t="s">
        <v>11</v>
      </c>
      <c r="E6" s="186" t="s">
        <v>283</v>
      </c>
      <c r="F6" s="206" t="s">
        <v>14</v>
      </c>
      <c r="G6" s="207" t="s">
        <v>282</v>
      </c>
      <c r="H6" s="207" t="s">
        <v>281</v>
      </c>
      <c r="I6" s="206" t="s">
        <v>344</v>
      </c>
      <c r="J6" s="207" t="s">
        <v>280</v>
      </c>
      <c r="K6" s="188" t="s">
        <v>15</v>
      </c>
      <c r="L6" s="188" t="s">
        <v>358</v>
      </c>
      <c r="M6" s="188" t="s">
        <v>472</v>
      </c>
    </row>
    <row r="7" spans="1:13" s="45" customFormat="1" ht="3" customHeight="1">
      <c r="A7" s="52"/>
      <c r="B7" s="52"/>
      <c r="C7" s="88"/>
      <c r="D7" s="187"/>
      <c r="E7" s="208"/>
      <c r="F7" s="209"/>
      <c r="G7" s="210"/>
      <c r="H7" s="208"/>
      <c r="I7" s="209"/>
      <c r="J7" s="208"/>
      <c r="K7" s="189"/>
      <c r="L7" s="189"/>
      <c r="M7" s="211"/>
    </row>
    <row r="8" spans="1:13" s="45" customFormat="1" ht="6" customHeight="1">
      <c r="A8" s="40"/>
      <c r="B8" s="19"/>
      <c r="C8" s="76"/>
      <c r="D8" s="89"/>
      <c r="E8" s="89"/>
      <c r="F8" s="89"/>
      <c r="G8" s="89"/>
      <c r="H8" s="89"/>
      <c r="I8" s="89"/>
      <c r="J8" s="89"/>
      <c r="K8" s="89"/>
      <c r="L8" s="89"/>
      <c r="M8" s="201"/>
    </row>
    <row r="9" spans="1:13" s="5" customFormat="1" ht="18" customHeight="1">
      <c r="A9" s="388" t="s">
        <v>494</v>
      </c>
      <c r="B9" s="90" t="s">
        <v>16</v>
      </c>
      <c r="C9" s="80">
        <f>C10+C11</f>
        <v>644141</v>
      </c>
      <c r="D9" s="166">
        <v>114230</v>
      </c>
      <c r="E9" s="166">
        <v>80931</v>
      </c>
      <c r="F9" s="166">
        <v>76391</v>
      </c>
      <c r="G9" s="166">
        <v>87749</v>
      </c>
      <c r="H9" s="166">
        <v>60042</v>
      </c>
      <c r="I9" s="166">
        <v>56015</v>
      </c>
      <c r="J9" s="166">
        <v>42068</v>
      </c>
      <c r="K9" s="166">
        <v>53997</v>
      </c>
      <c r="L9" s="166">
        <v>23920</v>
      </c>
      <c r="M9" s="166">
        <v>48798</v>
      </c>
    </row>
    <row r="10" spans="1:13" s="5" customFormat="1" ht="18" customHeight="1">
      <c r="A10" s="388"/>
      <c r="B10" s="90" t="s">
        <v>13</v>
      </c>
      <c r="C10" s="80">
        <f>SUM(D10:M10)</f>
        <v>561777</v>
      </c>
      <c r="D10" s="166">
        <v>99502</v>
      </c>
      <c r="E10" s="166">
        <v>68278</v>
      </c>
      <c r="F10" s="166">
        <v>66365</v>
      </c>
      <c r="G10" s="166">
        <v>74106</v>
      </c>
      <c r="H10" s="166">
        <v>52323</v>
      </c>
      <c r="I10" s="166">
        <v>51833</v>
      </c>
      <c r="J10" s="166">
        <v>36355</v>
      </c>
      <c r="K10" s="166">
        <v>40297</v>
      </c>
      <c r="L10" s="166">
        <v>23920</v>
      </c>
      <c r="M10" s="166">
        <v>48798</v>
      </c>
    </row>
    <row r="11" spans="1:13" s="5" customFormat="1" ht="18" customHeight="1">
      <c r="A11" s="388"/>
      <c r="B11" s="90" t="s">
        <v>279</v>
      </c>
      <c r="C11" s="80">
        <f>SUM(D11:M11)</f>
        <v>82364</v>
      </c>
      <c r="D11" s="166">
        <v>14728</v>
      </c>
      <c r="E11" s="166">
        <v>12653</v>
      </c>
      <c r="F11" s="166">
        <v>10026</v>
      </c>
      <c r="G11" s="166">
        <v>13643</v>
      </c>
      <c r="H11" s="166">
        <v>7719</v>
      </c>
      <c r="I11" s="166">
        <v>4182</v>
      </c>
      <c r="J11" s="166">
        <v>5713</v>
      </c>
      <c r="K11" s="166">
        <v>13700</v>
      </c>
      <c r="L11" s="166" t="s">
        <v>247</v>
      </c>
      <c r="M11" s="166" t="s">
        <v>247</v>
      </c>
    </row>
    <row r="12" spans="1:13" s="5" customFormat="1" ht="10.5" customHeight="1">
      <c r="A12" s="33"/>
      <c r="B12" s="90"/>
      <c r="C12" s="80"/>
      <c r="D12" s="166"/>
      <c r="E12" s="166"/>
      <c r="F12" s="166"/>
      <c r="G12" s="166"/>
      <c r="H12" s="166"/>
      <c r="I12" s="166"/>
      <c r="J12" s="166"/>
      <c r="K12" s="166"/>
      <c r="L12" s="166"/>
      <c r="M12" s="166"/>
    </row>
    <row r="13" spans="1:13" s="5" customFormat="1" ht="18" customHeight="1">
      <c r="A13" s="388">
        <v>29</v>
      </c>
      <c r="B13" s="90" t="s">
        <v>16</v>
      </c>
      <c r="C13" s="80">
        <f>C14+C15</f>
        <v>696275</v>
      </c>
      <c r="D13" s="166">
        <v>137512</v>
      </c>
      <c r="E13" s="166">
        <v>78639</v>
      </c>
      <c r="F13" s="166">
        <v>67872</v>
      </c>
      <c r="G13" s="166">
        <v>84820</v>
      </c>
      <c r="H13" s="166">
        <v>65597</v>
      </c>
      <c r="I13" s="166">
        <v>54528</v>
      </c>
      <c r="J13" s="166">
        <v>46325</v>
      </c>
      <c r="K13" s="166">
        <v>65317</v>
      </c>
      <c r="L13" s="166">
        <v>31053</v>
      </c>
      <c r="M13" s="166">
        <v>64612</v>
      </c>
    </row>
    <row r="14" spans="1:13" s="5" customFormat="1" ht="18" customHeight="1">
      <c r="A14" s="388"/>
      <c r="B14" s="90" t="s">
        <v>13</v>
      </c>
      <c r="C14" s="80">
        <f>SUM(D14:M14)</f>
        <v>616238</v>
      </c>
      <c r="D14" s="166">
        <v>122926</v>
      </c>
      <c r="E14" s="166">
        <v>66675</v>
      </c>
      <c r="F14" s="166">
        <v>57618</v>
      </c>
      <c r="G14" s="166">
        <v>71293</v>
      </c>
      <c r="H14" s="166">
        <v>57857</v>
      </c>
      <c r="I14" s="166">
        <v>50520</v>
      </c>
      <c r="J14" s="166">
        <v>40540</v>
      </c>
      <c r="K14" s="166">
        <v>53144</v>
      </c>
      <c r="L14" s="166">
        <v>31053</v>
      </c>
      <c r="M14" s="166">
        <v>64612</v>
      </c>
    </row>
    <row r="15" spans="1:13" s="5" customFormat="1" ht="18" customHeight="1">
      <c r="A15" s="388"/>
      <c r="B15" s="90" t="s">
        <v>279</v>
      </c>
      <c r="C15" s="80">
        <f>SUM(D15:M15)</f>
        <v>80037</v>
      </c>
      <c r="D15" s="166">
        <v>14586</v>
      </c>
      <c r="E15" s="166">
        <v>11964</v>
      </c>
      <c r="F15" s="166">
        <v>10254</v>
      </c>
      <c r="G15" s="166">
        <v>13527</v>
      </c>
      <c r="H15" s="166">
        <v>7740</v>
      </c>
      <c r="I15" s="166">
        <v>4008</v>
      </c>
      <c r="J15" s="166">
        <v>5785</v>
      </c>
      <c r="K15" s="166">
        <v>12173</v>
      </c>
      <c r="L15" s="166" t="s">
        <v>247</v>
      </c>
      <c r="M15" s="166" t="s">
        <v>247</v>
      </c>
    </row>
    <row r="16" spans="1:13" s="5" customFormat="1" ht="10.5" customHeight="1">
      <c r="A16" s="62"/>
      <c r="B16" s="244"/>
      <c r="C16" s="115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1:13" s="5" customFormat="1" ht="18" customHeight="1">
      <c r="A17" s="388">
        <v>30</v>
      </c>
      <c r="B17" s="90" t="s">
        <v>16</v>
      </c>
      <c r="C17" s="80">
        <f>C18+C19</f>
        <v>681270</v>
      </c>
      <c r="D17" s="166">
        <v>127592</v>
      </c>
      <c r="E17" s="166">
        <v>72506</v>
      </c>
      <c r="F17" s="166">
        <v>75404</v>
      </c>
      <c r="G17" s="166">
        <v>92488</v>
      </c>
      <c r="H17" s="166">
        <v>63893</v>
      </c>
      <c r="I17" s="166">
        <v>37495</v>
      </c>
      <c r="J17" s="166">
        <v>43410</v>
      </c>
      <c r="K17" s="166">
        <v>64433</v>
      </c>
      <c r="L17" s="166">
        <v>24695</v>
      </c>
      <c r="M17" s="166">
        <v>79354</v>
      </c>
    </row>
    <row r="18" spans="1:13" s="5" customFormat="1" ht="18" customHeight="1">
      <c r="A18" s="388"/>
      <c r="B18" s="90" t="s">
        <v>13</v>
      </c>
      <c r="C18" s="80">
        <f>SUM(D18:M18)</f>
        <v>609439</v>
      </c>
      <c r="D18" s="166">
        <v>113415</v>
      </c>
      <c r="E18" s="166">
        <v>60831</v>
      </c>
      <c r="F18" s="166">
        <v>66553</v>
      </c>
      <c r="G18" s="166">
        <v>84212</v>
      </c>
      <c r="H18" s="166">
        <v>56027</v>
      </c>
      <c r="I18" s="166">
        <v>35529</v>
      </c>
      <c r="J18" s="166">
        <v>37414</v>
      </c>
      <c r="K18" s="166">
        <v>52111</v>
      </c>
      <c r="L18" s="166">
        <v>24695</v>
      </c>
      <c r="M18" s="166">
        <v>78652</v>
      </c>
    </row>
    <row r="19" spans="1:13" s="5" customFormat="1" ht="18" customHeight="1">
      <c r="A19" s="388"/>
      <c r="B19" s="90" t="s">
        <v>279</v>
      </c>
      <c r="C19" s="80">
        <f>SUM(D19:M19)</f>
        <v>71831</v>
      </c>
      <c r="D19" s="166">
        <v>14177</v>
      </c>
      <c r="E19" s="166">
        <v>11675</v>
      </c>
      <c r="F19" s="166">
        <v>8851</v>
      </c>
      <c r="G19" s="166">
        <v>8276</v>
      </c>
      <c r="H19" s="166">
        <v>7866</v>
      </c>
      <c r="I19" s="166">
        <v>1966</v>
      </c>
      <c r="J19" s="166">
        <v>5996</v>
      </c>
      <c r="K19" s="166">
        <v>12322</v>
      </c>
      <c r="L19" s="166" t="s">
        <v>478</v>
      </c>
      <c r="M19" s="166">
        <v>702</v>
      </c>
    </row>
    <row r="20" spans="1:13" s="5" customFormat="1" ht="10.5" customHeight="1">
      <c r="A20" s="62"/>
      <c r="B20" s="244"/>
      <c r="C20" s="115"/>
      <c r="D20" s="230"/>
      <c r="E20" s="230"/>
      <c r="F20" s="230"/>
      <c r="G20" s="230"/>
      <c r="H20" s="230"/>
      <c r="I20" s="230"/>
      <c r="J20" s="230"/>
      <c r="K20" s="230"/>
      <c r="L20" s="230"/>
      <c r="M20" s="230"/>
    </row>
    <row r="21" spans="1:13" s="1" customFormat="1" ht="18" customHeight="1">
      <c r="A21" s="388" t="s">
        <v>496</v>
      </c>
      <c r="B21" s="90" t="s">
        <v>16</v>
      </c>
      <c r="C21" s="80">
        <f>C22+C23</f>
        <v>666131</v>
      </c>
      <c r="D21" s="166">
        <f>SUM(D22:D23)</f>
        <v>118311</v>
      </c>
      <c r="E21" s="166">
        <f aca="true" t="shared" si="0" ref="E21:M21">SUM(E22:E23)</f>
        <v>74829</v>
      </c>
      <c r="F21" s="166">
        <f t="shared" si="0"/>
        <v>72473</v>
      </c>
      <c r="G21" s="166">
        <f t="shared" si="0"/>
        <v>91239</v>
      </c>
      <c r="H21" s="166">
        <f t="shared" si="0"/>
        <v>55695</v>
      </c>
      <c r="I21" s="166">
        <f t="shared" si="0"/>
        <v>47446</v>
      </c>
      <c r="J21" s="166">
        <f t="shared" si="0"/>
        <v>38597</v>
      </c>
      <c r="K21" s="166">
        <f t="shared" si="0"/>
        <v>59575</v>
      </c>
      <c r="L21" s="166">
        <f t="shared" si="0"/>
        <v>29069</v>
      </c>
      <c r="M21" s="166">
        <f t="shared" si="0"/>
        <v>78897</v>
      </c>
    </row>
    <row r="22" spans="1:13" s="1" customFormat="1" ht="18" customHeight="1">
      <c r="A22" s="388"/>
      <c r="B22" s="90" t="s">
        <v>13</v>
      </c>
      <c r="C22" s="80">
        <f>SUM(D22:M22)</f>
        <v>590248</v>
      </c>
      <c r="D22" s="166">
        <v>104531</v>
      </c>
      <c r="E22" s="166">
        <v>64130</v>
      </c>
      <c r="F22" s="166">
        <v>63583</v>
      </c>
      <c r="G22" s="166">
        <v>78834</v>
      </c>
      <c r="H22" s="166">
        <v>48113</v>
      </c>
      <c r="I22" s="166">
        <v>43623</v>
      </c>
      <c r="J22" s="166">
        <v>32534</v>
      </c>
      <c r="K22" s="166">
        <v>48044</v>
      </c>
      <c r="L22" s="166">
        <v>29069</v>
      </c>
      <c r="M22" s="166">
        <v>77787</v>
      </c>
    </row>
    <row r="23" spans="1:13" s="1" customFormat="1" ht="18" customHeight="1">
      <c r="A23" s="388"/>
      <c r="B23" s="90" t="s">
        <v>279</v>
      </c>
      <c r="C23" s="80">
        <f>SUM(D23:M23)</f>
        <v>75883</v>
      </c>
      <c r="D23" s="166">
        <v>13780</v>
      </c>
      <c r="E23" s="166">
        <v>10699</v>
      </c>
      <c r="F23" s="166">
        <v>8890</v>
      </c>
      <c r="G23" s="166">
        <v>12405</v>
      </c>
      <c r="H23" s="166">
        <v>7582</v>
      </c>
      <c r="I23" s="166">
        <v>3823</v>
      </c>
      <c r="J23" s="166">
        <v>6063</v>
      </c>
      <c r="K23" s="166">
        <v>11531</v>
      </c>
      <c r="L23" s="166" t="s">
        <v>247</v>
      </c>
      <c r="M23" s="166">
        <v>1110</v>
      </c>
    </row>
    <row r="24" spans="1:13" s="5" customFormat="1" ht="11.25" customHeight="1">
      <c r="A24" s="62"/>
      <c r="B24" s="244"/>
      <c r="C24" s="115"/>
      <c r="D24" s="230"/>
      <c r="E24" s="230"/>
      <c r="F24" s="230"/>
      <c r="G24" s="230"/>
      <c r="H24" s="230"/>
      <c r="I24" s="230"/>
      <c r="J24" s="230"/>
      <c r="K24" s="230"/>
      <c r="L24" s="230"/>
      <c r="M24" s="230"/>
    </row>
    <row r="25" spans="1:13" s="1" customFormat="1" ht="18" customHeight="1">
      <c r="A25" s="465">
        <v>2</v>
      </c>
      <c r="B25" s="117" t="s">
        <v>16</v>
      </c>
      <c r="C25" s="115">
        <f>C26+C27</f>
        <v>249429</v>
      </c>
      <c r="D25" s="230">
        <f>SUM(D26:D27)</f>
        <v>46021</v>
      </c>
      <c r="E25" s="230">
        <f aca="true" t="shared" si="1" ref="E25:M25">SUM(E26:E27)</f>
        <v>19899</v>
      </c>
      <c r="F25" s="230">
        <f t="shared" si="1"/>
        <v>29323</v>
      </c>
      <c r="G25" s="230">
        <f t="shared" si="1"/>
        <v>33196</v>
      </c>
      <c r="H25" s="230">
        <f t="shared" si="1"/>
        <v>16117</v>
      </c>
      <c r="I25" s="230">
        <f t="shared" si="1"/>
        <v>15517</v>
      </c>
      <c r="J25" s="230">
        <f t="shared" si="1"/>
        <v>19946</v>
      </c>
      <c r="K25" s="230">
        <f t="shared" si="1"/>
        <v>19362</v>
      </c>
      <c r="L25" s="230">
        <f t="shared" si="1"/>
        <v>16868</v>
      </c>
      <c r="M25" s="230">
        <f t="shared" si="1"/>
        <v>33180</v>
      </c>
    </row>
    <row r="26" spans="1:13" s="1" customFormat="1" ht="18" customHeight="1">
      <c r="A26" s="465"/>
      <c r="B26" s="117" t="s">
        <v>13</v>
      </c>
      <c r="C26" s="115">
        <f>SUM(D26:M26)</f>
        <v>249429</v>
      </c>
      <c r="D26" s="230">
        <v>46021</v>
      </c>
      <c r="E26" s="230">
        <v>19899</v>
      </c>
      <c r="F26" s="230">
        <v>29323</v>
      </c>
      <c r="G26" s="230">
        <v>33196</v>
      </c>
      <c r="H26" s="230">
        <v>16117</v>
      </c>
      <c r="I26" s="230">
        <v>15517</v>
      </c>
      <c r="J26" s="230">
        <v>19946</v>
      </c>
      <c r="K26" s="230">
        <v>19362</v>
      </c>
      <c r="L26" s="230">
        <v>16868</v>
      </c>
      <c r="M26" s="230">
        <v>33180</v>
      </c>
    </row>
    <row r="27" spans="1:13" s="1" customFormat="1" ht="18" customHeight="1">
      <c r="A27" s="465"/>
      <c r="B27" s="117" t="s">
        <v>279</v>
      </c>
      <c r="C27" s="373">
        <f>SUM(D27:M27)</f>
        <v>0</v>
      </c>
      <c r="D27" s="230" t="s">
        <v>247</v>
      </c>
      <c r="E27" s="230" t="s">
        <v>247</v>
      </c>
      <c r="F27" s="230" t="s">
        <v>247</v>
      </c>
      <c r="G27" s="230" t="s">
        <v>247</v>
      </c>
      <c r="H27" s="230" t="s">
        <v>247</v>
      </c>
      <c r="I27" s="230" t="s">
        <v>247</v>
      </c>
      <c r="J27" s="230" t="s">
        <v>247</v>
      </c>
      <c r="K27" s="230" t="s">
        <v>247</v>
      </c>
      <c r="L27" s="230" t="s">
        <v>247</v>
      </c>
      <c r="M27" s="230" t="s">
        <v>247</v>
      </c>
    </row>
    <row r="28" spans="1:13" s="5" customFormat="1" ht="6" customHeight="1" thickBot="1">
      <c r="A28" s="16"/>
      <c r="B28" s="25"/>
      <c r="C28" s="81"/>
      <c r="D28" s="142"/>
      <c r="E28" s="142"/>
      <c r="F28" s="142"/>
      <c r="G28" s="142"/>
      <c r="H28" s="142"/>
      <c r="I28" s="142"/>
      <c r="J28" s="142"/>
      <c r="K28" s="149"/>
      <c r="L28" s="149"/>
      <c r="M28" s="142"/>
    </row>
    <row r="29" spans="1:13" s="9" customFormat="1" ht="18" customHeight="1">
      <c r="A29" s="5" t="s">
        <v>502</v>
      </c>
      <c r="B29" s="74"/>
      <c r="D29" s="161"/>
      <c r="E29" s="161"/>
      <c r="F29" s="161"/>
      <c r="G29" s="161"/>
      <c r="H29" s="161"/>
      <c r="I29" s="161"/>
      <c r="J29" s="161"/>
      <c r="K29" s="161"/>
      <c r="L29" s="161"/>
      <c r="M29" s="161"/>
    </row>
    <row r="30" spans="2:3" s="5" customFormat="1" ht="13.5">
      <c r="B30" s="33"/>
      <c r="C30" s="38"/>
    </row>
    <row r="31" s="5" customFormat="1" ht="13.5">
      <c r="B31" s="33"/>
    </row>
    <row r="32" s="5" customFormat="1" ht="13.5">
      <c r="B32" s="33"/>
    </row>
    <row r="33" s="5" customFormat="1" ht="13.5">
      <c r="B33" s="33"/>
    </row>
    <row r="34" s="5" customFormat="1" ht="13.5">
      <c r="B34" s="33"/>
    </row>
    <row r="35" s="5" customFormat="1" ht="13.5">
      <c r="B35" s="33"/>
    </row>
    <row r="36" s="5" customFormat="1" ht="13.5">
      <c r="B36" s="33"/>
    </row>
    <row r="37" s="45" customFormat="1" ht="13.5">
      <c r="B37" s="91"/>
    </row>
    <row r="38" s="45" customFormat="1" ht="13.5">
      <c r="B38" s="91"/>
    </row>
    <row r="39" s="45" customFormat="1" ht="13.5">
      <c r="B39" s="91"/>
    </row>
    <row r="40" s="45" customFormat="1" ht="13.5">
      <c r="B40" s="91"/>
    </row>
    <row r="41" s="45" customFormat="1" ht="13.5">
      <c r="B41" s="91"/>
    </row>
    <row r="42" s="45" customFormat="1" ht="13.5">
      <c r="B42" s="91"/>
    </row>
    <row r="43" s="45" customFormat="1" ht="13.5">
      <c r="B43" s="91"/>
    </row>
    <row r="44" s="45" customFormat="1" ht="13.5">
      <c r="B44" s="91"/>
    </row>
    <row r="45" s="45" customFormat="1" ht="13.5">
      <c r="B45" s="91"/>
    </row>
    <row r="46" s="45" customFormat="1" ht="13.5">
      <c r="B46" s="91"/>
    </row>
    <row r="47" s="45" customFormat="1" ht="13.5">
      <c r="B47" s="91"/>
    </row>
    <row r="48" s="45" customFormat="1" ht="13.5">
      <c r="B48" s="91"/>
    </row>
    <row r="49" s="45" customFormat="1" ht="13.5">
      <c r="B49" s="91"/>
    </row>
    <row r="50" s="45" customFormat="1" ht="13.5">
      <c r="B50" s="91"/>
    </row>
    <row r="51" s="45" customFormat="1" ht="13.5">
      <c r="B51" s="91"/>
    </row>
    <row r="52" s="45" customFormat="1" ht="13.5">
      <c r="B52" s="91"/>
    </row>
    <row r="53" s="45" customFormat="1" ht="13.5">
      <c r="B53" s="91"/>
    </row>
    <row r="54" s="45" customFormat="1" ht="13.5">
      <c r="B54" s="91"/>
    </row>
    <row r="55" s="45" customFormat="1" ht="13.5">
      <c r="B55" s="91"/>
    </row>
  </sheetData>
  <sheetProtection/>
  <mergeCells count="7">
    <mergeCell ref="A25:A27"/>
    <mergeCell ref="A1:M1"/>
    <mergeCell ref="A3:M3"/>
    <mergeCell ref="A9:A11"/>
    <mergeCell ref="A13:A15"/>
    <mergeCell ref="A17:A19"/>
    <mergeCell ref="A21:A23"/>
  </mergeCells>
  <printOptions/>
  <pageMargins left="0.7480314960629921" right="0.7480314960629921" top="0.984251968503937" bottom="0.984251968503937" header="0.5118110236220472" footer="0.5118110236220472"/>
  <pageSetup cellComments="asDisplayed"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3.00390625" style="5" customWidth="1"/>
    <col min="2" max="2" width="14.625" style="33" customWidth="1"/>
    <col min="3" max="5" width="23.00390625" style="5" customWidth="1"/>
    <col min="6" max="6" width="17.50390625" style="5" customWidth="1"/>
    <col min="7" max="16384" width="9.00390625" style="5" customWidth="1"/>
  </cols>
  <sheetData>
    <row r="1" spans="1:5" ht="17.25">
      <c r="A1" s="389" t="s">
        <v>342</v>
      </c>
      <c r="B1" s="389"/>
      <c r="C1" s="389"/>
      <c r="D1" s="389"/>
      <c r="E1" s="389"/>
    </row>
    <row r="2" spans="1:5" ht="15" thickBot="1">
      <c r="A2" s="16"/>
      <c r="B2" s="25"/>
      <c r="C2" s="200"/>
      <c r="D2" s="200"/>
      <c r="E2" s="200"/>
    </row>
    <row r="3" spans="1:6" ht="13.5">
      <c r="A3" s="466" t="s">
        <v>207</v>
      </c>
      <c r="B3" s="468" t="s">
        <v>393</v>
      </c>
      <c r="C3" s="470" t="s">
        <v>17</v>
      </c>
      <c r="D3" s="470" t="s">
        <v>18</v>
      </c>
      <c r="E3" s="472" t="s">
        <v>19</v>
      </c>
      <c r="F3" s="138"/>
    </row>
    <row r="4" spans="1:6" ht="13.5">
      <c r="A4" s="467"/>
      <c r="B4" s="469"/>
      <c r="C4" s="471"/>
      <c r="D4" s="471"/>
      <c r="E4" s="473"/>
      <c r="F4" s="138"/>
    </row>
    <row r="5" spans="1:6" ht="13.5">
      <c r="A5" s="138"/>
      <c r="B5" s="231"/>
      <c r="C5" s="224"/>
      <c r="D5" s="224"/>
      <c r="E5" s="224"/>
      <c r="F5" s="138"/>
    </row>
    <row r="6" spans="1:6" ht="16.5" customHeight="1">
      <c r="A6" s="474" t="s">
        <v>494</v>
      </c>
      <c r="B6" s="225" t="s">
        <v>390</v>
      </c>
      <c r="C6" s="130">
        <v>49</v>
      </c>
      <c r="D6" s="130">
        <v>50</v>
      </c>
      <c r="E6" s="130">
        <v>49</v>
      </c>
      <c r="F6" s="224"/>
    </row>
    <row r="7" spans="1:6" ht="16.5" customHeight="1">
      <c r="A7" s="474"/>
      <c r="B7" s="225" t="s">
        <v>391</v>
      </c>
      <c r="C7" s="130">
        <v>4781</v>
      </c>
      <c r="D7" s="130">
        <v>7973</v>
      </c>
      <c r="E7" s="130">
        <v>12969</v>
      </c>
      <c r="F7" s="224"/>
    </row>
    <row r="8" spans="1:6" ht="16.5" customHeight="1">
      <c r="A8" s="474"/>
      <c r="B8" s="225" t="s">
        <v>392</v>
      </c>
      <c r="C8" s="130">
        <f>ROUND(C7/C6,0)</f>
        <v>98</v>
      </c>
      <c r="D8" s="130">
        <f>ROUND(D7/D6,0)</f>
        <v>159</v>
      </c>
      <c r="E8" s="130">
        <f>ROUND(E7/E6,0)</f>
        <v>265</v>
      </c>
      <c r="F8" s="224"/>
    </row>
    <row r="9" spans="1:6" ht="15" customHeight="1">
      <c r="A9" s="221"/>
      <c r="B9" s="225"/>
      <c r="C9" s="130"/>
      <c r="D9" s="130"/>
      <c r="E9" s="130"/>
      <c r="F9" s="224"/>
    </row>
    <row r="10" spans="1:6" ht="16.5" customHeight="1">
      <c r="A10" s="474">
        <v>29</v>
      </c>
      <c r="B10" s="225" t="s">
        <v>390</v>
      </c>
      <c r="C10" s="130">
        <v>51</v>
      </c>
      <c r="D10" s="130">
        <v>51</v>
      </c>
      <c r="E10" s="130">
        <v>51</v>
      </c>
      <c r="F10" s="224"/>
    </row>
    <row r="11" spans="1:6" ht="16.5" customHeight="1">
      <c r="A11" s="474"/>
      <c r="B11" s="225" t="s">
        <v>391</v>
      </c>
      <c r="C11" s="130">
        <v>4267</v>
      </c>
      <c r="D11" s="130">
        <v>6712</v>
      </c>
      <c r="E11" s="130">
        <v>11702</v>
      </c>
      <c r="F11" s="224"/>
    </row>
    <row r="12" spans="1:6" ht="16.5" customHeight="1">
      <c r="A12" s="474"/>
      <c r="B12" s="225" t="s">
        <v>392</v>
      </c>
      <c r="C12" s="130">
        <f>ROUND(C11/C10,0)</f>
        <v>84</v>
      </c>
      <c r="D12" s="130">
        <f>ROUND(D11/D10,0)</f>
        <v>132</v>
      </c>
      <c r="E12" s="130">
        <f>ROUND(E11/E10,0)</f>
        <v>229</v>
      </c>
      <c r="F12" s="224"/>
    </row>
    <row r="13" spans="1:6" ht="15" customHeight="1">
      <c r="A13" s="221"/>
      <c r="B13" s="225"/>
      <c r="C13" s="130"/>
      <c r="D13" s="130"/>
      <c r="E13" s="130"/>
      <c r="F13" s="224"/>
    </row>
    <row r="14" spans="1:6" ht="16.5" customHeight="1">
      <c r="A14" s="388">
        <v>30</v>
      </c>
      <c r="B14" s="19" t="s">
        <v>390</v>
      </c>
      <c r="C14" s="130">
        <v>48</v>
      </c>
      <c r="D14" s="130">
        <v>48</v>
      </c>
      <c r="E14" s="130">
        <v>48</v>
      </c>
      <c r="F14" s="224"/>
    </row>
    <row r="15" spans="1:6" ht="16.5" customHeight="1">
      <c r="A15" s="388"/>
      <c r="B15" s="19" t="s">
        <v>391</v>
      </c>
      <c r="C15" s="130">
        <v>3878</v>
      </c>
      <c r="D15" s="130">
        <v>6592</v>
      </c>
      <c r="E15" s="130">
        <v>10856</v>
      </c>
      <c r="F15" s="224"/>
    </row>
    <row r="16" spans="1:6" ht="16.5" customHeight="1">
      <c r="A16" s="388"/>
      <c r="B16" s="19" t="s">
        <v>392</v>
      </c>
      <c r="C16" s="130">
        <f>ROUND(C15/C14,0)</f>
        <v>81</v>
      </c>
      <c r="D16" s="130">
        <f>ROUND(D15/D14,0)</f>
        <v>137</v>
      </c>
      <c r="E16" s="130">
        <f>ROUND(E15/E14,0)</f>
        <v>226</v>
      </c>
      <c r="F16" s="224"/>
    </row>
    <row r="17" spans="1:6" ht="15" customHeight="1">
      <c r="A17" s="221"/>
      <c r="B17" s="225"/>
      <c r="C17" s="130"/>
      <c r="D17" s="130"/>
      <c r="E17" s="130"/>
      <c r="F17" s="224"/>
    </row>
    <row r="18" spans="1:6" ht="16.5" customHeight="1">
      <c r="A18" s="388" t="s">
        <v>496</v>
      </c>
      <c r="B18" s="19" t="s">
        <v>390</v>
      </c>
      <c r="C18" s="130">
        <v>47</v>
      </c>
      <c r="D18" s="130">
        <v>47</v>
      </c>
      <c r="E18" s="130">
        <v>47</v>
      </c>
      <c r="F18" s="147"/>
    </row>
    <row r="19" spans="1:6" ht="16.5" customHeight="1">
      <c r="A19" s="388"/>
      <c r="B19" s="19" t="s">
        <v>391</v>
      </c>
      <c r="C19" s="130">
        <v>3486</v>
      </c>
      <c r="D19" s="130">
        <v>5738</v>
      </c>
      <c r="E19" s="130">
        <v>10445</v>
      </c>
      <c r="F19" s="147"/>
    </row>
    <row r="20" spans="1:6" ht="16.5" customHeight="1">
      <c r="A20" s="388"/>
      <c r="B20" s="19" t="s">
        <v>392</v>
      </c>
      <c r="C20" s="130">
        <f>ROUND(C19/C18,0)</f>
        <v>74</v>
      </c>
      <c r="D20" s="130">
        <f>ROUND(D19/D18,0)</f>
        <v>122</v>
      </c>
      <c r="E20" s="130">
        <f>ROUND(E19/E18,0)</f>
        <v>222</v>
      </c>
      <c r="F20" s="147"/>
    </row>
    <row r="21" spans="1:6" ht="15" customHeight="1">
      <c r="A21" s="62"/>
      <c r="B21" s="114"/>
      <c r="C21" s="130"/>
      <c r="D21" s="130"/>
      <c r="E21" s="130"/>
      <c r="F21" s="147"/>
    </row>
    <row r="22" spans="1:6" s="1" customFormat="1" ht="16.5" customHeight="1">
      <c r="A22" s="475">
        <v>2</v>
      </c>
      <c r="B22" s="114" t="s">
        <v>390</v>
      </c>
      <c r="C22" s="131">
        <v>51</v>
      </c>
      <c r="D22" s="131">
        <v>51</v>
      </c>
      <c r="E22" s="131">
        <v>51</v>
      </c>
      <c r="F22" s="171"/>
    </row>
    <row r="23" spans="1:6" s="1" customFormat="1" ht="16.5" customHeight="1">
      <c r="A23" s="475"/>
      <c r="B23" s="114" t="s">
        <v>391</v>
      </c>
      <c r="C23" s="131">
        <v>2811</v>
      </c>
      <c r="D23" s="131">
        <v>4257</v>
      </c>
      <c r="E23" s="131">
        <v>6782</v>
      </c>
      <c r="F23" s="171"/>
    </row>
    <row r="24" spans="1:6" s="1" customFormat="1" ht="16.5" customHeight="1">
      <c r="A24" s="475"/>
      <c r="B24" s="114" t="s">
        <v>392</v>
      </c>
      <c r="C24" s="131">
        <f>ROUND(C23/C22,0)</f>
        <v>55</v>
      </c>
      <c r="D24" s="131">
        <f>ROUND(D23/D22,0)</f>
        <v>83</v>
      </c>
      <c r="E24" s="131">
        <f>ROUND(E23/E22,0)</f>
        <v>133</v>
      </c>
      <c r="F24" s="171"/>
    </row>
    <row r="25" spans="1:6" ht="6" customHeight="1" thickBot="1">
      <c r="A25" s="16"/>
      <c r="B25" s="32"/>
      <c r="C25" s="142"/>
      <c r="D25" s="142"/>
      <c r="E25" s="142"/>
      <c r="F25" s="147"/>
    </row>
    <row r="26" spans="1:6" s="9" customFormat="1" ht="16.5" customHeight="1">
      <c r="A26" s="5" t="s">
        <v>502</v>
      </c>
      <c r="B26" s="74"/>
      <c r="C26" s="161"/>
      <c r="D26" s="161"/>
      <c r="E26" s="161"/>
      <c r="F26" s="161"/>
    </row>
    <row r="27" spans="2:5" ht="14.25">
      <c r="B27" s="74"/>
      <c r="C27" s="9"/>
      <c r="D27" s="9"/>
      <c r="E27" s="9"/>
    </row>
    <row r="28" spans="1:4" ht="13.5">
      <c r="A28" s="464"/>
      <c r="B28" s="464"/>
      <c r="C28" s="464"/>
      <c r="D28" s="464"/>
    </row>
  </sheetData>
  <sheetProtection/>
  <mergeCells count="12">
    <mergeCell ref="A6:A8"/>
    <mergeCell ref="A10:A12"/>
    <mergeCell ref="A14:A16"/>
    <mergeCell ref="A22:A24"/>
    <mergeCell ref="A28:D28"/>
    <mergeCell ref="A18:A20"/>
    <mergeCell ref="A1:E1"/>
    <mergeCell ref="A3:A4"/>
    <mergeCell ref="B3:B4"/>
    <mergeCell ref="C3:C4"/>
    <mergeCell ref="D3:D4"/>
    <mergeCell ref="E3:E4"/>
  </mergeCells>
  <printOptions/>
  <pageMargins left="0.7874015748031497" right="0.7874015748031497" top="0.984251968503937" bottom="0.984251968503937" header="0.5118110236220472" footer="0.5118110236220472"/>
  <pageSetup cellComments="asDisplayed"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教育及び文化</dc:title>
  <dc:subject/>
  <dc:creator/>
  <cp:keywords/>
  <dc:description/>
  <cp:lastModifiedBy>gifu</cp:lastModifiedBy>
  <cp:lastPrinted>2022-04-18T06:40:15Z</cp:lastPrinted>
  <dcterms:created xsi:type="dcterms:W3CDTF">1998-06-04T14:10:37Z</dcterms:created>
  <dcterms:modified xsi:type="dcterms:W3CDTF">2022-04-18T06:40:27Z</dcterms:modified>
  <cp:category/>
  <cp:version/>
  <cp:contentType/>
  <cp:contentStatus/>
</cp:coreProperties>
</file>