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296" windowWidth="19125" windowHeight="8130" tabRatio="890" activeTab="0"/>
  </bookViews>
  <sheets>
    <sheet name="1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  <sheet name="１５" sheetId="15" r:id="rId15"/>
    <sheet name="１６" sheetId="16" r:id="rId16"/>
    <sheet name="１７" sheetId="17" r:id="rId17"/>
    <sheet name="１８" sheetId="18" r:id="rId18"/>
    <sheet name="１９" sheetId="19" r:id="rId19"/>
    <sheet name="２０" sheetId="20" r:id="rId20"/>
    <sheet name="２１" sheetId="21" r:id="rId21"/>
    <sheet name="２２" sheetId="22" r:id="rId22"/>
    <sheet name="２３" sheetId="23" r:id="rId23"/>
    <sheet name="２４" sheetId="24" r:id="rId24"/>
    <sheet name="２５" sheetId="25" r:id="rId25"/>
  </sheets>
  <definedNames>
    <definedName name="_xlnm.Print_Area" localSheetId="9">'１０'!$A$1:$O$31</definedName>
    <definedName name="_xlnm.Print_Area" localSheetId="7">'８'!$A$1:$L$62</definedName>
    <definedName name="_xlnm.Print_Titles" localSheetId="0">'1'!$6:$7</definedName>
    <definedName name="_xlnm.Print_Titles" localSheetId="1">'２'!$1:$5</definedName>
    <definedName name="_xlnm.Print_Titles" localSheetId="19">'２０'!$1:$6</definedName>
    <definedName name="_xlnm.Print_Titles" localSheetId="20">'２１'!$1:$6</definedName>
  </definedNames>
  <calcPr fullCalcOnLoad="1"/>
</workbook>
</file>

<file path=xl/sharedStrings.xml><?xml version="1.0" encoding="utf-8"?>
<sst xmlns="http://schemas.openxmlformats.org/spreadsheetml/2006/main" count="2706" uniqueCount="1203">
  <si>
    <t>世帯数</t>
  </si>
  <si>
    <t>人          口</t>
  </si>
  <si>
    <t>人口密度</t>
  </si>
  <si>
    <t>摘     要</t>
  </si>
  <si>
    <t>総  数</t>
  </si>
  <si>
    <t>男</t>
  </si>
  <si>
    <t>女</t>
  </si>
  <si>
    <t>明治22年</t>
  </si>
  <si>
    <t>大正元年</t>
  </si>
  <si>
    <t>昭和元年</t>
  </si>
  <si>
    <t xml:space="preserve"> </t>
  </si>
  <si>
    <t>　</t>
  </si>
  <si>
    <t>平成元年</t>
  </si>
  <si>
    <t>総　　数</t>
  </si>
  <si>
    <t>-</t>
  </si>
  <si>
    <t>総　数</t>
  </si>
  <si>
    <t>(1K㎡当たり)</t>
  </si>
  <si>
    <t>市町村名</t>
  </si>
  <si>
    <t>大正９年（第１回）</t>
  </si>
  <si>
    <t>昭和５年（第３回）</t>
  </si>
  <si>
    <t>岐阜市</t>
  </si>
  <si>
    <t>南長森村</t>
  </si>
  <si>
    <t>北長森村</t>
  </si>
  <si>
    <t>岩野田村</t>
  </si>
  <si>
    <t>日置江村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</si>
  <si>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</si>
  <si>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</si>
  <si>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</si>
  <si>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</si>
  <si>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</si>
  <si>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</si>
  <si>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</si>
  <si>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</si>
  <si>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</si>
  <si>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</si>
  <si>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</si>
  <si>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</si>
  <si>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</si>
  <si>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</si>
  <si>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</si>
  <si>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</si>
  <si>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</si>
  <si>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</si>
  <si>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</si>
  <si>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</si>
  <si>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</si>
  <si>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</si>
  <si>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Ｎ</t>
  </si>
  <si>
    <t>分類不能の産業</t>
  </si>
  <si>
    <t>構成比</t>
  </si>
  <si>
    <t>１世帯当たり人員</t>
  </si>
  <si>
    <t>一般世帯数</t>
  </si>
  <si>
    <t>持ち家</t>
  </si>
  <si>
    <t>民営の借家</t>
  </si>
  <si>
    <t>給与住宅</t>
  </si>
  <si>
    <t>間　借　り</t>
  </si>
  <si>
    <t>総   数</t>
  </si>
  <si>
    <t>長屋建</t>
  </si>
  <si>
    <t>その他</t>
  </si>
  <si>
    <t>３～５</t>
  </si>
  <si>
    <t xml:space="preserve"> 住宅に住む一般世帯</t>
  </si>
  <si>
    <t>一般世帯人員</t>
  </si>
  <si>
    <t>人口集中地区全域</t>
  </si>
  <si>
    <t>人　　口</t>
  </si>
  <si>
    <t>面　　積</t>
  </si>
  <si>
    <t>親族人員</t>
  </si>
  <si>
    <t>（再掲）</t>
  </si>
  <si>
    <t>18歳未満親族のいる一般世帯</t>
  </si>
  <si>
    <t>親族のみから成る一般世帯</t>
  </si>
  <si>
    <t>母子世帯</t>
  </si>
  <si>
    <t>父子世帯</t>
  </si>
  <si>
    <t>単独世帯</t>
  </si>
  <si>
    <t>岐阜市から他市町村へ通勤・通学する者</t>
  </si>
  <si>
    <t>　大垣市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</si>
  <si>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</si>
  <si>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</si>
  <si>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</si>
  <si>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</si>
  <si>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</si>
  <si>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</si>
  <si>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</si>
  <si>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</si>
  <si>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</si>
  <si>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</si>
  <si>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</si>
  <si>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川島町</t>
  </si>
  <si>
    <t>　岐南町</t>
  </si>
  <si>
    <t>　笠松町</t>
  </si>
  <si>
    <t>　柳津町</t>
  </si>
  <si>
    <t>　養老町</t>
  </si>
  <si>
    <t>　安八町</t>
  </si>
  <si>
    <t>　揖斐川町</t>
  </si>
  <si>
    <t>　大野町</t>
  </si>
  <si>
    <t>　池田町</t>
  </si>
  <si>
    <t>　北方町</t>
  </si>
  <si>
    <t>　本巣町</t>
  </si>
  <si>
    <t>　海津町</t>
  </si>
  <si>
    <t>　南濃町</t>
  </si>
  <si>
    <t>　輪之内町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</si>
  <si>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</si>
  <si>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</si>
  <si>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</si>
  <si>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</si>
  <si>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</si>
  <si>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</si>
  <si>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</si>
  <si>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</si>
  <si>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</si>
  <si>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</si>
  <si>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</si>
  <si>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</si>
  <si>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</si>
  <si>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</si>
  <si>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</si>
  <si>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</si>
  <si>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</si>
  <si>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</si>
  <si>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</si>
  <si>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</si>
  <si>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</si>
  <si>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</si>
  <si>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</si>
  <si>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</si>
  <si>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</si>
  <si>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</si>
  <si>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</si>
  <si>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</si>
  <si>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</si>
  <si>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</si>
  <si>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</si>
  <si>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</si>
  <si>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</si>
  <si>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</si>
  <si>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</si>
  <si>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</si>
  <si>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</si>
  <si>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</si>
  <si>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</si>
  <si>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</si>
  <si>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</si>
  <si>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</si>
  <si>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</si>
  <si>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</si>
  <si>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</si>
  <si>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</si>
  <si>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</si>
  <si>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  郡  名</t>
  </si>
  <si>
    <t>人      口</t>
  </si>
  <si>
    <t>県計</t>
  </si>
  <si>
    <t>市計</t>
  </si>
  <si>
    <t>郡計</t>
  </si>
  <si>
    <t>区分</t>
  </si>
  <si>
    <t>総数</t>
  </si>
  <si>
    <t>７人以上</t>
  </si>
  <si>
    <t xml:space="preserve"> </t>
  </si>
  <si>
    <t>岐阜市が常住地</t>
  </si>
  <si>
    <t>うち他市区町村への通勤・通学者(流出)</t>
  </si>
  <si>
    <t>自宅で従業</t>
  </si>
  <si>
    <t>他県で従業</t>
  </si>
  <si>
    <t>うち県内他市区町村に常住</t>
  </si>
  <si>
    <t>常住地による就業者数</t>
  </si>
  <si>
    <t>従業地・通学地による人口</t>
  </si>
  <si>
    <t>（昼間人口）</t>
  </si>
  <si>
    <t>従業地による就業者数</t>
  </si>
  <si>
    <t>常住地による人口</t>
  </si>
  <si>
    <t>５．地区別世帯数及び人口の推移</t>
  </si>
  <si>
    <t>１人</t>
  </si>
  <si>
    <t>２人</t>
  </si>
  <si>
    <t>３人</t>
  </si>
  <si>
    <t>４人</t>
  </si>
  <si>
    <t>５人</t>
  </si>
  <si>
    <t>６人</t>
  </si>
  <si>
    <t>親　　　　　族　　　　　人　　　　　員</t>
  </si>
  <si>
    <t>世帯数</t>
  </si>
  <si>
    <t>年</t>
  </si>
  <si>
    <t>主に仕事</t>
  </si>
  <si>
    <t>男</t>
  </si>
  <si>
    <t>女</t>
  </si>
  <si>
    <t>計</t>
  </si>
  <si>
    <t>未婚</t>
  </si>
  <si>
    <t>有配偶</t>
  </si>
  <si>
    <t>死別</t>
  </si>
  <si>
    <t>離別</t>
  </si>
  <si>
    <t>15～19歳</t>
  </si>
  <si>
    <t>85歳以上</t>
  </si>
  <si>
    <t>世帯人員</t>
  </si>
  <si>
    <t>住宅に住む一般世帯</t>
  </si>
  <si>
    <t>世帯数</t>
  </si>
  <si>
    <t>世帯人員</t>
  </si>
  <si>
    <t>昭和35年</t>
  </si>
  <si>
    <t>常住人口</t>
  </si>
  <si>
    <t>昼間人口</t>
  </si>
  <si>
    <t>常住人口１００人あたりの昼間人口</t>
  </si>
  <si>
    <t>流入超過数(△は流出超過数)</t>
  </si>
  <si>
    <t>うち他市区町村からの通勤・通学者(流入)</t>
  </si>
  <si>
    <t>　</t>
  </si>
  <si>
    <t>他市町村から岐阜市へ通勤・通学する者</t>
  </si>
  <si>
    <t>対前回増減</t>
  </si>
  <si>
    <t>柳 津 町</t>
  </si>
  <si>
    <t>岐 阜 市</t>
  </si>
  <si>
    <t>本 荘 村</t>
  </si>
  <si>
    <t>日 野 村</t>
  </si>
  <si>
    <t>長 良 村</t>
  </si>
  <si>
    <t>島    村</t>
  </si>
  <si>
    <t>三 里 村</t>
  </si>
  <si>
    <t>鷺 山 村</t>
  </si>
  <si>
    <t>加 納 町</t>
  </si>
  <si>
    <t>則 武 村</t>
  </si>
  <si>
    <t>常 磐 村</t>
  </si>
  <si>
    <t>木 田 村</t>
  </si>
  <si>
    <t>黒 野 村</t>
  </si>
  <si>
    <t>方 県 村</t>
  </si>
  <si>
    <t>茜 部 村</t>
  </si>
  <si>
    <t>鶉    村</t>
  </si>
  <si>
    <t>西 郷 村</t>
  </si>
  <si>
    <t>七 郷 村</t>
  </si>
  <si>
    <t>市 橋 村</t>
  </si>
  <si>
    <t>岩    村</t>
  </si>
  <si>
    <t>鏡 島 村</t>
  </si>
  <si>
    <t>厚 見 村</t>
  </si>
  <si>
    <t>芥 見 村</t>
  </si>
  <si>
    <t>合 渡 村</t>
  </si>
  <si>
    <t>巌 美 村</t>
  </si>
  <si>
    <t>春 近 村</t>
  </si>
  <si>
    <t>山 県 村</t>
  </si>
  <si>
    <t>網 代 村</t>
  </si>
  <si>
    <t>三 輪 村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</si>
  <si>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</si>
  <si>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</si>
  <si>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</si>
  <si>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</si>
  <si>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</si>
  <si>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</si>
  <si>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</si>
  <si>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</si>
  <si>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</si>
  <si>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</si>
  <si>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</si>
  <si>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</si>
  <si>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</si>
  <si>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</si>
  <si>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</si>
  <si>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</si>
  <si>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</si>
  <si>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</si>
  <si>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</si>
  <si>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</si>
  <si>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</si>
  <si>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ほか仕事</t>
  </si>
  <si>
    <t>家事の</t>
  </si>
  <si>
    <t>通学のかた</t>
  </si>
  <si>
    <t>完　全
失業者</t>
  </si>
  <si>
    <t>非労働力
人    口</t>
  </si>
  <si>
    <t>総 数</t>
  </si>
  <si>
    <t>夫婦と他</t>
  </si>
  <si>
    <t>を含まな</t>
  </si>
  <si>
    <t>い）から</t>
  </si>
  <si>
    <t>夫婦、子</t>
  </si>
  <si>
    <t>供と他の</t>
  </si>
  <si>
    <t>親族（親</t>
  </si>
  <si>
    <t>他に分類</t>
  </si>
  <si>
    <t>されない</t>
  </si>
  <si>
    <t>兄弟姉妹</t>
  </si>
  <si>
    <t>のみから</t>
  </si>
  <si>
    <t>供、親と</t>
  </si>
  <si>
    <t>他の親族</t>
  </si>
  <si>
    <t>から成る</t>
  </si>
  <si>
    <t>夫婦、親</t>
  </si>
  <si>
    <t>と他の親</t>
  </si>
  <si>
    <t>族（子供</t>
  </si>
  <si>
    <t>供とひと</t>
  </si>
  <si>
    <t>り親から</t>
  </si>
  <si>
    <t>両親から</t>
  </si>
  <si>
    <t>子供から</t>
  </si>
  <si>
    <t>夫婦のみ</t>
  </si>
  <si>
    <t>区　分</t>
  </si>
  <si>
    <t>一般世帯</t>
  </si>
  <si>
    <t>主世帯</t>
  </si>
  <si>
    <t>住宅以外に住む一般世帯</t>
  </si>
  <si>
    <t>１・２
階建</t>
  </si>
  <si>
    <t>住宅の所有の関係
(５区分)</t>
  </si>
  <si>
    <t>人</t>
  </si>
  <si>
    <t>人</t>
  </si>
  <si>
    <t>岐阜市が
従業地・通学地</t>
  </si>
  <si>
    <t>総  数</t>
  </si>
  <si>
    <t>うち県内他市
区町村に常住</t>
  </si>
  <si>
    <t>うち自市内
他区に常住</t>
  </si>
  <si>
    <t>総　数</t>
  </si>
  <si>
    <t>県内他市区
町村で従業</t>
  </si>
  <si>
    <t>自宅外の自市
区町村で従業</t>
  </si>
  <si>
    <t>総              数</t>
  </si>
  <si>
    <t>電気・ガス・熱供給・水道業</t>
  </si>
  <si>
    <t>総数</t>
  </si>
  <si>
    <t>満</t>
  </si>
  <si>
    <t xml:space="preserve">歳 </t>
  </si>
  <si>
    <t>自宅外の自
市区町村で
従業・通学</t>
  </si>
  <si>
    <t>県内他市
区町村で
従業・通学</t>
  </si>
  <si>
    <t>他県で従
業・通学</t>
  </si>
  <si>
    <t>うち他県
に 常 住</t>
  </si>
  <si>
    <t>都府県・
市町村名</t>
  </si>
  <si>
    <t>県内他
市町村</t>
  </si>
  <si>
    <t>県外他
市町村</t>
  </si>
  <si>
    <t>人　口</t>
  </si>
  <si>
    <t>わら仕事</t>
  </si>
  <si>
    <t>人　数</t>
  </si>
  <si>
    <t>住居の種類、住宅の
所有の関係(６区分)</t>
  </si>
  <si>
    <t>１世帯当たり
人  員</t>
  </si>
  <si>
    <t>従業も通学も
していない</t>
  </si>
  <si>
    <t>　「国勢調査」（各年10月1日）の結果で、総務省統計局の確定数である。</t>
  </si>
  <si>
    <t>総　数</t>
  </si>
  <si>
    <t xml:space="preserve"> </t>
  </si>
  <si>
    <t>人　口</t>
  </si>
  <si>
    <t>６．労働力状態(６区分)、男女別15歳以上人口</t>
  </si>
  <si>
    <t>８．産業(大分類)、男女別15歳以上就業者数の推移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</si>
  <si>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</si>
  <si>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</si>
  <si>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</si>
  <si>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</si>
  <si>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</si>
  <si>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</si>
  <si>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</si>
  <si>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</si>
  <si>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</si>
  <si>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</si>
  <si>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</si>
  <si>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</si>
  <si>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11</t>
  </si>
  <si>
    <t>　12</t>
  </si>
  <si>
    <t>　13</t>
  </si>
  <si>
    <t>　3</t>
  </si>
  <si>
    <t>　4</t>
  </si>
  <si>
    <t>　5</t>
  </si>
  <si>
    <t>　6</t>
  </si>
  <si>
    <t>　7</t>
  </si>
  <si>
    <t>　8</t>
  </si>
  <si>
    <t>　9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</si>
  <si>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</si>
  <si>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</si>
  <si>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</si>
  <si>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</si>
  <si>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</si>
  <si>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</si>
  <si>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</si>
  <si>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</si>
  <si>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</si>
  <si>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</si>
  <si>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</si>
  <si>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</si>
  <si>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</si>
  <si>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</si>
  <si>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</si>
  <si>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</si>
  <si>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</si>
  <si>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</si>
  <si>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46</t>
  </si>
  <si>
    <t>　47</t>
  </si>
  <si>
    <t>　48</t>
  </si>
  <si>
    <t>　49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</si>
  <si>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</si>
  <si>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</si>
  <si>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</si>
  <si>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</si>
  <si>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</si>
  <si>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</si>
  <si>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</si>
  <si>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</si>
  <si>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</si>
  <si>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</si>
  <si>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25．東京都特別区及び人口30万人以上の市</t>
  </si>
  <si>
    <t>都 市 名</t>
  </si>
  <si>
    <t>　14</t>
  </si>
  <si>
    <t>　15</t>
  </si>
  <si>
    <t>　16</t>
  </si>
  <si>
    <t>大正14年（第２回）</t>
  </si>
  <si>
    <t>昭和10年（第４回）</t>
  </si>
  <si>
    <t>昭和15年（第５回）</t>
  </si>
  <si>
    <t>昭和22年（第６回）</t>
  </si>
  <si>
    <t>昭和25年（第７回）</t>
  </si>
  <si>
    <t>昭和30年（第８回）</t>
  </si>
  <si>
    <t>昭和35年（第９回）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</si>
  <si>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</si>
  <si>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</si>
  <si>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</si>
  <si>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</si>
  <si>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</si>
  <si>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</si>
  <si>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</si>
  <si>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</si>
  <si>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</si>
  <si>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</si>
  <si>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</si>
  <si>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</si>
  <si>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</si>
  <si>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</si>
  <si>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</si>
  <si>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</si>
  <si>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</si>
  <si>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</si>
  <si>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</si>
  <si>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</si>
  <si>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</si>
  <si>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</si>
  <si>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</si>
  <si>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</si>
  <si>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</si>
  <si>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</si>
  <si>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</si>
  <si>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</si>
  <si>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総数(15歳以上人口)  1)</t>
  </si>
  <si>
    <t xml:space="preserve">     </t>
  </si>
  <si>
    <t xml:space="preserve">        </t>
  </si>
  <si>
    <t xml:space="preserve">    </t>
  </si>
  <si>
    <t>15．人口集中地区の人口及び面積の推移</t>
  </si>
  <si>
    <t>面　　積</t>
  </si>
  <si>
    <t>k㎡</t>
  </si>
  <si>
    <t>　　40　</t>
  </si>
  <si>
    <t>　　45　</t>
  </si>
  <si>
    <t>　　50　</t>
  </si>
  <si>
    <t>　　55　</t>
  </si>
  <si>
    <t>　　60　</t>
  </si>
  <si>
    <t>平成 2年</t>
  </si>
  <si>
    <t>　　 7　</t>
  </si>
  <si>
    <t>　　12　</t>
  </si>
  <si>
    <t>　間　　借　　り</t>
  </si>
  <si>
    <t>　</t>
  </si>
  <si>
    <t xml:space="preserve"> </t>
  </si>
  <si>
    <t>　</t>
  </si>
  <si>
    <t xml:space="preserve"> </t>
  </si>
  <si>
    <t>14．延べ面積（14区分）、住宅の所有の関係（５区分）</t>
  </si>
  <si>
    <t>総　数</t>
  </si>
  <si>
    <t>公営・公団・
公社の借家</t>
  </si>
  <si>
    <t xml:space="preserve">  0  ～   19㎡</t>
  </si>
  <si>
    <t xml:space="preserve"> 20  ～   29　</t>
  </si>
  <si>
    <t xml:space="preserve"> 30  ～   39　</t>
  </si>
  <si>
    <t xml:space="preserve"> 40  ～   49　</t>
  </si>
  <si>
    <t xml:space="preserve"> 50  ～   59　</t>
  </si>
  <si>
    <t xml:space="preserve"> 60  ～   69　</t>
  </si>
  <si>
    <t xml:space="preserve"> 70  ～   79　</t>
  </si>
  <si>
    <t xml:space="preserve"> 80  ～   89　</t>
  </si>
  <si>
    <t xml:space="preserve"> 90  ～   99　</t>
  </si>
  <si>
    <t>100  ～  119　</t>
  </si>
  <si>
    <t>120  ～  149　</t>
  </si>
  <si>
    <t>150  ～  199　</t>
  </si>
  <si>
    <t>200  ～  249　</t>
  </si>
  <si>
    <t xml:space="preserve">                 別住宅に住む一般世帯数及び一般世帯人員                     </t>
  </si>
  <si>
    <t>(別掲)15歳未満通学者を含む通学者数</t>
  </si>
  <si>
    <t>従業地による15歳以上就業者数</t>
  </si>
  <si>
    <t>常住地による15歳以上就業者数</t>
  </si>
  <si>
    <t>うち他県に
常　　　住</t>
  </si>
  <si>
    <t>平 成 17 年</t>
  </si>
  <si>
    <t>平 成 17 年</t>
  </si>
  <si>
    <t>延べ面積
(14区分)</t>
  </si>
  <si>
    <t>男女、年齢
（５歳階級）</t>
  </si>
  <si>
    <t>流 出 人 口</t>
  </si>
  <si>
    <t>流 入 人 口</t>
  </si>
  <si>
    <t>年</t>
  </si>
  <si>
    <t>※ 1)には 労働力状態「不詳」を含む</t>
  </si>
  <si>
    <t>就  業  者</t>
  </si>
  <si>
    <t>労 働 力 人 口</t>
  </si>
  <si>
    <t>総　数</t>
  </si>
  <si>
    <t>年　齢</t>
  </si>
  <si>
    <t>順 位</t>
  </si>
  <si>
    <t>人　　　口</t>
  </si>
  <si>
    <t>人 口 密 度</t>
  </si>
  <si>
    <t>世 帯 数</t>
  </si>
  <si>
    <t>面　　積
(k㎡)</t>
  </si>
  <si>
    <t>総　数</t>
  </si>
  <si>
    <t>総 　 数</t>
  </si>
  <si>
    <t>総  　数</t>
  </si>
  <si>
    <t>休 業 者</t>
  </si>
  <si>
    <t>総  数 
1)</t>
  </si>
  <si>
    <t>対 市 全 域 比</t>
  </si>
  <si>
    <t>主　　　　　世　　　　　帯</t>
  </si>
  <si>
    <t>　　17　</t>
  </si>
  <si>
    <t>４．合 併 町 村 別 人 口</t>
  </si>
  <si>
    <t>※ 常住人口には「年齢不詳」を含む。</t>
  </si>
  <si>
    <t>（再掲）世帯が住んでいる階</t>
  </si>
  <si>
    <t>総 数</t>
  </si>
  <si>
    <t>一戸建</t>
  </si>
  <si>
    <t>共　同　住　宅</t>
  </si>
  <si>
    <t>６～10</t>
  </si>
  <si>
    <t>　主　　世　　帯</t>
  </si>
  <si>
    <t>持ち家</t>
  </si>
  <si>
    <t>民営の借家</t>
  </si>
  <si>
    <t>給与住宅</t>
  </si>
  <si>
    <t>　主　　世　　帯</t>
  </si>
  <si>
    <t>持ち家</t>
  </si>
  <si>
    <t>民営の借家</t>
  </si>
  <si>
    <t>給与住宅</t>
  </si>
  <si>
    <t>建 物 全 体 の 階 数</t>
  </si>
  <si>
    <t>住居の種類・住宅の所有の関係（６区分）別</t>
  </si>
  <si>
    <t>12．</t>
  </si>
  <si>
    <t>夫婦と夫</t>
  </si>
  <si>
    <t>の親から</t>
  </si>
  <si>
    <t>成る世帯</t>
  </si>
  <si>
    <t>夫婦と妻</t>
  </si>
  <si>
    <t>Ａ　　　　　　　親　　　　　　</t>
  </si>
  <si>
    <t>　　　　　　族　　　世　　　帯</t>
  </si>
  <si>
    <t>普　　　　　　　　　　　　通　　　　　　　</t>
  </si>
  <si>
    <t>　　　親　　　族　　　世　　　帯</t>
  </si>
  <si>
    <t xml:space="preserve">９．世帯の家族類型(22区分)別一般世帯数、一般世帯人員及び親族人員 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</si>
  <si>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</si>
  <si>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</si>
  <si>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</si>
  <si>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</si>
  <si>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</si>
  <si>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</si>
  <si>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</si>
  <si>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</si>
  <si>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</si>
  <si>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</si>
  <si>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</si>
  <si>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</si>
  <si>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</si>
  <si>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</si>
  <si>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</si>
  <si>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</si>
  <si>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</si>
  <si>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</si>
  <si>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</si>
  <si>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</si>
  <si>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</si>
  <si>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</si>
  <si>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</si>
  <si>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</si>
  <si>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</si>
  <si>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</si>
  <si>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</si>
  <si>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</si>
  <si>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</si>
  <si>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15 歳 以 上 就 業 者 数</t>
  </si>
  <si>
    <t>15 歳 以 上 通 学 者 数</t>
  </si>
  <si>
    <t>22．流 動 人 口 の 推 移</t>
  </si>
  <si>
    <t>人　　　　　口</t>
  </si>
  <si>
    <t>世 帯 数</t>
  </si>
  <si>
    <t>　　　</t>
  </si>
  <si>
    <t>実　数</t>
  </si>
  <si>
    <t>率（％）</t>
  </si>
  <si>
    <t>都道府県名</t>
  </si>
  <si>
    <t>実　数</t>
  </si>
  <si>
    <t>男</t>
  </si>
  <si>
    <t>女</t>
  </si>
  <si>
    <t>３．地区別面積、世帯数、人口及び人口密度</t>
  </si>
  <si>
    <t>11～14</t>
  </si>
  <si>
    <t>15階建
以上</t>
  </si>
  <si>
    <t>運輸・通信業</t>
  </si>
  <si>
    <t>公務</t>
  </si>
  <si>
    <t>Ｏ</t>
  </si>
  <si>
    <t>総 数</t>
  </si>
  <si>
    <t>総　        数</t>
  </si>
  <si>
    <t>第 １ 次 産 業</t>
  </si>
  <si>
    <t>第 ２ 次 産 業</t>
  </si>
  <si>
    <t>第 ３ 次 産 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</si>
  <si>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</si>
  <si>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</si>
  <si>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</si>
  <si>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</si>
  <si>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</si>
  <si>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</si>
  <si>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７．年齢(５歳階級）、配偶関係(４区分）、男女別15歳以上人口</t>
  </si>
  <si>
    <t>区　　　分</t>
  </si>
  <si>
    <t>区　　分</t>
  </si>
  <si>
    <t>区　　　　　分</t>
  </si>
  <si>
    <t>20～24　</t>
  </si>
  <si>
    <t>25～29　</t>
  </si>
  <si>
    <t>30～34　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</si>
  <si>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</si>
  <si>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</si>
  <si>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</si>
  <si>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</si>
  <si>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</si>
  <si>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</si>
  <si>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</si>
  <si>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</si>
  <si>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</si>
  <si>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</si>
  <si>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  　　</t>
  </si>
  <si>
    <t>世帯数</t>
  </si>
  <si>
    <t xml:space="preserve">      </t>
  </si>
  <si>
    <t>世帯人員</t>
  </si>
  <si>
    <t>　　　</t>
  </si>
  <si>
    <t>k㎡</t>
  </si>
  <si>
    <t>16．人口集中地区別人口・面積及び人口密度</t>
  </si>
  <si>
    <t>人　　口</t>
  </si>
  <si>
    <t>面　　積</t>
  </si>
  <si>
    <t>人 口 密 度</t>
  </si>
  <si>
    <t>１K㎡当たり</t>
  </si>
  <si>
    <t>総　　　　　数</t>
  </si>
  <si>
    <t>人口集中地区Ⅰ</t>
  </si>
  <si>
    <t>人口集中地区Ⅱ</t>
  </si>
  <si>
    <t>人口集中地区Ⅲ</t>
  </si>
  <si>
    <t>人口集中地区Ⅳ</t>
  </si>
  <si>
    <t>人口集中地区Ⅴ</t>
  </si>
  <si>
    <t xml:space="preserve">10．世帯人員（10区分）別世帯数及び世帯人員の推移 </t>
  </si>
  <si>
    <t>　　　　　　　 　　　　　　　　　　　　　　　　　　　　　　　　　</t>
  </si>
  <si>
    <t>　 　　一般世帯数、一般世帯人員及び65歳以上の</t>
  </si>
  <si>
    <t xml:space="preserve"> 第５回国調　加納・則武・常磐
 南長森・北長森・木田合併</t>
  </si>
  <si>
    <t xml:space="preserve"> 第６回国調</t>
  </si>
  <si>
    <t xml:space="preserve"> 常住人口調査</t>
  </si>
  <si>
    <t xml:space="preserve"> 岩野田合併</t>
  </si>
  <si>
    <t xml:space="preserve"> 第７回国調　黒野・方県・茜部
 鶉・七郷・西郷・市橋・岩合併</t>
  </si>
  <si>
    <t xml:space="preserve"> 人口調査</t>
  </si>
  <si>
    <t xml:space="preserve"> 第８回国調　鏡島・厚見合併</t>
  </si>
  <si>
    <t xml:space="preserve"> 日置江・芥見合併</t>
  </si>
  <si>
    <t xml:space="preserve"> 合渡合併</t>
  </si>
  <si>
    <t xml:space="preserve"> 第９回国調</t>
  </si>
  <si>
    <t xml:space="preserve"> 三輪合併</t>
  </si>
  <si>
    <t xml:space="preserve"> 網代合併</t>
  </si>
  <si>
    <t xml:space="preserve"> 第10回国調</t>
  </si>
  <si>
    <t xml:space="preserve"> 推計人口</t>
  </si>
  <si>
    <t xml:space="preserve"> 第11回国調</t>
  </si>
  <si>
    <t xml:space="preserve"> 第12回国調</t>
  </si>
  <si>
    <t xml:space="preserve"> 第13回国調</t>
  </si>
  <si>
    <t xml:space="preserve"> 第14回国調</t>
  </si>
  <si>
    <t xml:space="preserve"> 第15回国調</t>
  </si>
  <si>
    <t xml:space="preserve"> 第16回国調</t>
  </si>
  <si>
    <t xml:space="preserve"> 第17回国調</t>
  </si>
  <si>
    <t xml:space="preserve"> 推計人口</t>
  </si>
  <si>
    <t>２．年齢（各歳）別、男女別人口</t>
  </si>
  <si>
    <t>17．常住人口、昼間人口、15歳以上就業者数及び通学者数</t>
  </si>
  <si>
    <t>15歳以上就業者数及び通学者数</t>
  </si>
  <si>
    <t>山県市</t>
  </si>
  <si>
    <t>瑞穂市</t>
  </si>
  <si>
    <t>飛騨市</t>
  </si>
  <si>
    <t>本巣市</t>
  </si>
  <si>
    <t>郡上市</t>
  </si>
  <si>
    <t>下呂市</t>
  </si>
  <si>
    <t>海津市</t>
  </si>
  <si>
    <t>輪之内町</t>
  </si>
  <si>
    <t>富加町</t>
  </si>
  <si>
    <t>七宗町</t>
  </si>
  <si>
    <t>八百津町</t>
  </si>
  <si>
    <t>白川町</t>
  </si>
  <si>
    <t>白川村</t>
  </si>
  <si>
    <t>その他の
都道府県</t>
  </si>
  <si>
    <t>総　　数</t>
  </si>
  <si>
    <t>高山市</t>
  </si>
  <si>
    <t>本巣市</t>
  </si>
  <si>
    <t>海津市</t>
  </si>
  <si>
    <t>東白川村</t>
  </si>
  <si>
    <t>白川村</t>
  </si>
  <si>
    <t>京都府</t>
  </si>
  <si>
    <t>兵庫県</t>
  </si>
  <si>
    <t xml:space="preserve"> 推計人口　柳津合併</t>
  </si>
  <si>
    <t>　19</t>
  </si>
  <si>
    <t>　  〃</t>
  </si>
  <si>
    <t>　20</t>
  </si>
  <si>
    <t>　  〃</t>
  </si>
  <si>
    <t>間借り</t>
  </si>
  <si>
    <t>１．世帯数、人口及び人口密度の推移</t>
  </si>
  <si>
    <t>年</t>
  </si>
  <si>
    <t>（1K㎡当たり）</t>
  </si>
  <si>
    <t>-</t>
  </si>
  <si>
    <t xml:space="preserve"> 市制施行時（岐阜市史による）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</si>
  <si>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</si>
  <si>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</si>
  <si>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</si>
  <si>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</si>
  <si>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</si>
  <si>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</si>
  <si>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</si>
  <si>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</si>
  <si>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</si>
  <si>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</si>
  <si>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</si>
  <si>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</si>
  <si>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3</t>
  </si>
  <si>
    <t>　4</t>
  </si>
  <si>
    <t>　5</t>
  </si>
  <si>
    <t>　6</t>
  </si>
  <si>
    <t>　7</t>
  </si>
  <si>
    <t>　8</t>
  </si>
  <si>
    <t>　9</t>
  </si>
  <si>
    <t xml:space="preserve"> 第１回国調</t>
  </si>
  <si>
    <t>　10</t>
  </si>
  <si>
    <t>　11</t>
  </si>
  <si>
    <t>　12</t>
  </si>
  <si>
    <t>　13</t>
  </si>
  <si>
    <t>　14</t>
  </si>
  <si>
    <t xml:space="preserve"> 第２回国調</t>
  </si>
  <si>
    <t xml:space="preserve"> 第３回国調</t>
  </si>
  <si>
    <t xml:space="preserve"> 本荘・日野合併</t>
  </si>
  <si>
    <t xml:space="preserve"> 長良合併</t>
  </si>
  <si>
    <t xml:space="preserve"> 島（早田）合併</t>
  </si>
  <si>
    <t>　10</t>
  </si>
  <si>
    <t xml:space="preserve"> 第４回国調　三里・鷺山合併</t>
  </si>
  <si>
    <t>昭和15年</t>
  </si>
  <si>
    <t xml:space="preserve">  　〃</t>
  </si>
  <si>
    <t xml:space="preserve">  　〃　　伊洞地区編入</t>
  </si>
  <si>
    <t>　45</t>
  </si>
  <si>
    <t>昭和50年</t>
  </si>
  <si>
    <t>　61</t>
  </si>
  <si>
    <t>　62</t>
  </si>
  <si>
    <t>　63</t>
  </si>
  <si>
    <t>　17</t>
  </si>
  <si>
    <t xml:space="preserve"> 第18回国調</t>
  </si>
  <si>
    <t>　18</t>
  </si>
  <si>
    <t>　21</t>
  </si>
  <si>
    <t xml:space="preserve"> </t>
  </si>
  <si>
    <t>※ 推計人口及び世帯数は、国勢調査結果を基準値として、岐阜県人口動態統計により推計されたも</t>
  </si>
  <si>
    <t xml:space="preserve"> 　のである（毎月の動態数を加減して算出）。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</si>
  <si>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</si>
  <si>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</si>
  <si>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</si>
  <si>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</si>
  <si>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</si>
  <si>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</si>
  <si>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</si>
  <si>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</si>
  <si>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</si>
  <si>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</si>
  <si>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</si>
  <si>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</si>
  <si>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</si>
  <si>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</si>
  <si>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</si>
  <si>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</si>
  <si>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</si>
  <si>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</si>
  <si>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</si>
  <si>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</si>
  <si>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</si>
  <si>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</si>
  <si>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</si>
  <si>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</si>
  <si>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</si>
  <si>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</si>
  <si>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</si>
  <si>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</si>
  <si>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</si>
  <si>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</si>
  <si>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</si>
  <si>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</si>
  <si>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</si>
  <si>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</si>
  <si>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</si>
  <si>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</si>
  <si>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</si>
  <si>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</si>
  <si>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</si>
  <si>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</si>
  <si>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</si>
  <si>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加納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</si>
  <si>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</si>
  <si>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</si>
  <si>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</si>
  <si>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</si>
  <si>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</si>
  <si>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</si>
  <si>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</si>
  <si>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</si>
  <si>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</si>
  <si>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</si>
  <si>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</si>
  <si>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</si>
  <si>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</si>
  <si>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</si>
  <si>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</si>
  <si>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</si>
  <si>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</si>
  <si>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</si>
  <si>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</si>
  <si>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</si>
  <si>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</si>
  <si>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</si>
  <si>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</si>
  <si>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</si>
  <si>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</si>
  <si>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</si>
  <si>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</si>
  <si>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</si>
  <si>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</si>
  <si>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金華山地</t>
  </si>
  <si>
    <t>平成22年（第19回）</t>
  </si>
  <si>
    <t>平 成 22 年</t>
  </si>
  <si>
    <t>22
年</t>
  </si>
  <si>
    <t>平 成22 年</t>
  </si>
  <si>
    <t>【 平 成 22 年　】</t>
  </si>
  <si>
    <t>　　22　</t>
  </si>
  <si>
    <t xml:space="preserve"> 250㎡以上 </t>
  </si>
  <si>
    <t xml:space="preserve"> 250㎡以上 　</t>
  </si>
  <si>
    <t xml:space="preserve">- </t>
  </si>
  <si>
    <t>全国</t>
  </si>
  <si>
    <t>（組替）</t>
  </si>
  <si>
    <t>　　人口を示す。</t>
  </si>
  <si>
    <t>％</t>
  </si>
  <si>
    <t>公営・都市再生機構・公社の借家</t>
  </si>
  <si>
    <t>公営・都市再生機構・公社の借家</t>
  </si>
  <si>
    <t>３世代世帯</t>
  </si>
  <si>
    <r>
      <t xml:space="preserve"> </t>
    </r>
    <r>
      <rPr>
        <b/>
        <sz val="10"/>
        <rFont val="ＭＳ ゴシック"/>
        <family val="3"/>
      </rPr>
      <t xml:space="preserve"> </t>
    </r>
    <r>
      <rPr>
        <b/>
        <sz val="16"/>
        <rFont val="ＭＳ ゴシック"/>
        <family val="3"/>
      </rPr>
      <t xml:space="preserve"> </t>
    </r>
    <r>
      <rPr>
        <b/>
        <sz val="14"/>
        <rFont val="ＭＳ ゴシック"/>
        <family val="3"/>
      </rPr>
      <t>11．世帯人員（７区分）別65歳以上の世帯員のいる</t>
    </r>
  </si>
  <si>
    <t xml:space="preserve"> 　世帯人員</t>
  </si>
  <si>
    <t>65歳以上の世帯員のいる一般世帯</t>
  </si>
  <si>
    <t>65歳以上世帯人員</t>
  </si>
  <si>
    <t xml:space="preserve">  人口を示す。</t>
  </si>
  <si>
    <t>柳津</t>
  </si>
  <si>
    <t>-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</si>
  <si>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</si>
  <si>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</si>
  <si>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</si>
  <si>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</si>
  <si>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</si>
  <si>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</si>
  <si>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</si>
  <si>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</si>
  <si>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</si>
  <si>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</si>
  <si>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</si>
  <si>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</si>
  <si>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</si>
  <si>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</si>
  <si>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</si>
  <si>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Ｓ</t>
  </si>
  <si>
    <t>　</t>
  </si>
  <si>
    <t>15歳未</t>
  </si>
  <si>
    <t>15～19</t>
  </si>
  <si>
    <t>歳</t>
  </si>
  <si>
    <t xml:space="preserve">20～24     </t>
  </si>
  <si>
    <t xml:space="preserve">25～29　　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</si>
  <si>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</si>
  <si>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</si>
  <si>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</si>
  <si>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</si>
  <si>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</si>
  <si>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</si>
  <si>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</si>
  <si>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</si>
  <si>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</si>
  <si>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</si>
  <si>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</si>
  <si>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</si>
  <si>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15歳未満    </t>
  </si>
  <si>
    <t xml:space="preserve">15～19  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</si>
  <si>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</si>
  <si>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</si>
  <si>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</si>
  <si>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</si>
  <si>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</si>
  <si>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</si>
  <si>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</si>
  <si>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</si>
  <si>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</si>
  <si>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</si>
  <si>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</si>
  <si>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</si>
  <si>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</si>
  <si>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</si>
  <si>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20．岐阜市から他市町村へ通勤・通学する </t>
  </si>
  <si>
    <t xml:space="preserve"> 就業者数及び通学者数（15歳以上）</t>
  </si>
  <si>
    <t>通勤の
増  減</t>
  </si>
  <si>
    <t>通学の
増  減</t>
  </si>
  <si>
    <t>総　数</t>
  </si>
  <si>
    <t>通　勤</t>
  </si>
  <si>
    <t>通　学</t>
  </si>
  <si>
    <t>総　　数</t>
  </si>
  <si>
    <t>県　　内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</si>
  <si>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</si>
  <si>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</si>
  <si>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</si>
  <si>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</si>
  <si>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</si>
  <si>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</si>
  <si>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</si>
  <si>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</si>
  <si>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</si>
  <si>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</si>
  <si>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</si>
  <si>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</si>
  <si>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</si>
  <si>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</si>
  <si>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</si>
  <si>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</si>
  <si>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</si>
  <si>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</si>
  <si>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</si>
  <si>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</si>
  <si>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</si>
  <si>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</si>
  <si>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</si>
  <si>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</si>
  <si>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坂祝町</t>
  </si>
  <si>
    <t>川辺町</t>
  </si>
  <si>
    <t>御嵩町</t>
  </si>
  <si>
    <t>県　　外</t>
  </si>
  <si>
    <t>東京都</t>
  </si>
  <si>
    <t>福井県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</si>
  <si>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</si>
  <si>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</si>
  <si>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</si>
  <si>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</si>
  <si>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</si>
  <si>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</si>
  <si>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</si>
  <si>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</si>
  <si>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21．他市町村から岐阜市へ通勤・通学する</t>
  </si>
  <si>
    <t>　　就業者数及び通学者数（15歳以上）　</t>
  </si>
  <si>
    <t>通勤の
増　減</t>
  </si>
  <si>
    <t>通学の
増　減</t>
  </si>
  <si>
    <t>総 　数</t>
  </si>
  <si>
    <t>通　 勤</t>
  </si>
  <si>
    <t>通　 学</t>
  </si>
  <si>
    <t>県　　内</t>
  </si>
  <si>
    <t>大垣市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</si>
  <si>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</si>
  <si>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</si>
  <si>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</si>
  <si>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</si>
  <si>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</si>
  <si>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</si>
  <si>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</si>
  <si>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</si>
  <si>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</si>
  <si>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</si>
  <si>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</si>
  <si>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</si>
  <si>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</si>
  <si>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</si>
  <si>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</si>
  <si>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</si>
  <si>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</si>
  <si>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</si>
  <si>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</si>
  <si>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</si>
  <si>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</si>
  <si>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</si>
  <si>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</si>
  <si>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</si>
  <si>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</si>
  <si>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</si>
  <si>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</si>
  <si>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</si>
  <si>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</si>
  <si>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県　　外</t>
  </si>
  <si>
    <t>東京都</t>
  </si>
  <si>
    <t>長野県　</t>
  </si>
  <si>
    <t>静岡県</t>
  </si>
  <si>
    <t>愛知県</t>
  </si>
  <si>
    <t>三重県</t>
  </si>
  <si>
    <t>滋賀県</t>
  </si>
  <si>
    <t>大阪府</t>
  </si>
  <si>
    <t>Ｔ</t>
  </si>
  <si>
    <t>※ 平成19年11月の日本標準産業分類第12回改定に伴い、平成22年調査から分類項目が変更された。</t>
  </si>
  <si>
    <t>公務（他に分類されるものを除く）</t>
  </si>
  <si>
    <t>　22</t>
  </si>
  <si>
    <t xml:space="preserve"> 第19回国調</t>
  </si>
  <si>
    <t>　23</t>
  </si>
  <si>
    <t>卸売・小売業，飲食店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</si>
  <si>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</si>
  <si>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</si>
  <si>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</si>
  <si>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</si>
  <si>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</si>
  <si>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</si>
  <si>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</si>
  <si>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</si>
  <si>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</si>
  <si>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</si>
  <si>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</si>
  <si>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</si>
  <si>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</si>
  <si>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</si>
  <si>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</si>
  <si>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</si>
  <si>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</si>
  <si>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</si>
  <si>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</si>
  <si>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</si>
  <si>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</si>
  <si>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</si>
  <si>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</si>
  <si>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</si>
  <si>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</si>
  <si>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</si>
  <si>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</si>
  <si>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 xml:space="preserve">    うち農業</t>
  </si>
  <si>
    <t>（自宅で従業）（再掲）雇用者</t>
  </si>
  <si>
    <t>他市区町村で
従業 1)</t>
  </si>
  <si>
    <t>総　数  2)</t>
  </si>
  <si>
    <t>他市区町村で
従業 2)</t>
  </si>
  <si>
    <t>他市区町村で
従業・通学 2)</t>
  </si>
  <si>
    <t>自宅外の自市区町村で従        業</t>
  </si>
  <si>
    <t>自市内他区で従業</t>
  </si>
  <si>
    <t>県内他市区町村で従業</t>
  </si>
  <si>
    <t>他県
で 従 業</t>
  </si>
  <si>
    <t>総  数 3)</t>
  </si>
  <si>
    <t>平　成　22　年</t>
  </si>
  <si>
    <t>総  数
2)</t>
  </si>
  <si>
    <t>生活関連サービス業，娯楽業</t>
  </si>
  <si>
    <t>　  〃</t>
  </si>
  <si>
    <t>　 地区別の各数値は、本市が独自に集計したものであり、必ずしも確定値とは一致しない。</t>
  </si>
  <si>
    <t xml:space="preserve"> 第20回国調</t>
  </si>
  <si>
    <t>平 成 22 年</t>
  </si>
  <si>
    <t>平 成 27 年</t>
  </si>
  <si>
    <t>　　　　　　　　　　　　　　</t>
  </si>
  <si>
    <t>　　別住宅に住む一般世帯数、一般世帯人員、１世帯当たり人員</t>
  </si>
  <si>
    <t>※ 1)平成27年国勢調査は、住宅の床面積が調査項目にないため、平成27年の統計はない。</t>
  </si>
  <si>
    <t>※ 1)平成22年国勢調査</t>
  </si>
  <si>
    <t>平 成 27 年</t>
  </si>
  <si>
    <t xml:space="preserve"> (6歳未満・18歳未満親族のいる一般世帯、親族のみから成る一般世帯)</t>
  </si>
  <si>
    <t>区　　　分</t>
  </si>
  <si>
    <t>　　　　　　　世　　　　　　　　　　　　帯</t>
  </si>
  <si>
    <t>総　数</t>
  </si>
  <si>
    <t>Ⅰ　  核  　家  　族  　世  　帯</t>
  </si>
  <si>
    <t>Ⅱ　   そ　　　の　　　他　　　の　　　親　　　族　　　世　　　帯</t>
  </si>
  <si>
    <t>総　数</t>
  </si>
  <si>
    <t>夫 婦 と</t>
  </si>
  <si>
    <t>男 親 と</t>
  </si>
  <si>
    <t>女 親 と</t>
  </si>
  <si>
    <t>夫 婦 と</t>
  </si>
  <si>
    <t>①</t>
  </si>
  <si>
    <t>②</t>
  </si>
  <si>
    <t>ひとり親
から成る</t>
  </si>
  <si>
    <t>供と両親
から成る</t>
  </si>
  <si>
    <t>の 世 帯</t>
  </si>
  <si>
    <t>成る世帯</t>
  </si>
  <si>
    <t>世　　帯</t>
  </si>
  <si>
    <t>　</t>
  </si>
  <si>
    <t>１世帯あたり親族人員</t>
  </si>
  <si>
    <t>６歳未満親族のいる一般世帯</t>
  </si>
  <si>
    <t>世帯数</t>
  </si>
  <si>
    <t>世帯人員</t>
  </si>
  <si>
    <t>６歳未満親族人員</t>
  </si>
  <si>
    <t>18歳未満親族人員</t>
  </si>
  <si>
    <t>１世帯あたり親族人員</t>
  </si>
  <si>
    <t>【 平 成 27 年　】</t>
  </si>
  <si>
    <t xml:space="preserve"> (6歳未満・18歳未満親族のいる一般世帯、親族のみから成る一般世帯)(つづき)</t>
  </si>
  <si>
    <t>区　　　分</t>
  </si>
  <si>
    <t>　　　　　　　世　　　　　　　　　　　　帯</t>
  </si>
  <si>
    <t>Ⅱ　   そ　　　の　　　他　　　の　　　</t>
  </si>
  <si>
    <t>非親族  世　帯</t>
  </si>
  <si>
    <t>①</t>
  </si>
  <si>
    <t>②</t>
  </si>
  <si>
    <t>の 親 族</t>
  </si>
  <si>
    <t>(親,子供</t>
  </si>
  <si>
    <t>成る世帯</t>
  </si>
  <si>
    <t>世　　帯</t>
  </si>
  <si>
    <t>親族世帯</t>
  </si>
  <si>
    <t>　</t>
  </si>
  <si>
    <t>世　帯　人　員</t>
  </si>
  <si>
    <t>１　　人</t>
  </si>
  <si>
    <t>２　　人</t>
  </si>
  <si>
    <t>３　　人</t>
  </si>
  <si>
    <t>４　　人</t>
  </si>
  <si>
    <t>５　　人</t>
  </si>
  <si>
    <t>６　　人</t>
  </si>
  <si>
    <t>７　　人</t>
  </si>
  <si>
    <t>８　　人</t>
  </si>
  <si>
    <t>９　　人</t>
  </si>
  <si>
    <t>10人以上</t>
  </si>
  <si>
    <t>平
成
12
年</t>
  </si>
  <si>
    <t>平
成
17
年</t>
  </si>
  <si>
    <t>平
成
22
年</t>
  </si>
  <si>
    <t xml:space="preserve"> </t>
  </si>
  <si>
    <t>住居の種類「不詳」</t>
  </si>
  <si>
    <t>　 各地区の面積は、町丁・字等の境界データの図郭により算出されたものであり、総計は国土地理院等の公式</t>
  </si>
  <si>
    <t>　な岐阜市全体の面積と一致しない。</t>
  </si>
  <si>
    <t>　 ものであり、必ずしも確定値とは一致しない。</t>
  </si>
  <si>
    <t>18．常住地又は従業地による産業（大分類）別15歳以上就業者数（雇用者－特掲）</t>
  </si>
  <si>
    <t>19．常住地又は従業地・通学地による年齢（５歳階級）、男女別人口及び15歳以上就業者数（有配偶の女性就業者－特掲）</t>
  </si>
  <si>
    <t xml:space="preserve"> </t>
  </si>
  <si>
    <t>平
成
17
年</t>
  </si>
  <si>
    <t>27
年</t>
  </si>
  <si>
    <t>平 成 12 年</t>
  </si>
  <si>
    <t>平 成27 年</t>
  </si>
  <si>
    <t>平成 7年</t>
  </si>
  <si>
    <t>従業・通学市区町村「不詳・外国」</t>
  </si>
  <si>
    <t>従業地・通学地「不詳」</t>
  </si>
  <si>
    <t>年齢「不詳」</t>
  </si>
  <si>
    <t>（再掲）65歳以上</t>
  </si>
  <si>
    <t>（再掲）75歳以上</t>
  </si>
  <si>
    <t>（再掲）有配偶の女性就業者</t>
  </si>
  <si>
    <t>　（再掲）うち主に仕事</t>
  </si>
  <si>
    <t>　（再掲）うち家事のほか仕事</t>
  </si>
  <si>
    <t>従業市区町村「不詳・外国」</t>
  </si>
  <si>
    <t>従業地「不詳」</t>
  </si>
  <si>
    <t>平　成　27　年</t>
  </si>
  <si>
    <t>平 成 27 年</t>
  </si>
  <si>
    <t>平成22年</t>
  </si>
  <si>
    <t>従業市区町村「不詳・外国」</t>
  </si>
  <si>
    <t>他市区町村に従業・通学で、従業地・通学地「不詳」</t>
  </si>
  <si>
    <t>(15歳未満通学者を含む通学者数－特掲）</t>
  </si>
  <si>
    <t>(常住人口)</t>
  </si>
  <si>
    <t>平成27年</t>
  </si>
  <si>
    <t>東白川村</t>
  </si>
  <si>
    <t>1) 3)</t>
  </si>
  <si>
    <t>1)</t>
  </si>
  <si>
    <t>常住人口
1)</t>
  </si>
  <si>
    <t>※　1)常住人口に年齢不詳者数は含まない。</t>
  </si>
  <si>
    <t>※　2)従業地・通学地が「不詳」で、岐阜市に常住しているものを含む。</t>
  </si>
  <si>
    <t>※　3)従業地・通学地が「不詳」を含む。</t>
  </si>
  <si>
    <t>※　4)他市町村に従事・通学で、従業地・通学地が「不詳」を含む。</t>
  </si>
  <si>
    <t>総  数
3)</t>
  </si>
  <si>
    <t>うち他市区町村への通勤・通学者(流出)4)</t>
  </si>
  <si>
    <t>　　の人口を示す。</t>
  </si>
  <si>
    <t>令和元年</t>
  </si>
  <si>
    <t xml:space="preserve"> 第21回国調</t>
  </si>
  <si>
    <t>　特に表示のないものは令和2年の調査結果である。</t>
  </si>
  <si>
    <t>令 和  2 年</t>
  </si>
  <si>
    <t>平成27年</t>
  </si>
  <si>
    <t>令和 2年</t>
  </si>
  <si>
    <t>【 令 和  2 年　】</t>
  </si>
  <si>
    <t>平
成
27
年</t>
  </si>
  <si>
    <t>令和2年</t>
  </si>
  <si>
    <t xml:space="preserve">- </t>
  </si>
  <si>
    <t xml:space="preserve">  27</t>
  </si>
  <si>
    <t>令和 2年</t>
  </si>
  <si>
    <t>人口集中地区Ⅵ</t>
  </si>
  <si>
    <t>23．岐阜県の市郡別人口、人口増減（平成27年～令和2年）及び世帯数</t>
  </si>
  <si>
    <t>令 和 2 年</t>
  </si>
  <si>
    <t>＊　人口欄の「平成27年（組替）」は、令和2年10月1日現在の市区町村の境域に基づいて組み替えた</t>
  </si>
  <si>
    <t>　　　平成27年の人口を示す。</t>
  </si>
  <si>
    <t>24．都道府県別人口、人口増減（平成27年～令和2年）及び世帯数</t>
  </si>
  <si>
    <t>令　和　2　年</t>
  </si>
  <si>
    <t>平成27年～令和2年の
人口増減</t>
  </si>
  <si>
    <t>平成27年～令和2年の
増減</t>
  </si>
  <si>
    <t>＊　人口欄の「平成27年（組替）」は、令和2年10月1日現在の市区町村の境域に基づいて組み替えた平成27年</t>
  </si>
  <si>
    <t>特別区部</t>
  </si>
  <si>
    <t>横浜市</t>
  </si>
  <si>
    <t>大阪市</t>
  </si>
  <si>
    <t>名古屋市</t>
  </si>
  <si>
    <t>札幌市</t>
  </si>
  <si>
    <t>福岡市</t>
  </si>
  <si>
    <t>川崎市</t>
  </si>
  <si>
    <t>神戸市</t>
  </si>
  <si>
    <t>京都市</t>
  </si>
  <si>
    <t>さいたま市</t>
  </si>
  <si>
    <t>広島市</t>
  </si>
  <si>
    <t>仙台市</t>
  </si>
  <si>
    <t>千葉市</t>
  </si>
  <si>
    <t>北九州市</t>
  </si>
  <si>
    <t>堺市</t>
  </si>
  <si>
    <t>浜松市</t>
  </si>
  <si>
    <t>新潟市</t>
  </si>
  <si>
    <t>熊本市</t>
  </si>
  <si>
    <t>相模原市</t>
  </si>
  <si>
    <t>岡山市</t>
  </si>
  <si>
    <t>静岡市</t>
  </si>
  <si>
    <t>船橋市</t>
  </si>
  <si>
    <t>川口市</t>
  </si>
  <si>
    <t>鹿児島市</t>
  </si>
  <si>
    <t>八王子市</t>
  </si>
  <si>
    <t>姫路市</t>
  </si>
  <si>
    <t>宇都宮市</t>
  </si>
  <si>
    <t>松山市</t>
  </si>
  <si>
    <t>松戸市</t>
  </si>
  <si>
    <t>市川市</t>
  </si>
  <si>
    <t>東大阪市</t>
  </si>
  <si>
    <t>西宮市</t>
  </si>
  <si>
    <t>大分市</t>
  </si>
  <si>
    <t>倉敷市</t>
  </si>
  <si>
    <t>金沢市</t>
  </si>
  <si>
    <t>福山市</t>
  </si>
  <si>
    <t>尼崎市</t>
  </si>
  <si>
    <t>令 和 2 年</t>
  </si>
  <si>
    <t>平 成 27 年
（組替）</t>
  </si>
  <si>
    <t>藤沢市</t>
  </si>
  <si>
    <t>町田市</t>
  </si>
  <si>
    <t>柏市</t>
  </si>
  <si>
    <t>豊田市</t>
  </si>
  <si>
    <t>高松市</t>
  </si>
  <si>
    <t>富山市</t>
  </si>
  <si>
    <t>長崎市</t>
  </si>
  <si>
    <t>岐阜市</t>
  </si>
  <si>
    <t>豊中市</t>
  </si>
  <si>
    <t>宮崎市</t>
  </si>
  <si>
    <t>枚方市</t>
  </si>
  <si>
    <t>横須賀市</t>
  </si>
  <si>
    <t>吹田市</t>
  </si>
  <si>
    <t>岡崎市</t>
  </si>
  <si>
    <t>一宮市</t>
  </si>
  <si>
    <t>高崎市</t>
  </si>
  <si>
    <t>長野市</t>
  </si>
  <si>
    <t>豊橋市</t>
  </si>
  <si>
    <t>和歌山市</t>
  </si>
  <si>
    <t>奈良市</t>
  </si>
  <si>
    <t>川越市</t>
  </si>
  <si>
    <t>高槻市</t>
  </si>
  <si>
    <t>大津市</t>
  </si>
  <si>
    <t>所沢市</t>
  </si>
  <si>
    <t>越谷市</t>
  </si>
  <si>
    <t>いわき市</t>
  </si>
  <si>
    <t>前橋市</t>
  </si>
  <si>
    <t>旭川市</t>
  </si>
  <si>
    <t>郡山市</t>
  </si>
  <si>
    <t>高知市</t>
  </si>
  <si>
    <t>那覇市</t>
  </si>
  <si>
    <t>春日井市</t>
  </si>
  <si>
    <t>秋田市</t>
  </si>
  <si>
    <t>四日市市</t>
  </si>
  <si>
    <t>明石市</t>
  </si>
  <si>
    <t>久留米市</t>
  </si>
  <si>
    <t>平成27年
人　　口</t>
  </si>
  <si>
    <t>※ 令和2年国勢調査結果の「人口・男・女・世帯数」の総数は、総務省から公表された「確定値」である。</t>
  </si>
  <si>
    <t>※ 令和2年の総数は総務省から公表された｢確定値｣である。地区別の各数値は、本市が独自に集計した</t>
  </si>
  <si>
    <t>＊　「平成27年（組替）」は、令和2年10月1日現在の市区町村の境域に基づいて組み替えた平成27年の</t>
  </si>
  <si>
    <t>※ 1)計には 配偶関係「不詳」を含む。</t>
  </si>
  <si>
    <t>一般世帯数、一般世帯員人員、１世帯当たり人員</t>
  </si>
  <si>
    <t>13．住宅の建て方（８区分）、住宅の所有の関係（６区分）</t>
  </si>
  <si>
    <t>※ 平成27年国勢調査</t>
  </si>
  <si>
    <t>※ 1) 県内・他県の別が不詳の者を含む。</t>
  </si>
  <si>
    <t>※ 2) 従業地「不詳」で岐阜市に常住している者を含む。</t>
  </si>
  <si>
    <t>※ 1） 労働力状態「不詳」を含む。</t>
  </si>
  <si>
    <t>※ 2） 県内・他県の別が不詳のものを含む。</t>
  </si>
  <si>
    <t>※ 3） 従業地・通学地「不詳」で岐阜市に常住している者を含む。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</si>
</sst>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#,##0.0_ ;[Red]\-#,##0.0\ "/>
    <numFmt numFmtId="180" formatCode="0.0_);[Red]\(0.0\)"/>
    <numFmt numFmtId="181" formatCode="0.00_);[Red]\(0.00\)"/>
    <numFmt numFmtId="182" formatCode="0_ ;[Red]\-0\ "/>
    <numFmt numFmtId="183" formatCode="0.0_ ;[Red]\-0.0\ "/>
    <numFmt numFmtId="184" formatCode="0_);\(0\)"/>
    <numFmt numFmtId="185" formatCode="#,##0_);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#,##0_ "/>
    <numFmt numFmtId="191" formatCode="#,##0.0_ "/>
    <numFmt numFmtId="192" formatCode="#,##0.0;[Red]\-#,##0.0"/>
    <numFmt numFmtId="193" formatCode="0.00_ ;[Red]\-0.00\ "/>
    <numFmt numFmtId="194" formatCode="0_ "/>
    <numFmt numFmtId="195" formatCode="0_);[Red]\(0\)"/>
    <numFmt numFmtId="196" formatCode="#,##0.000_ ;[Red]\-#,##0.000\ "/>
    <numFmt numFmtId="197" formatCode="#,##0_ ;[Red]\-#,##0\ "/>
    <numFmt numFmtId="198" formatCode="#,###,###,##0;&quot; -&quot;###,###,##0"/>
    <numFmt numFmtId="199" formatCode="\ ###,###,##0;&quot;-&quot;###,###,##0"/>
    <numFmt numFmtId="200" formatCode="0.000_ "/>
    <numFmt numFmtId="201" formatCode="#,##0.000;[Red]\-#,##0.000"/>
    <numFmt numFmtId="202" formatCode="#,##0.0000;[Red]\-#,##0.0000"/>
    <numFmt numFmtId="203" formatCode="#,##0.00000;[Red]\-#,##0.00000"/>
    <numFmt numFmtId="204" formatCode="#0.00;&quot;-&quot;0.00"/>
    <numFmt numFmtId="205" formatCode="##0.0;&quot;-&quot;#0.0"/>
    <numFmt numFmtId="206" formatCode="###,###,###,##0;&quot;-&quot;##,###,###,##0"/>
    <numFmt numFmtId="207" formatCode="\ ###,###,###,##0;&quot;-&quot;###,###,###,##0"/>
    <numFmt numFmtId="208" formatCode="_(* #,##0_);_(* \(#,##0\);_(* &quot;-&quot;_);_(@_)"/>
    <numFmt numFmtId="209" formatCode="#,##0.00_ "/>
    <numFmt numFmtId="210" formatCode="#,##0_);[Red]\(#,##0\)"/>
    <numFmt numFmtId="211" formatCode="0.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0"/>
    <numFmt numFmtId="217" formatCode="#,##0;\-#,##0;\-"/>
    <numFmt numFmtId="218" formatCode="&quot;¥&quot;#,##0_);[Red]\(&quot;¥&quot;#,##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13"/>
      <name val="ＭＳ ゴシック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5" fillId="0" borderId="0" xfId="49" applyFont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38" fontId="8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38" fontId="14" fillId="0" borderId="0" xfId="49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0" fontId="14" fillId="0" borderId="0" xfId="0" applyFont="1" applyFill="1" applyAlignment="1">
      <alignment/>
    </xf>
    <xf numFmtId="38" fontId="14" fillId="0" borderId="14" xfId="49" applyFont="1" applyFill="1" applyBorder="1" applyAlignment="1">
      <alignment horizontal="center" vertical="center"/>
    </xf>
    <xf numFmtId="38" fontId="14" fillId="0" borderId="15" xfId="49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horizontal="center" vertical="center"/>
    </xf>
    <xf numFmtId="38" fontId="14" fillId="0" borderId="18" xfId="49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4" fillId="0" borderId="0" xfId="49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38" fontId="14" fillId="0" borderId="12" xfId="49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49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6" fillId="0" borderId="12" xfId="49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vertical="center"/>
    </xf>
    <xf numFmtId="181" fontId="14" fillId="0" borderId="0" xfId="49" applyNumberFormat="1" applyFont="1" applyFill="1" applyAlignment="1">
      <alignment vertical="center"/>
    </xf>
    <xf numFmtId="40" fontId="14" fillId="0" borderId="0" xfId="49" applyNumberFormat="1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40" fontId="14" fillId="0" borderId="19" xfId="49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14" fillId="0" borderId="10" xfId="0" applyFont="1" applyFill="1" applyBorder="1" applyAlignment="1" quotePrefix="1">
      <alignment horizontal="center" vertical="center"/>
    </xf>
    <xf numFmtId="38" fontId="5" fillId="0" borderId="0" xfId="49" applyFont="1" applyFill="1" applyAlignment="1">
      <alignment horizontal="center" vertical="center"/>
    </xf>
    <xf numFmtId="0" fontId="16" fillId="0" borderId="12" xfId="0" applyFont="1" applyFill="1" applyBorder="1" applyAlignment="1">
      <alignment/>
    </xf>
    <xf numFmtId="38" fontId="16" fillId="0" borderId="12" xfId="49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14" fillId="0" borderId="21" xfId="49" applyFont="1" applyFill="1" applyBorder="1" applyAlignment="1">
      <alignment horizontal="center" vertical="center"/>
    </xf>
    <xf numFmtId="38" fontId="14" fillId="0" borderId="16" xfId="49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38" fontId="14" fillId="0" borderId="0" xfId="49" applyFont="1" applyFill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38" fontId="14" fillId="0" borderId="11" xfId="49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0" xfId="0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0" fontId="14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188" fontId="6" fillId="0" borderId="12" xfId="0" applyNumberFormat="1" applyFont="1" applyFill="1" applyBorder="1" applyAlignment="1">
      <alignment vertical="center"/>
    </xf>
    <xf numFmtId="188" fontId="5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8" fontId="14" fillId="0" borderId="12" xfId="0" applyNumberFormat="1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38" fontId="14" fillId="0" borderId="17" xfId="49" applyFont="1" applyFill="1" applyBorder="1" applyAlignment="1">
      <alignment horizontal="center" vertical="center" wrapText="1"/>
    </xf>
    <xf numFmtId="38" fontId="14" fillId="0" borderId="12" xfId="49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distributed" vertical="center" wrapText="1"/>
    </xf>
    <xf numFmtId="38" fontId="14" fillId="0" borderId="12" xfId="49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textRotation="255" shrinkToFit="1"/>
    </xf>
    <xf numFmtId="38" fontId="19" fillId="0" borderId="0" xfId="49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38" fontId="7" fillId="0" borderId="0" xfId="49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18" fillId="0" borderId="0" xfId="49" applyFont="1" applyAlignment="1">
      <alignment vertical="center"/>
    </xf>
    <xf numFmtId="0" fontId="18" fillId="0" borderId="0" xfId="0" applyFont="1" applyAlignment="1">
      <alignment vertical="center"/>
    </xf>
    <xf numFmtId="38" fontId="18" fillId="0" borderId="17" xfId="49" applyFont="1" applyFill="1" applyBorder="1" applyAlignment="1">
      <alignment horizontal="center" vertical="center"/>
    </xf>
    <xf numFmtId="38" fontId="18" fillId="0" borderId="18" xfId="49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horizontal="right" vertical="center"/>
    </xf>
    <xf numFmtId="38" fontId="18" fillId="0" borderId="0" xfId="49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38" fontId="18" fillId="0" borderId="12" xfId="49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38" fontId="19" fillId="0" borderId="12" xfId="49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38" fontId="14" fillId="0" borderId="12" xfId="49" applyFont="1" applyFill="1" applyBorder="1" applyAlignment="1">
      <alignment/>
    </xf>
    <xf numFmtId="177" fontId="14" fillId="0" borderId="12" xfId="0" applyNumberFormat="1" applyFont="1" applyFill="1" applyBorder="1" applyAlignment="1">
      <alignment/>
    </xf>
    <xf numFmtId="178" fontId="14" fillId="0" borderId="12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177" fontId="14" fillId="0" borderId="12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178" fontId="14" fillId="0" borderId="1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21" fillId="0" borderId="0" xfId="49" applyFont="1" applyFill="1" applyBorder="1" applyAlignment="1">
      <alignment horizontal="center" vertical="center"/>
    </xf>
    <xf numFmtId="38" fontId="21" fillId="0" borderId="10" xfId="49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92" fontId="14" fillId="0" borderId="0" xfId="49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38" fontId="14" fillId="0" borderId="0" xfId="49" applyFont="1" applyFill="1" applyAlignment="1">
      <alignment horizontal="left" vertical="center"/>
    </xf>
    <xf numFmtId="38" fontId="14" fillId="0" borderId="10" xfId="49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38" fontId="21" fillId="0" borderId="12" xfId="49" applyFont="1" applyFill="1" applyBorder="1" applyAlignment="1">
      <alignment vertical="center"/>
    </xf>
    <xf numFmtId="38" fontId="21" fillId="0" borderId="13" xfId="49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vertical="center"/>
    </xf>
    <xf numFmtId="193" fontId="14" fillId="0" borderId="0" xfId="0" applyNumberFormat="1" applyFont="1" applyFill="1" applyAlignment="1">
      <alignment vertical="center"/>
    </xf>
    <xf numFmtId="183" fontId="14" fillId="0" borderId="1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8" fontId="14" fillId="0" borderId="0" xfId="0" applyNumberFormat="1" applyFont="1" applyFill="1" applyAlignment="1">
      <alignment vertical="center"/>
    </xf>
    <xf numFmtId="38" fontId="18" fillId="0" borderId="19" xfId="49" applyFont="1" applyFill="1" applyBorder="1" applyAlignment="1">
      <alignment vertical="center"/>
    </xf>
    <xf numFmtId="38" fontId="22" fillId="0" borderId="0" xfId="49" applyFont="1" applyFill="1" applyAlignment="1">
      <alignment vertical="center"/>
    </xf>
    <xf numFmtId="40" fontId="22" fillId="0" borderId="0" xfId="49" applyNumberFormat="1" applyFont="1" applyFill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8" fontId="20" fillId="0" borderId="17" xfId="49" applyFont="1" applyFill="1" applyBorder="1" applyAlignment="1">
      <alignment vertical="center" wrapText="1"/>
    </xf>
    <xf numFmtId="18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86" fontId="23" fillId="0" borderId="0" xfId="0" applyNumberFormat="1" applyFont="1" applyFill="1" applyAlignment="1">
      <alignment vertical="center"/>
    </xf>
    <xf numFmtId="187" fontId="2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186" fontId="18" fillId="0" borderId="17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186" fontId="15" fillId="0" borderId="17" xfId="0" applyNumberFormat="1" applyFont="1" applyFill="1" applyBorder="1" applyAlignment="1">
      <alignment horizontal="center" vertical="center" wrapText="1"/>
    </xf>
    <xf numFmtId="38" fontId="25" fillId="0" borderId="0" xfId="49" applyFont="1" applyFill="1" applyAlignment="1">
      <alignment vertical="center"/>
    </xf>
    <xf numFmtId="38" fontId="14" fillId="0" borderId="0" xfId="49" applyFont="1" applyFill="1" applyBorder="1" applyAlignment="1">
      <alignment horizontal="distributed" vertical="center"/>
    </xf>
    <xf numFmtId="177" fontId="14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18" fillId="0" borderId="21" xfId="49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wrapText="1"/>
    </xf>
    <xf numFmtId="38" fontId="27" fillId="0" borderId="17" xfId="49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38" fontId="15" fillId="0" borderId="24" xfId="49" applyFont="1" applyFill="1" applyBorder="1" applyAlignment="1">
      <alignment horizontal="center" vertical="center"/>
    </xf>
    <xf numFmtId="38" fontId="15" fillId="0" borderId="17" xfId="49" applyFont="1" applyFill="1" applyBorder="1" applyAlignment="1">
      <alignment horizontal="center" vertical="center"/>
    </xf>
    <xf numFmtId="186" fontId="15" fillId="0" borderId="21" xfId="49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38" fontId="14" fillId="0" borderId="11" xfId="49" applyFont="1" applyFill="1" applyBorder="1" applyAlignment="1">
      <alignment horizontal="right" vertical="center"/>
    </xf>
    <xf numFmtId="0" fontId="14" fillId="0" borderId="0" xfId="62" applyFont="1" applyAlignment="1">
      <alignment vertical="center"/>
      <protection/>
    </xf>
    <xf numFmtId="0" fontId="18" fillId="0" borderId="0" xfId="62" applyAlignment="1">
      <alignment vertical="center"/>
      <protection/>
    </xf>
    <xf numFmtId="38" fontId="15" fillId="0" borderId="11" xfId="49" applyFont="1" applyFill="1" applyBorder="1" applyAlignment="1">
      <alignment vertical="center"/>
    </xf>
    <xf numFmtId="38" fontId="15" fillId="0" borderId="18" xfId="49" applyFont="1" applyFill="1" applyBorder="1" applyAlignment="1">
      <alignment horizontal="center" vertical="center"/>
    </xf>
    <xf numFmtId="38" fontId="15" fillId="0" borderId="14" xfId="49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38" fontId="15" fillId="0" borderId="11" xfId="49" applyFont="1" applyFill="1" applyBorder="1" applyAlignment="1">
      <alignment horizontal="right" vertical="center"/>
    </xf>
    <xf numFmtId="38" fontId="15" fillId="0" borderId="0" xfId="49" applyFont="1" applyFill="1" applyAlignment="1">
      <alignment horizontal="right" vertical="center"/>
    </xf>
    <xf numFmtId="186" fontId="15" fillId="0" borderId="0" xfId="49" applyNumberFormat="1" applyFont="1" applyFill="1" applyAlignment="1">
      <alignment horizontal="right" vertical="center"/>
    </xf>
    <xf numFmtId="188" fontId="15" fillId="0" borderId="0" xfId="49" applyNumberFormat="1" applyFont="1" applyFill="1" applyAlignment="1">
      <alignment horizontal="right" vertical="center"/>
    </xf>
    <xf numFmtId="38" fontId="15" fillId="0" borderId="0" xfId="49" applyFont="1" applyFill="1" applyAlignment="1">
      <alignment vertical="center"/>
    </xf>
    <xf numFmtId="0" fontId="30" fillId="0" borderId="10" xfId="0" applyFont="1" applyFill="1" applyBorder="1" applyAlignment="1">
      <alignment vertical="center"/>
    </xf>
    <xf numFmtId="38" fontId="30" fillId="0" borderId="0" xfId="49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8" fontId="15" fillId="0" borderId="12" xfId="49" applyFont="1" applyFill="1" applyBorder="1" applyAlignment="1">
      <alignment vertical="center"/>
    </xf>
    <xf numFmtId="186" fontId="15" fillId="0" borderId="12" xfId="49" applyNumberFormat="1" applyFont="1" applyFill="1" applyBorder="1" applyAlignment="1">
      <alignment vertical="center"/>
    </xf>
    <xf numFmtId="188" fontId="15" fillId="0" borderId="12" xfId="49" applyNumberFormat="1" applyFont="1" applyFill="1" applyBorder="1" applyAlignment="1">
      <alignment vertical="center"/>
    </xf>
    <xf numFmtId="189" fontId="14" fillId="0" borderId="0" xfId="49" applyNumberFormat="1" applyFont="1" applyFill="1" applyAlignment="1">
      <alignment vertical="center"/>
    </xf>
    <xf numFmtId="188" fontId="14" fillId="0" borderId="0" xfId="49" applyNumberFormat="1" applyFont="1" applyFill="1" applyAlignment="1">
      <alignment vertical="center"/>
    </xf>
    <xf numFmtId="188" fontId="15" fillId="0" borderId="17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38" fontId="25" fillId="0" borderId="0" xfId="49" applyFont="1" applyFill="1" applyAlignment="1">
      <alignment horizontal="center" vertical="center"/>
    </xf>
    <xf numFmtId="186" fontId="14" fillId="0" borderId="21" xfId="0" applyNumberFormat="1" applyFont="1" applyFill="1" applyBorder="1" applyAlignment="1">
      <alignment horizontal="center" vertical="center" wrapText="1"/>
    </xf>
    <xf numFmtId="188" fontId="14" fillId="0" borderId="17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8" fillId="0" borderId="0" xfId="62" applyFont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0" fontId="31" fillId="0" borderId="0" xfId="0" applyFont="1" applyFill="1" applyAlignment="1">
      <alignment vertical="center"/>
    </xf>
    <xf numFmtId="38" fontId="8" fillId="0" borderId="12" xfId="49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8" fillId="0" borderId="27" xfId="49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/>
    </xf>
    <xf numFmtId="190" fontId="5" fillId="0" borderId="0" xfId="0" applyNumberFormat="1" applyFont="1" applyFill="1" applyBorder="1" applyAlignment="1">
      <alignment vertical="center"/>
    </xf>
    <xf numFmtId="209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 quotePrefix="1">
      <alignment horizontal="right" vertical="center"/>
    </xf>
    <xf numFmtId="38" fontId="14" fillId="0" borderId="22" xfId="49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center" vertical="center"/>
    </xf>
    <xf numFmtId="210" fontId="5" fillId="0" borderId="0" xfId="49" applyNumberFormat="1" applyFont="1" applyFill="1" applyAlignment="1">
      <alignment vertical="center"/>
    </xf>
    <xf numFmtId="210" fontId="14" fillId="0" borderId="0" xfId="0" applyNumberFormat="1" applyFont="1" applyFill="1" applyAlignment="1">
      <alignment vertical="center"/>
    </xf>
    <xf numFmtId="210" fontId="14" fillId="0" borderId="0" xfId="49" applyNumberFormat="1" applyFont="1" applyFill="1" applyAlignment="1">
      <alignment vertical="center"/>
    </xf>
    <xf numFmtId="38" fontId="14" fillId="0" borderId="18" xfId="49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86" fontId="30" fillId="0" borderId="0" xfId="49" applyNumberFormat="1" applyFont="1" applyFill="1" applyAlignment="1">
      <alignment vertical="center"/>
    </xf>
    <xf numFmtId="188" fontId="30" fillId="0" borderId="0" xfId="49" applyNumberFormat="1" applyFont="1" applyFill="1" applyAlignment="1">
      <alignment vertical="center"/>
    </xf>
    <xf numFmtId="0" fontId="14" fillId="0" borderId="0" xfId="63" applyFont="1" applyBorder="1" applyAlignment="1">
      <alignment vertical="center"/>
      <protection/>
    </xf>
    <xf numFmtId="0" fontId="15" fillId="0" borderId="0" xfId="63" applyFont="1" applyBorder="1" applyAlignment="1">
      <alignment vertical="center"/>
      <protection/>
    </xf>
    <xf numFmtId="188" fontId="15" fillId="0" borderId="0" xfId="49" applyNumberFormat="1" applyFont="1" applyFill="1" applyAlignment="1">
      <alignment vertical="center"/>
    </xf>
    <xf numFmtId="38" fontId="19" fillId="0" borderId="20" xfId="49" applyFont="1" applyFill="1" applyBorder="1" applyAlignment="1">
      <alignment vertical="center"/>
    </xf>
    <xf numFmtId="177" fontId="14" fillId="0" borderId="18" xfId="0" applyNumberFormat="1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/>
    </xf>
    <xf numFmtId="38" fontId="14" fillId="0" borderId="0" xfId="0" applyNumberFormat="1" applyFont="1" applyFill="1" applyAlignment="1">
      <alignment/>
    </xf>
    <xf numFmtId="0" fontId="7" fillId="0" borderId="0" xfId="0" applyFont="1" applyFill="1" applyBorder="1" applyAlignment="1" quotePrefix="1">
      <alignment vertical="center"/>
    </xf>
    <xf numFmtId="0" fontId="14" fillId="0" borderId="0" xfId="0" applyFont="1" applyFill="1" applyAlignment="1">
      <alignment horizontal="right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86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38" fontId="5" fillId="0" borderId="0" xfId="5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vertical="center"/>
    </xf>
    <xf numFmtId="189" fontId="5" fillId="0" borderId="0" xfId="51" applyNumberFormat="1" applyFont="1" applyAlignment="1">
      <alignment/>
    </xf>
    <xf numFmtId="188" fontId="5" fillId="0" borderId="0" xfId="51" applyNumberFormat="1" applyFont="1" applyAlignment="1">
      <alignment/>
    </xf>
    <xf numFmtId="38" fontId="5" fillId="0" borderId="0" xfId="51" applyFont="1" applyAlignment="1">
      <alignment vertical="center"/>
    </xf>
    <xf numFmtId="38" fontId="5" fillId="0" borderId="0" xfId="51" applyFont="1" applyFill="1" applyAlignment="1">
      <alignment vertical="center"/>
    </xf>
    <xf numFmtId="38" fontId="5" fillId="0" borderId="12" xfId="51" applyFont="1" applyFill="1" applyBorder="1" applyAlignment="1">
      <alignment vertical="center"/>
    </xf>
    <xf numFmtId="186" fontId="5" fillId="0" borderId="0" xfId="51" applyNumberFormat="1" applyFont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38" fontId="16" fillId="0" borderId="12" xfId="51" applyFont="1" applyFill="1" applyBorder="1" applyAlignment="1">
      <alignment vertical="center"/>
    </xf>
    <xf numFmtId="38" fontId="14" fillId="0" borderId="0" xfId="51" applyFont="1" applyFill="1" applyAlignment="1">
      <alignment vertical="center"/>
    </xf>
    <xf numFmtId="38" fontId="14" fillId="0" borderId="0" xfId="51" applyFont="1" applyFill="1" applyAlignment="1">
      <alignment horizontal="right" vertical="center"/>
    </xf>
    <xf numFmtId="38" fontId="14" fillId="0" borderId="12" xfId="5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38" fontId="5" fillId="0" borderId="0" xfId="51" applyFont="1" applyFill="1" applyAlignment="1">
      <alignment horizontal="right" vertical="center"/>
    </xf>
    <xf numFmtId="0" fontId="14" fillId="0" borderId="0" xfId="0" applyFont="1" applyAlignment="1">
      <alignment/>
    </xf>
    <xf numFmtId="38" fontId="14" fillId="0" borderId="0" xfId="51" applyFont="1" applyFill="1" applyBorder="1" applyAlignment="1">
      <alignment horizontal="center" vertical="center" wrapText="1"/>
    </xf>
    <xf numFmtId="38" fontId="14" fillId="0" borderId="17" xfId="51" applyFont="1" applyFill="1" applyBorder="1" applyAlignment="1">
      <alignment horizontal="center" vertical="center" wrapText="1"/>
    </xf>
    <xf numFmtId="38" fontId="14" fillId="0" borderId="0" xfId="51" applyFont="1" applyAlignment="1">
      <alignment/>
    </xf>
    <xf numFmtId="189" fontId="14" fillId="0" borderId="0" xfId="51" applyNumberFormat="1" applyFont="1" applyAlignment="1">
      <alignment/>
    </xf>
    <xf numFmtId="188" fontId="14" fillId="0" borderId="0" xfId="51" applyNumberFormat="1" applyFont="1" applyAlignment="1">
      <alignment/>
    </xf>
    <xf numFmtId="38" fontId="14" fillId="0" borderId="0" xfId="51" applyFont="1" applyAlignment="1">
      <alignment vertical="center"/>
    </xf>
    <xf numFmtId="38" fontId="14" fillId="0" borderId="12" xfId="5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51" applyFont="1" applyFill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38" fontId="5" fillId="0" borderId="0" xfId="51" applyFont="1" applyBorder="1" applyAlignment="1">
      <alignment vertical="center"/>
    </xf>
    <xf numFmtId="186" fontId="5" fillId="0" borderId="0" xfId="51" applyNumberFormat="1" applyFont="1" applyBorder="1" applyAlignment="1">
      <alignment vertical="center"/>
    </xf>
    <xf numFmtId="38" fontId="25" fillId="0" borderId="0" xfId="51" applyFont="1" applyFill="1" applyAlignment="1">
      <alignment horizontal="right" vertical="center"/>
    </xf>
    <xf numFmtId="38" fontId="25" fillId="0" borderId="0" xfId="51" applyFont="1" applyFill="1" applyAlignment="1">
      <alignment vertical="center"/>
    </xf>
    <xf numFmtId="0" fontId="15" fillId="0" borderId="12" xfId="0" applyFont="1" applyBorder="1" applyAlignment="1">
      <alignment/>
    </xf>
    <xf numFmtId="38" fontId="15" fillId="0" borderId="12" xfId="5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8" fontId="15" fillId="0" borderId="17" xfId="5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5" fillId="0" borderId="0" xfId="51" applyFont="1" applyFill="1" applyBorder="1" applyAlignment="1">
      <alignment vertical="center"/>
    </xf>
    <xf numFmtId="38" fontId="15" fillId="0" borderId="0" xfId="5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/>
    </xf>
    <xf numFmtId="38" fontId="15" fillId="0" borderId="0" xfId="51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38" fontId="15" fillId="0" borderId="12" xfId="51" applyFont="1" applyFill="1" applyBorder="1" applyAlignment="1">
      <alignment/>
    </xf>
    <xf numFmtId="0" fontId="15" fillId="0" borderId="0" xfId="0" applyFont="1" applyFill="1" applyBorder="1" applyAlignment="1">
      <alignment/>
    </xf>
    <xf numFmtId="38" fontId="25" fillId="0" borderId="12" xfId="51" applyFont="1" applyFill="1" applyBorder="1" applyAlignment="1">
      <alignment vertical="center"/>
    </xf>
    <xf numFmtId="38" fontId="14" fillId="0" borderId="0" xfId="51" applyFont="1" applyFill="1" applyAlignment="1">
      <alignment/>
    </xf>
    <xf numFmtId="38" fontId="14" fillId="0" borderId="0" xfId="51" applyFont="1" applyFill="1" applyAlignment="1">
      <alignment horizontal="right"/>
    </xf>
    <xf numFmtId="189" fontId="5" fillId="0" borderId="0" xfId="51" applyNumberFormat="1" applyFont="1" applyFill="1" applyAlignment="1">
      <alignment horizontal="right" vertical="center"/>
    </xf>
    <xf numFmtId="0" fontId="15" fillId="0" borderId="12" xfId="0" applyFont="1" applyBorder="1" applyAlignment="1">
      <alignment/>
    </xf>
    <xf numFmtId="38" fontId="15" fillId="0" borderId="12" xfId="51" applyFont="1" applyBorder="1" applyAlignment="1">
      <alignment/>
    </xf>
    <xf numFmtId="38" fontId="6" fillId="0" borderId="0" xfId="51" applyFont="1" applyFill="1" applyBorder="1" applyAlignment="1">
      <alignment vertical="center"/>
    </xf>
    <xf numFmtId="38" fontId="25" fillId="0" borderId="0" xfId="51" applyFont="1" applyFill="1" applyBorder="1" applyAlignment="1">
      <alignment vertical="center"/>
    </xf>
    <xf numFmtId="38" fontId="25" fillId="0" borderId="28" xfId="51" applyFont="1" applyFill="1" applyBorder="1" applyAlignment="1">
      <alignment vertical="center"/>
    </xf>
    <xf numFmtId="38" fontId="26" fillId="0" borderId="11" xfId="51" applyFont="1" applyFill="1" applyBorder="1" applyAlignment="1">
      <alignment vertical="center"/>
    </xf>
    <xf numFmtId="38" fontId="26" fillId="0" borderId="16" xfId="51" applyFont="1" applyFill="1" applyBorder="1" applyAlignment="1">
      <alignment vertical="center"/>
    </xf>
    <xf numFmtId="38" fontId="26" fillId="0" borderId="0" xfId="51" applyFont="1" applyFill="1" applyAlignment="1">
      <alignment vertical="center"/>
    </xf>
    <xf numFmtId="38" fontId="26" fillId="0" borderId="0" xfId="51" applyFont="1" applyFill="1" applyBorder="1" applyAlignment="1">
      <alignment vertical="center"/>
    </xf>
    <xf numFmtId="38" fontId="26" fillId="0" borderId="0" xfId="51" applyFont="1" applyFill="1" applyAlignment="1">
      <alignment horizontal="right" vertical="center"/>
    </xf>
    <xf numFmtId="38" fontId="26" fillId="0" borderId="10" xfId="51" applyFont="1" applyFill="1" applyBorder="1" applyAlignment="1">
      <alignment vertical="center"/>
    </xf>
    <xf numFmtId="38" fontId="25" fillId="0" borderId="10" xfId="51" applyFont="1" applyFill="1" applyBorder="1" applyAlignment="1">
      <alignment vertical="center"/>
    </xf>
    <xf numFmtId="38" fontId="25" fillId="0" borderId="12" xfId="51" applyFont="1" applyFill="1" applyBorder="1" applyAlignment="1">
      <alignment horizontal="right" vertical="center"/>
    </xf>
    <xf numFmtId="38" fontId="25" fillId="0" borderId="19" xfId="5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25" fillId="0" borderId="0" xfId="51" applyFont="1" applyFill="1" applyBorder="1" applyAlignment="1">
      <alignment vertical="center" shrinkToFit="1"/>
    </xf>
    <xf numFmtId="38" fontId="25" fillId="0" borderId="10" xfId="51" applyFont="1" applyFill="1" applyBorder="1" applyAlignment="1">
      <alignment vertical="center" shrinkToFit="1"/>
    </xf>
    <xf numFmtId="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wrapText="1"/>
    </xf>
    <xf numFmtId="38" fontId="25" fillId="0" borderId="0" xfId="51" applyFont="1" applyFill="1" applyBorder="1" applyAlignment="1">
      <alignment horizontal="left" vertical="center"/>
    </xf>
    <xf numFmtId="38" fontId="26" fillId="0" borderId="12" xfId="51" applyFont="1" applyFill="1" applyBorder="1" applyAlignment="1">
      <alignment vertical="center"/>
    </xf>
    <xf numFmtId="38" fontId="25" fillId="0" borderId="28" xfId="51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right" vertical="center" wrapText="1"/>
    </xf>
    <xf numFmtId="38" fontId="14" fillId="0" borderId="20" xfId="5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217" fontId="14" fillId="0" borderId="0" xfId="51" applyNumberFormat="1" applyFont="1" applyFill="1" applyAlignment="1">
      <alignment horizontal="right" vertical="center"/>
    </xf>
    <xf numFmtId="186" fontId="5" fillId="0" borderId="0" xfId="51" applyNumberFormat="1" applyFont="1" applyFill="1" applyAlignment="1">
      <alignment horizontal="right" vertical="center"/>
    </xf>
    <xf numFmtId="186" fontId="14" fillId="0" borderId="0" xfId="51" applyNumberFormat="1" applyFont="1" applyFill="1" applyAlignment="1">
      <alignment horizontal="right" vertical="center"/>
    </xf>
    <xf numFmtId="186" fontId="14" fillId="0" borderId="0" xfId="51" applyNumberFormat="1" applyFont="1" applyBorder="1" applyAlignment="1">
      <alignment vertical="center"/>
    </xf>
    <xf numFmtId="217" fontId="14" fillId="0" borderId="0" xfId="51" applyNumberFormat="1" applyFont="1" applyBorder="1" applyAlignment="1">
      <alignment vertical="center"/>
    </xf>
    <xf numFmtId="38" fontId="15" fillId="0" borderId="18" xfId="51" applyFont="1" applyFill="1" applyBorder="1" applyAlignment="1">
      <alignment horizontal="center" vertical="center" wrapText="1"/>
    </xf>
    <xf numFmtId="38" fontId="15" fillId="0" borderId="0" xfId="51" applyFont="1" applyFill="1" applyAlignment="1">
      <alignment/>
    </xf>
    <xf numFmtId="38" fontId="14" fillId="0" borderId="21" xfId="5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38" fontId="14" fillId="0" borderId="14" xfId="51" applyFont="1" applyFill="1" applyBorder="1" applyAlignment="1">
      <alignment horizontal="center" vertical="center" wrapText="1"/>
    </xf>
    <xf numFmtId="38" fontId="6" fillId="0" borderId="12" xfId="51" applyFont="1" applyFill="1" applyBorder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86" fontId="14" fillId="0" borderId="12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40" fontId="14" fillId="0" borderId="0" xfId="51" applyNumberFormat="1" applyFont="1" applyFill="1" applyAlignment="1">
      <alignment vertical="center"/>
    </xf>
    <xf numFmtId="38" fontId="14" fillId="0" borderId="0" xfId="51" applyNumberFormat="1" applyFont="1" applyFill="1" applyAlignment="1">
      <alignment horizontal="right" vertical="center"/>
    </xf>
    <xf numFmtId="38" fontId="14" fillId="0" borderId="18" xfId="51" applyFont="1" applyFill="1" applyBorder="1" applyAlignment="1">
      <alignment horizontal="center" vertical="center"/>
    </xf>
    <xf numFmtId="185" fontId="14" fillId="0" borderId="24" xfId="51" applyNumberFormat="1" applyFont="1" applyFill="1" applyBorder="1" applyAlignment="1">
      <alignment horizontal="center" vertical="center"/>
    </xf>
    <xf numFmtId="185" fontId="14" fillId="0" borderId="11" xfId="51" applyNumberFormat="1" applyFont="1" applyFill="1" applyBorder="1" applyAlignment="1">
      <alignment horizontal="center" vertical="center"/>
    </xf>
    <xf numFmtId="185" fontId="14" fillId="0" borderId="16" xfId="51" applyNumberFormat="1" applyFont="1" applyFill="1" applyBorder="1" applyAlignment="1">
      <alignment horizontal="center" vertical="center"/>
    </xf>
    <xf numFmtId="185" fontId="14" fillId="0" borderId="22" xfId="51" applyNumberFormat="1" applyFont="1" applyFill="1" applyBorder="1" applyAlignment="1">
      <alignment horizontal="center" vertical="center"/>
    </xf>
    <xf numFmtId="185" fontId="14" fillId="0" borderId="15" xfId="51" applyNumberFormat="1" applyFont="1" applyFill="1" applyBorder="1" applyAlignment="1">
      <alignment horizontal="center" vertical="center"/>
    </xf>
    <xf numFmtId="185" fontId="14" fillId="0" borderId="10" xfId="51" applyNumberFormat="1" applyFont="1" applyFill="1" applyBorder="1" applyAlignment="1">
      <alignment horizontal="center" vertical="center"/>
    </xf>
    <xf numFmtId="185" fontId="14" fillId="0" borderId="20" xfId="51" applyNumberFormat="1" applyFont="1" applyFill="1" applyBorder="1" applyAlignment="1">
      <alignment horizontal="center" vertical="center"/>
    </xf>
    <xf numFmtId="38" fontId="14" fillId="0" borderId="15" xfId="51" applyFont="1" applyFill="1" applyBorder="1" applyAlignment="1">
      <alignment vertical="center"/>
    </xf>
    <xf numFmtId="185" fontId="14" fillId="0" borderId="14" xfId="51" applyNumberFormat="1" applyFont="1" applyFill="1" applyBorder="1" applyAlignment="1">
      <alignment horizontal="center" vertical="center"/>
    </xf>
    <xf numFmtId="38" fontId="14" fillId="0" borderId="23" xfId="51" applyFont="1" applyFill="1" applyBorder="1" applyAlignment="1">
      <alignment horizontal="center" vertical="center" wrapText="1"/>
    </xf>
    <xf numFmtId="185" fontId="14" fillId="0" borderId="31" xfId="51" applyNumberFormat="1" applyFont="1" applyFill="1" applyBorder="1" applyAlignment="1">
      <alignment horizontal="center" vertical="center"/>
    </xf>
    <xf numFmtId="38" fontId="14" fillId="0" borderId="11" xfId="51" applyFont="1" applyFill="1" applyBorder="1" applyAlignment="1">
      <alignment horizontal="left" vertical="center"/>
    </xf>
    <xf numFmtId="38" fontId="14" fillId="0" borderId="0" xfId="51" applyNumberFormat="1" applyFont="1" applyFill="1" applyAlignment="1">
      <alignment vertical="center"/>
    </xf>
    <xf numFmtId="185" fontId="14" fillId="0" borderId="15" xfId="51" applyNumberFormat="1" applyFont="1" applyFill="1" applyBorder="1" applyAlignment="1">
      <alignment horizontal="center" vertical="center" shrinkToFit="1"/>
    </xf>
    <xf numFmtId="185" fontId="14" fillId="0" borderId="0" xfId="51" applyNumberFormat="1" applyFont="1" applyFill="1" applyBorder="1" applyAlignment="1">
      <alignment horizontal="center" vertical="center" shrinkToFit="1"/>
    </xf>
    <xf numFmtId="185" fontId="14" fillId="0" borderId="0" xfId="51" applyNumberFormat="1" applyFont="1" applyFill="1" applyBorder="1" applyAlignment="1">
      <alignment horizontal="center" vertical="center"/>
    </xf>
    <xf numFmtId="185" fontId="14" fillId="0" borderId="15" xfId="51" applyNumberFormat="1" applyFont="1" applyFill="1" applyBorder="1" applyAlignment="1">
      <alignment horizontal="center" vertical="center" wrapText="1" shrinkToFit="1"/>
    </xf>
    <xf numFmtId="38" fontId="14" fillId="0" borderId="14" xfId="51" applyFont="1" applyFill="1" applyBorder="1" applyAlignment="1">
      <alignment horizontal="center" vertical="center" shrinkToFit="1"/>
    </xf>
    <xf numFmtId="38" fontId="14" fillId="0" borderId="32" xfId="51" applyFont="1" applyFill="1" applyBorder="1" applyAlignment="1">
      <alignment horizontal="center" vertical="center" shrinkToFit="1"/>
    </xf>
    <xf numFmtId="185" fontId="14" fillId="0" borderId="23" xfId="51" applyNumberFormat="1" applyFont="1" applyFill="1" applyBorder="1" applyAlignment="1">
      <alignment horizontal="center" vertical="center"/>
    </xf>
    <xf numFmtId="38" fontId="14" fillId="0" borderId="32" xfId="5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/>
    </xf>
    <xf numFmtId="40" fontId="14" fillId="0" borderId="0" xfId="51" applyNumberFormat="1" applyFont="1" applyFill="1" applyBorder="1" applyAlignment="1">
      <alignment horizontal="right" vertical="center"/>
    </xf>
    <xf numFmtId="38" fontId="14" fillId="0" borderId="32" xfId="51" applyFont="1" applyFill="1" applyBorder="1" applyAlignment="1">
      <alignment horizontal="center" vertical="center"/>
    </xf>
    <xf numFmtId="38" fontId="14" fillId="0" borderId="11" xfId="51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209" fontId="5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8" fontId="22" fillId="0" borderId="0" xfId="49" applyFont="1" applyFill="1" applyAlignment="1">
      <alignment horizontal="right" vertical="center"/>
    </xf>
    <xf numFmtId="40" fontId="22" fillId="0" borderId="0" xfId="49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vertical="center"/>
    </xf>
    <xf numFmtId="189" fontId="16" fillId="0" borderId="12" xfId="49" applyNumberFormat="1" applyFont="1" applyFill="1" applyBorder="1" applyAlignment="1">
      <alignment vertical="center"/>
    </xf>
    <xf numFmtId="188" fontId="16" fillId="0" borderId="12" xfId="49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5" fillId="0" borderId="0" xfId="63" applyFont="1" applyFill="1" applyBorder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38" fontId="25" fillId="0" borderId="0" xfId="49" applyFont="1" applyFill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89" fontId="5" fillId="0" borderId="0" xfId="49" applyNumberFormat="1" applyFont="1" applyFill="1" applyAlignment="1">
      <alignment vertical="center"/>
    </xf>
    <xf numFmtId="188" fontId="5" fillId="0" borderId="0" xfId="49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center" vertical="center"/>
    </xf>
    <xf numFmtId="38" fontId="16" fillId="0" borderId="0" xfId="49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center"/>
    </xf>
    <xf numFmtId="0" fontId="32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38" fontId="25" fillId="0" borderId="21" xfId="51" applyFont="1" applyFill="1" applyBorder="1" applyAlignment="1">
      <alignment vertical="center" wrapText="1"/>
    </xf>
    <xf numFmtId="38" fontId="26" fillId="0" borderId="20" xfId="51" applyFont="1" applyFill="1" applyBorder="1" applyAlignment="1">
      <alignment vertical="center"/>
    </xf>
    <xf numFmtId="217" fontId="25" fillId="0" borderId="0" xfId="51" applyNumberFormat="1" applyFont="1" applyFill="1" applyAlignment="1">
      <alignment horizontal="right" vertical="center"/>
    </xf>
    <xf numFmtId="0" fontId="33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38" fontId="33" fillId="0" borderId="20" xfId="49" applyFont="1" applyFill="1" applyBorder="1" applyAlignment="1">
      <alignment vertical="center"/>
    </xf>
    <xf numFmtId="38" fontId="33" fillId="0" borderId="0" xfId="49" applyFont="1" applyFill="1" applyAlignment="1">
      <alignment vertical="center"/>
    </xf>
    <xf numFmtId="38" fontId="5" fillId="0" borderId="20" xfId="5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0" fontId="5" fillId="0" borderId="0" xfId="51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92" fontId="5" fillId="0" borderId="0" xfId="51" applyNumberFormat="1" applyFont="1" applyFill="1" applyAlignment="1">
      <alignment vertical="center"/>
    </xf>
    <xf numFmtId="193" fontId="5" fillId="0" borderId="0" xfId="0" applyNumberFormat="1" applyFont="1" applyFill="1" applyAlignment="1">
      <alignment vertical="center"/>
    </xf>
    <xf numFmtId="186" fontId="30" fillId="0" borderId="0" xfId="0" applyNumberFormat="1" applyFont="1" applyFill="1" applyAlignment="1">
      <alignment vertical="center"/>
    </xf>
    <xf numFmtId="187" fontId="30" fillId="0" borderId="0" xfId="0" applyNumberFormat="1" applyFont="1" applyFill="1" applyAlignment="1">
      <alignment vertical="center"/>
    </xf>
    <xf numFmtId="38" fontId="25" fillId="0" borderId="20" xfId="5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0" xfId="51" applyFont="1" applyFill="1" applyAlignment="1">
      <alignment/>
    </xf>
    <xf numFmtId="0" fontId="15" fillId="0" borderId="0" xfId="63" applyFont="1" applyFill="1" applyBorder="1" applyAlignment="1">
      <alignment vertical="top"/>
      <protection/>
    </xf>
    <xf numFmtId="210" fontId="14" fillId="0" borderId="0" xfId="49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8" fontId="14" fillId="0" borderId="14" xfId="49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horizontal="center" vertical="center"/>
    </xf>
    <xf numFmtId="38" fontId="14" fillId="0" borderId="31" xfId="49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38" fontId="14" fillId="0" borderId="26" xfId="49" applyFont="1" applyFill="1" applyBorder="1" applyAlignment="1">
      <alignment horizontal="center" vertical="center"/>
    </xf>
    <xf numFmtId="38" fontId="14" fillId="0" borderId="34" xfId="49" applyFont="1" applyFill="1" applyBorder="1" applyAlignment="1">
      <alignment horizontal="center" vertical="center"/>
    </xf>
    <xf numFmtId="38" fontId="14" fillId="0" borderId="29" xfId="49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horizontal="center" vertical="center" wrapText="1"/>
    </xf>
    <xf numFmtId="38" fontId="14" fillId="0" borderId="32" xfId="49" applyFont="1" applyFill="1" applyBorder="1" applyAlignment="1">
      <alignment horizontal="center" vertical="center"/>
    </xf>
    <xf numFmtId="38" fontId="14" fillId="0" borderId="23" xfId="49" applyFont="1" applyFill="1" applyBorder="1" applyAlignment="1">
      <alignment horizontal="center" vertical="center"/>
    </xf>
    <xf numFmtId="38" fontId="14" fillId="0" borderId="15" xfId="49" applyFont="1" applyFill="1" applyBorder="1" applyAlignment="1">
      <alignment horizontal="center" vertical="center"/>
    </xf>
    <xf numFmtId="181" fontId="14" fillId="0" borderId="15" xfId="49" applyNumberFormat="1" applyFont="1" applyFill="1" applyBorder="1" applyAlignment="1">
      <alignment horizontal="center" vertical="center" wrapText="1"/>
    </xf>
    <xf numFmtId="181" fontId="14" fillId="0" borderId="14" xfId="49" applyNumberFormat="1" applyFont="1" applyFill="1" applyBorder="1" applyAlignment="1">
      <alignment horizontal="center" vertical="center"/>
    </xf>
    <xf numFmtId="38" fontId="18" fillId="0" borderId="31" xfId="49" applyFont="1" applyFill="1" applyBorder="1" applyAlignment="1">
      <alignment horizontal="center" vertical="center"/>
    </xf>
    <xf numFmtId="38" fontId="18" fillId="0" borderId="32" xfId="49" applyFont="1" applyFill="1" applyBorder="1" applyAlignment="1">
      <alignment horizontal="center" vertical="center"/>
    </xf>
    <xf numFmtId="38" fontId="18" fillId="0" borderId="23" xfId="49" applyFont="1" applyFill="1" applyBorder="1" applyAlignment="1">
      <alignment horizontal="center" vertical="center"/>
    </xf>
    <xf numFmtId="38" fontId="18" fillId="0" borderId="14" xfId="49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8" fillId="0" borderId="35" xfId="49" applyFont="1" applyFill="1" applyBorder="1" applyAlignment="1">
      <alignment horizontal="center" vertical="center"/>
    </xf>
    <xf numFmtId="38" fontId="18" fillId="0" borderId="26" xfId="49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8" fontId="14" fillId="0" borderId="20" xfId="51" applyFont="1" applyFill="1" applyBorder="1" applyAlignment="1">
      <alignment horizontal="center" vertical="center" wrapText="1"/>
    </xf>
    <xf numFmtId="38" fontId="14" fillId="0" borderId="0" xfId="51" applyFont="1" applyFill="1" applyBorder="1" applyAlignment="1">
      <alignment horizontal="center" vertical="center" wrapText="1"/>
    </xf>
    <xf numFmtId="38" fontId="14" fillId="0" borderId="10" xfId="51" applyFont="1" applyFill="1" applyBorder="1" applyAlignment="1">
      <alignment horizontal="center" vertical="center" wrapText="1"/>
    </xf>
    <xf numFmtId="38" fontId="14" fillId="0" borderId="32" xfId="51" applyFont="1" applyFill="1" applyBorder="1" applyAlignment="1">
      <alignment horizontal="center" vertical="center" wrapText="1"/>
    </xf>
    <xf numFmtId="38" fontId="14" fillId="0" borderId="23" xfId="51" applyFont="1" applyFill="1" applyBorder="1" applyAlignment="1">
      <alignment horizontal="center" vertical="center" wrapText="1"/>
    </xf>
    <xf numFmtId="38" fontId="14" fillId="0" borderId="31" xfId="51" applyFont="1" applyFill="1" applyBorder="1" applyAlignment="1">
      <alignment horizontal="center" vertical="center"/>
    </xf>
    <xf numFmtId="38" fontId="14" fillId="0" borderId="32" xfId="51" applyFont="1" applyFill="1" applyBorder="1" applyAlignment="1">
      <alignment horizontal="center" vertical="center"/>
    </xf>
    <xf numFmtId="38" fontId="14" fillId="0" borderId="0" xfId="51" applyFont="1" applyFill="1" applyBorder="1" applyAlignment="1">
      <alignment horizontal="center" vertical="center"/>
    </xf>
    <xf numFmtId="38" fontId="14" fillId="0" borderId="22" xfId="51" applyFont="1" applyFill="1" applyBorder="1" applyAlignment="1">
      <alignment horizontal="center" vertical="center" wrapText="1"/>
    </xf>
    <xf numFmtId="38" fontId="14" fillId="0" borderId="11" xfId="51" applyFont="1" applyFill="1" applyBorder="1" applyAlignment="1">
      <alignment horizontal="center" vertical="center" wrapText="1"/>
    </xf>
    <xf numFmtId="38" fontId="14" fillId="0" borderId="16" xfId="51" applyFont="1" applyFill="1" applyBorder="1" applyAlignment="1">
      <alignment horizontal="center" vertical="center" wrapText="1"/>
    </xf>
    <xf numFmtId="38" fontId="14" fillId="0" borderId="31" xfId="51" applyFont="1" applyFill="1" applyBorder="1" applyAlignment="1">
      <alignment horizontal="center" vertical="center" wrapText="1"/>
    </xf>
    <xf numFmtId="38" fontId="14" fillId="0" borderId="22" xfId="51" applyFont="1" applyFill="1" applyBorder="1" applyAlignment="1">
      <alignment horizontal="distributed" vertical="center" wrapText="1"/>
    </xf>
    <xf numFmtId="38" fontId="14" fillId="0" borderId="11" xfId="51" applyFont="1" applyFill="1" applyBorder="1" applyAlignment="1">
      <alignment horizontal="distributed" vertical="center" wrapText="1"/>
    </xf>
    <xf numFmtId="38" fontId="14" fillId="0" borderId="16" xfId="51" applyFont="1" applyFill="1" applyBorder="1" applyAlignment="1">
      <alignment horizontal="distributed" vertical="center" wrapText="1"/>
    </xf>
    <xf numFmtId="38" fontId="18" fillId="0" borderId="22" xfId="51" applyFont="1" applyFill="1" applyBorder="1" applyAlignment="1">
      <alignment horizontal="distributed" vertical="center"/>
    </xf>
    <xf numFmtId="38" fontId="18" fillId="0" borderId="11" xfId="51" applyFont="1" applyFill="1" applyBorder="1" applyAlignment="1">
      <alignment horizontal="distributed" vertical="center"/>
    </xf>
    <xf numFmtId="38" fontId="18" fillId="0" borderId="16" xfId="51" applyFont="1" applyFill="1" applyBorder="1" applyAlignment="1">
      <alignment horizontal="distributed" vertical="center"/>
    </xf>
    <xf numFmtId="38" fontId="14" fillId="0" borderId="31" xfId="51" applyFont="1" applyFill="1" applyBorder="1" applyAlignment="1">
      <alignment horizontal="distributed" vertical="center" wrapText="1"/>
    </xf>
    <xf numFmtId="38" fontId="14" fillId="0" borderId="32" xfId="51" applyFont="1" applyFill="1" applyBorder="1" applyAlignment="1">
      <alignment horizontal="distributed" vertical="center" wrapText="1"/>
    </xf>
    <xf numFmtId="38" fontId="14" fillId="0" borderId="23" xfId="51" applyFont="1" applyFill="1" applyBorder="1" applyAlignment="1">
      <alignment horizontal="distributed" vertical="center" wrapText="1"/>
    </xf>
    <xf numFmtId="38" fontId="18" fillId="0" borderId="31" xfId="51" applyFont="1" applyFill="1" applyBorder="1" applyAlignment="1">
      <alignment horizontal="distributed" vertical="center"/>
    </xf>
    <xf numFmtId="38" fontId="18" fillId="0" borderId="32" xfId="51" applyFont="1" applyFill="1" applyBorder="1" applyAlignment="1">
      <alignment horizontal="distributed" vertical="center"/>
    </xf>
    <xf numFmtId="38" fontId="18" fillId="0" borderId="23" xfId="51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center" wrapText="1" shrinkToFit="1"/>
    </xf>
    <xf numFmtId="38" fontId="14" fillId="0" borderId="0" xfId="51" applyFont="1" applyFill="1" applyBorder="1" applyAlignment="1">
      <alignment vertical="center"/>
    </xf>
    <xf numFmtId="38" fontId="14" fillId="0" borderId="0" xfId="5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38" fontId="14" fillId="0" borderId="26" xfId="49" applyFont="1" applyFill="1" applyBorder="1" applyAlignment="1">
      <alignment horizontal="center" vertical="center" shrinkToFit="1"/>
    </xf>
    <xf numFmtId="38" fontId="14" fillId="0" borderId="34" xfId="49" applyFont="1" applyFill="1" applyBorder="1" applyAlignment="1">
      <alignment horizontal="center" vertical="center" shrinkToFit="1"/>
    </xf>
    <xf numFmtId="38" fontId="14" fillId="0" borderId="29" xfId="49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38" fontId="14" fillId="0" borderId="35" xfId="49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7" fillId="0" borderId="0" xfId="51" applyFont="1" applyFill="1" applyBorder="1" applyAlignment="1">
      <alignment horizontal="left" vertical="center"/>
    </xf>
    <xf numFmtId="38" fontId="14" fillId="0" borderId="26" xfId="51" applyFont="1" applyFill="1" applyBorder="1" applyAlignment="1">
      <alignment horizontal="right" vertical="center"/>
    </xf>
    <xf numFmtId="38" fontId="14" fillId="0" borderId="34" xfId="51" applyFont="1" applyFill="1" applyBorder="1" applyAlignment="1">
      <alignment horizontal="right" vertical="center"/>
    </xf>
    <xf numFmtId="38" fontId="14" fillId="0" borderId="34" xfId="51" applyFont="1" applyFill="1" applyBorder="1" applyAlignment="1">
      <alignment horizontal="left" vertical="center"/>
    </xf>
    <xf numFmtId="38" fontId="14" fillId="0" borderId="17" xfId="51" applyFont="1" applyFill="1" applyBorder="1" applyAlignment="1">
      <alignment horizontal="center" vertical="center"/>
    </xf>
    <xf numFmtId="38" fontId="14" fillId="0" borderId="18" xfId="51" applyFont="1" applyFill="1" applyBorder="1" applyAlignment="1">
      <alignment horizontal="right" vertical="center"/>
    </xf>
    <xf numFmtId="38" fontId="14" fillId="0" borderId="28" xfId="5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left" vertical="center"/>
    </xf>
    <xf numFmtId="38" fontId="14" fillId="0" borderId="24" xfId="51" applyFont="1" applyFill="1" applyBorder="1" applyAlignment="1">
      <alignment horizontal="center" vertical="center"/>
    </xf>
    <xf numFmtId="38" fontId="14" fillId="0" borderId="28" xfId="51" applyFont="1" applyFill="1" applyBorder="1" applyAlignment="1">
      <alignment horizontal="center" vertical="center"/>
    </xf>
    <xf numFmtId="38" fontId="14" fillId="0" borderId="18" xfId="51" applyFont="1" applyFill="1" applyBorder="1" applyAlignment="1">
      <alignment horizontal="center" vertical="center"/>
    </xf>
    <xf numFmtId="38" fontId="14" fillId="0" borderId="28" xfId="51" applyFont="1" applyFill="1" applyBorder="1" applyAlignment="1">
      <alignment horizontal="center" vertical="center" wrapText="1"/>
    </xf>
    <xf numFmtId="185" fontId="14" fillId="0" borderId="15" xfId="51" applyNumberFormat="1" applyFont="1" applyFill="1" applyBorder="1" applyAlignment="1">
      <alignment horizontal="center" vertical="center" wrapText="1"/>
    </xf>
    <xf numFmtId="185" fontId="14" fillId="0" borderId="15" xfId="5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shrinkToFit="1"/>
    </xf>
    <xf numFmtId="38" fontId="7" fillId="0" borderId="0" xfId="51" applyFont="1" applyFill="1" applyAlignment="1">
      <alignment horizontal="left" vertical="center"/>
    </xf>
    <xf numFmtId="38" fontId="14" fillId="0" borderId="28" xfId="51" applyFont="1" applyFill="1" applyBorder="1" applyAlignment="1">
      <alignment horizontal="left" vertical="center"/>
    </xf>
    <xf numFmtId="38" fontId="14" fillId="0" borderId="21" xfId="51" applyFont="1" applyFill="1" applyBorder="1" applyAlignment="1">
      <alignment horizontal="left" vertical="center"/>
    </xf>
    <xf numFmtId="38" fontId="14" fillId="0" borderId="24" xfId="51" applyFont="1" applyFill="1" applyBorder="1" applyAlignment="1">
      <alignment horizontal="center" vertical="center" wrapText="1"/>
    </xf>
    <xf numFmtId="38" fontId="14" fillId="0" borderId="15" xfId="51" applyFont="1" applyFill="1" applyBorder="1" applyAlignment="1">
      <alignment horizontal="center" vertical="center" wrapText="1"/>
    </xf>
    <xf numFmtId="38" fontId="14" fillId="0" borderId="14" xfId="51" applyFont="1" applyFill="1" applyBorder="1" applyAlignment="1">
      <alignment horizontal="center" vertical="center" wrapText="1"/>
    </xf>
    <xf numFmtId="38" fontId="14" fillId="0" borderId="15" xfId="51" applyFont="1" applyFill="1" applyBorder="1" applyAlignment="1">
      <alignment horizontal="center" vertical="center"/>
    </xf>
    <xf numFmtId="38" fontId="14" fillId="0" borderId="14" xfId="51" applyFont="1" applyFill="1" applyBorder="1" applyAlignment="1">
      <alignment horizontal="center" vertical="center"/>
    </xf>
    <xf numFmtId="38" fontId="14" fillId="0" borderId="22" xfId="51" applyFont="1" applyFill="1" applyBorder="1" applyAlignment="1">
      <alignment horizontal="center" vertical="center"/>
    </xf>
    <xf numFmtId="38" fontId="14" fillId="0" borderId="20" xfId="5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8" fontId="14" fillId="0" borderId="20" xfId="5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40" fontId="14" fillId="0" borderId="20" xfId="51" applyNumberFormat="1" applyFont="1" applyFill="1" applyBorder="1" applyAlignment="1">
      <alignment horizontal="right" vertical="center"/>
    </xf>
    <xf numFmtId="40" fontId="14" fillId="0" borderId="0" xfId="5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8" fontId="5" fillId="0" borderId="20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40" fontId="5" fillId="0" borderId="20" xfId="51" applyNumberFormat="1" applyFont="1" applyFill="1" applyBorder="1" applyAlignment="1">
      <alignment horizontal="right" vertical="center"/>
    </xf>
    <xf numFmtId="40" fontId="5" fillId="0" borderId="0" xfId="51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0" fontId="14" fillId="0" borderId="20" xfId="0" applyNumberFormat="1" applyFont="1" applyFill="1" applyBorder="1" applyAlignment="1">
      <alignment horizontal="right" vertical="center"/>
    </xf>
    <xf numFmtId="190" fontId="14" fillId="0" borderId="0" xfId="0" applyNumberFormat="1" applyFont="1" applyFill="1" applyAlignment="1">
      <alignment horizontal="right" vertical="center"/>
    </xf>
    <xf numFmtId="38" fontId="14" fillId="0" borderId="0" xfId="49" applyFont="1" applyFill="1" applyBorder="1" applyAlignment="1">
      <alignment horizontal="distributed" vertical="center"/>
    </xf>
    <xf numFmtId="177" fontId="14" fillId="0" borderId="0" xfId="0" applyNumberFormat="1" applyFont="1" applyFill="1" applyAlignment="1">
      <alignment horizontal="right" vertical="center"/>
    </xf>
    <xf numFmtId="190" fontId="14" fillId="0" borderId="0" xfId="0" applyNumberFormat="1" applyFont="1" applyFill="1" applyAlignment="1" quotePrefix="1">
      <alignment horizontal="right" vertical="center"/>
    </xf>
    <xf numFmtId="38" fontId="14" fillId="0" borderId="0" xfId="49" applyFont="1" applyFill="1" applyBorder="1" applyAlignment="1">
      <alignment vertical="center" shrinkToFit="1"/>
    </xf>
    <xf numFmtId="177" fontId="14" fillId="0" borderId="0" xfId="0" applyNumberFormat="1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90" fontId="14" fillId="0" borderId="20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14" fillId="0" borderId="36" xfId="0" applyFont="1" applyFill="1" applyBorder="1" applyAlignment="1">
      <alignment horizontal="center" vertical="center"/>
    </xf>
    <xf numFmtId="38" fontId="27" fillId="0" borderId="18" xfId="49" applyFont="1" applyFill="1" applyBorder="1" applyAlignment="1">
      <alignment horizontal="center" vertical="center" wrapText="1"/>
    </xf>
    <xf numFmtId="38" fontId="27" fillId="0" borderId="28" xfId="49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38" fontId="27" fillId="0" borderId="31" xfId="49" applyFont="1" applyFill="1" applyBorder="1" applyAlignment="1">
      <alignment horizontal="center" vertical="center" wrapText="1"/>
    </xf>
    <xf numFmtId="38" fontId="27" fillId="0" borderId="32" xfId="49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38" fontId="27" fillId="0" borderId="14" xfId="49" applyFont="1" applyFill="1" applyBorder="1" applyAlignment="1">
      <alignment horizontal="center" vertical="center" wrapText="1"/>
    </xf>
    <xf numFmtId="38" fontId="27" fillId="0" borderId="17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8" fontId="14" fillId="0" borderId="14" xfId="49" applyFont="1" applyFill="1" applyBorder="1" applyAlignment="1">
      <alignment horizontal="center" vertical="center" wrapText="1"/>
    </xf>
    <xf numFmtId="38" fontId="14" fillId="0" borderId="31" xfId="49" applyFont="1" applyFill="1" applyBorder="1" applyAlignment="1">
      <alignment horizontal="center" vertical="center" wrapText="1"/>
    </xf>
    <xf numFmtId="38" fontId="14" fillId="0" borderId="18" xfId="49" applyFont="1" applyFill="1" applyBorder="1" applyAlignment="1">
      <alignment horizontal="center" vertical="center" wrapText="1"/>
    </xf>
    <xf numFmtId="38" fontId="14" fillId="0" borderId="15" xfId="49" applyFont="1" applyFill="1" applyBorder="1" applyAlignment="1">
      <alignment horizontal="center" vertical="center" wrapText="1"/>
    </xf>
    <xf numFmtId="192" fontId="14" fillId="0" borderId="0" xfId="49" applyNumberFormat="1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20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40" fontId="14" fillId="0" borderId="0" xfId="49" applyNumberFormat="1" applyFont="1" applyFill="1" applyAlignment="1">
      <alignment vertical="center"/>
    </xf>
    <xf numFmtId="38" fontId="14" fillId="0" borderId="18" xfId="49" applyFont="1" applyFill="1" applyBorder="1" applyAlignment="1">
      <alignment horizontal="center" vertical="center"/>
    </xf>
    <xf numFmtId="38" fontId="14" fillId="0" borderId="28" xfId="49" applyFont="1" applyFill="1" applyBorder="1" applyAlignment="1">
      <alignment horizontal="center" vertical="center"/>
    </xf>
    <xf numFmtId="38" fontId="14" fillId="0" borderId="21" xfId="49" applyFont="1" applyFill="1" applyBorder="1" applyAlignment="1">
      <alignment horizontal="center" vertical="center"/>
    </xf>
    <xf numFmtId="38" fontId="5" fillId="0" borderId="20" xfId="51" applyFont="1" applyFill="1" applyBorder="1" applyAlignment="1">
      <alignment vertical="center"/>
    </xf>
    <xf numFmtId="40" fontId="5" fillId="0" borderId="0" xfId="51" applyNumberFormat="1" applyFont="1" applyFill="1" applyAlignment="1">
      <alignment vertical="center"/>
    </xf>
    <xf numFmtId="192" fontId="5" fillId="0" borderId="0" xfId="51" applyNumberFormat="1" applyFont="1" applyFill="1" applyAlignment="1">
      <alignment vertical="center"/>
    </xf>
    <xf numFmtId="40" fontId="14" fillId="0" borderId="0" xfId="51" applyNumberFormat="1" applyFont="1" applyFill="1" applyAlignment="1">
      <alignment horizontal="right" vertical="center"/>
    </xf>
    <xf numFmtId="192" fontId="14" fillId="0" borderId="0" xfId="51" applyNumberFormat="1" applyFont="1" applyFill="1" applyAlignment="1">
      <alignment horizontal="right" vertical="center"/>
    </xf>
    <xf numFmtId="178" fontId="14" fillId="0" borderId="31" xfId="0" applyNumberFormat="1" applyFont="1" applyFill="1" applyBorder="1" applyAlignment="1">
      <alignment horizontal="center" vertical="center"/>
    </xf>
    <xf numFmtId="178" fontId="14" fillId="0" borderId="32" xfId="0" applyNumberFormat="1" applyFont="1" applyFill="1" applyBorder="1" applyAlignment="1">
      <alignment horizontal="center" vertical="center"/>
    </xf>
    <xf numFmtId="40" fontId="14" fillId="0" borderId="0" xfId="51" applyNumberFormat="1" applyFont="1" applyFill="1" applyAlignment="1">
      <alignment vertical="center"/>
    </xf>
    <xf numFmtId="38" fontId="14" fillId="0" borderId="36" xfId="49" applyFont="1" applyFill="1" applyBorder="1" applyAlignment="1">
      <alignment horizontal="center" vertical="center"/>
    </xf>
    <xf numFmtId="38" fontId="14" fillId="0" borderId="33" xfId="49" applyFont="1" applyFill="1" applyBorder="1" applyAlignment="1">
      <alignment horizontal="center" vertical="center"/>
    </xf>
    <xf numFmtId="38" fontId="14" fillId="0" borderId="30" xfId="49" applyFont="1" applyFill="1" applyBorder="1" applyAlignment="1">
      <alignment horizontal="center" vertical="center"/>
    </xf>
    <xf numFmtId="38" fontId="14" fillId="0" borderId="0" xfId="51" applyNumberFormat="1" applyFont="1" applyFill="1" applyAlignment="1">
      <alignment horizontal="right" vertical="center"/>
    </xf>
    <xf numFmtId="178" fontId="14" fillId="0" borderId="36" xfId="0" applyNumberFormat="1" applyFont="1" applyFill="1" applyBorder="1" applyAlignment="1">
      <alignment horizontal="center" vertical="center"/>
    </xf>
    <xf numFmtId="178" fontId="14" fillId="0" borderId="33" xfId="0" applyNumberFormat="1" applyFont="1" applyFill="1" applyBorder="1" applyAlignment="1">
      <alignment horizontal="center" vertical="center"/>
    </xf>
    <xf numFmtId="178" fontId="14" fillId="0" borderId="30" xfId="0" applyNumberFormat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 vertical="center"/>
    </xf>
    <xf numFmtId="38" fontId="14" fillId="0" borderId="20" xfId="51" applyNumberFormat="1" applyFont="1" applyFill="1" applyBorder="1" applyAlignment="1">
      <alignment horizontal="right" vertical="center"/>
    </xf>
    <xf numFmtId="38" fontId="14" fillId="0" borderId="0" xfId="51" applyNumberFormat="1" applyFont="1" applyFill="1" applyBorder="1" applyAlignment="1">
      <alignment horizontal="right" vertical="center"/>
    </xf>
    <xf numFmtId="186" fontId="15" fillId="0" borderId="14" xfId="0" applyNumberFormat="1" applyFont="1" applyFill="1" applyBorder="1" applyAlignment="1">
      <alignment horizontal="center" vertical="center" wrapText="1"/>
    </xf>
    <xf numFmtId="186" fontId="15" fillId="0" borderId="31" xfId="0" applyNumberFormat="1" applyFont="1" applyFill="1" applyBorder="1" applyAlignment="1">
      <alignment horizontal="center" vertical="center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187" fontId="14" fillId="0" borderId="17" xfId="0" applyNumberFormat="1" applyFont="1" applyFill="1" applyBorder="1" applyAlignment="1">
      <alignment horizontal="center" vertical="center" wrapText="1"/>
    </xf>
    <xf numFmtId="186" fontId="14" fillId="0" borderId="14" xfId="0" applyNumberFormat="1" applyFont="1" applyFill="1" applyBorder="1" applyAlignment="1">
      <alignment horizontal="center" vertical="center" wrapText="1"/>
    </xf>
    <xf numFmtId="186" fontId="14" fillId="0" borderId="17" xfId="0" applyNumberFormat="1" applyFont="1" applyFill="1" applyBorder="1" applyAlignment="1">
      <alignment horizontal="center" vertical="center" wrapText="1"/>
    </xf>
    <xf numFmtId="186" fontId="15" fillId="0" borderId="18" xfId="0" applyNumberFormat="1" applyFont="1" applyFill="1" applyBorder="1" applyAlignment="1">
      <alignment horizontal="center" vertical="center" wrapText="1"/>
    </xf>
    <xf numFmtId="186" fontId="15" fillId="0" borderId="21" xfId="0" applyNumberFormat="1" applyFont="1" applyFill="1" applyBorder="1" applyAlignment="1">
      <alignment horizontal="center" vertical="center" wrapText="1"/>
    </xf>
    <xf numFmtId="186" fontId="20" fillId="0" borderId="24" xfId="0" applyNumberFormat="1" applyFont="1" applyFill="1" applyBorder="1" applyAlignment="1">
      <alignment horizontal="left" vertical="center" wrapText="1"/>
    </xf>
    <xf numFmtId="186" fontId="20" fillId="0" borderId="14" xfId="0" applyNumberFormat="1" applyFont="1" applyFill="1" applyBorder="1" applyAlignment="1">
      <alignment horizontal="left" vertical="center" wrapText="1"/>
    </xf>
    <xf numFmtId="186" fontId="20" fillId="0" borderId="22" xfId="0" applyNumberFormat="1" applyFont="1" applyFill="1" applyBorder="1" applyAlignment="1">
      <alignment horizontal="left" vertical="center" wrapText="1"/>
    </xf>
    <xf numFmtId="186" fontId="20" fillId="0" borderId="31" xfId="0" applyNumberFormat="1" applyFont="1" applyFill="1" applyBorder="1" applyAlignment="1">
      <alignment horizontal="left" vertical="center" wrapText="1"/>
    </xf>
    <xf numFmtId="186" fontId="15" fillId="0" borderId="32" xfId="0" applyNumberFormat="1" applyFont="1" applyFill="1" applyBorder="1" applyAlignment="1">
      <alignment horizontal="center" vertical="center" wrapText="1"/>
    </xf>
    <xf numFmtId="186" fontId="15" fillId="0" borderId="23" xfId="0" applyNumberFormat="1" applyFont="1" applyFill="1" applyBorder="1" applyAlignment="1">
      <alignment horizontal="center" vertical="center" wrapText="1"/>
    </xf>
    <xf numFmtId="186" fontId="20" fillId="0" borderId="16" xfId="0" applyNumberFormat="1" applyFont="1" applyFill="1" applyBorder="1" applyAlignment="1">
      <alignment horizontal="left" vertical="center" wrapText="1"/>
    </xf>
    <xf numFmtId="186" fontId="20" fillId="0" borderId="23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38" fontId="25" fillId="0" borderId="24" xfId="51" applyFont="1" applyFill="1" applyBorder="1" applyAlignment="1">
      <alignment horizontal="center" vertical="center" wrapText="1"/>
    </xf>
    <xf numFmtId="38" fontId="25" fillId="0" borderId="14" xfId="51" applyFont="1" applyFill="1" applyBorder="1" applyAlignment="1">
      <alignment horizontal="center" vertical="center" wrapText="1"/>
    </xf>
    <xf numFmtId="38" fontId="25" fillId="0" borderId="15" xfId="51" applyFont="1" applyFill="1" applyBorder="1" applyAlignment="1">
      <alignment horizontal="center" vertical="center" wrapText="1"/>
    </xf>
    <xf numFmtId="38" fontId="25" fillId="0" borderId="15" xfId="51" applyFont="1" applyFill="1" applyBorder="1" applyAlignment="1">
      <alignment horizontal="center" vertical="center"/>
    </xf>
    <xf numFmtId="38" fontId="25" fillId="0" borderId="14" xfId="51" applyFont="1" applyFill="1" applyBorder="1" applyAlignment="1">
      <alignment horizontal="center" vertical="center"/>
    </xf>
    <xf numFmtId="38" fontId="25" fillId="0" borderId="22" xfId="51" applyFont="1" applyFill="1" applyBorder="1" applyAlignment="1">
      <alignment horizontal="center" vertical="center"/>
    </xf>
    <xf numFmtId="38" fontId="25" fillId="0" borderId="20" xfId="51" applyFont="1" applyFill="1" applyBorder="1" applyAlignment="1">
      <alignment horizontal="center" vertical="center"/>
    </xf>
    <xf numFmtId="38" fontId="25" fillId="0" borderId="31" xfId="51" applyFont="1" applyFill="1" applyBorder="1" applyAlignment="1">
      <alignment horizontal="center" vertical="center"/>
    </xf>
    <xf numFmtId="38" fontId="25" fillId="0" borderId="22" xfId="51" applyFont="1" applyFill="1" applyBorder="1" applyAlignment="1">
      <alignment horizontal="center" vertical="center" wrapText="1"/>
    </xf>
    <xf numFmtId="38" fontId="25" fillId="0" borderId="26" xfId="51" applyFont="1" applyFill="1" applyBorder="1" applyAlignment="1">
      <alignment horizontal="center" vertical="center"/>
    </xf>
    <xf numFmtId="38" fontId="25" fillId="0" borderId="34" xfId="51" applyFont="1" applyFill="1" applyBorder="1" applyAlignment="1">
      <alignment horizontal="center" vertical="center"/>
    </xf>
    <xf numFmtId="38" fontId="25" fillId="0" borderId="29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right" vertical="center"/>
    </xf>
    <xf numFmtId="38" fontId="25" fillId="0" borderId="33" xfId="51" applyFont="1" applyFill="1" applyBorder="1" applyAlignment="1">
      <alignment horizontal="center" vertical="center"/>
    </xf>
    <xf numFmtId="38" fontId="25" fillId="0" borderId="30" xfId="51" applyFont="1" applyFill="1" applyBorder="1" applyAlignment="1">
      <alignment horizontal="center" vertical="center"/>
    </xf>
    <xf numFmtId="38" fontId="25" fillId="0" borderId="0" xfId="51" applyFont="1" applyFill="1" applyBorder="1" applyAlignment="1">
      <alignment horizontal="center" vertical="center"/>
    </xf>
    <xf numFmtId="38" fontId="25" fillId="0" borderId="10" xfId="51" applyFont="1" applyFill="1" applyBorder="1" applyAlignment="1">
      <alignment horizontal="center" vertical="center"/>
    </xf>
    <xf numFmtId="38" fontId="25" fillId="0" borderId="31" xfId="51" applyFont="1" applyFill="1" applyBorder="1" applyAlignment="1">
      <alignment horizontal="center" vertical="center" wrapText="1"/>
    </xf>
    <xf numFmtId="38" fontId="25" fillId="0" borderId="24" xfId="5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38" fontId="14" fillId="0" borderId="29" xfId="51" applyFont="1" applyFill="1" applyBorder="1" applyAlignment="1">
      <alignment horizontal="center" vertical="center" wrapText="1"/>
    </xf>
    <xf numFmtId="38" fontId="14" fillId="0" borderId="35" xfId="51" applyFont="1" applyFill="1" applyBorder="1" applyAlignment="1">
      <alignment horizontal="center" vertical="center" wrapText="1"/>
    </xf>
    <xf numFmtId="38" fontId="14" fillId="0" borderId="26" xfId="51" applyFont="1" applyFill="1" applyBorder="1" applyAlignment="1">
      <alignment horizontal="center" vertical="center" wrapText="1"/>
    </xf>
    <xf numFmtId="38" fontId="14" fillId="0" borderId="18" xfId="51" applyFont="1" applyFill="1" applyBorder="1" applyAlignment="1">
      <alignment horizontal="center" vertical="center" wrapText="1"/>
    </xf>
    <xf numFmtId="38" fontId="14" fillId="0" borderId="21" xfId="51" applyFont="1" applyFill="1" applyBorder="1" applyAlignment="1">
      <alignment horizontal="center" vertical="center" wrapText="1"/>
    </xf>
    <xf numFmtId="38" fontId="14" fillId="0" borderId="17" xfId="5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 quotePrefix="1">
      <alignment horizontal="center"/>
    </xf>
    <xf numFmtId="0" fontId="12" fillId="0" borderId="0" xfId="0" applyFont="1" applyAlignment="1">
      <alignment horizontal="center"/>
    </xf>
    <xf numFmtId="38" fontId="15" fillId="0" borderId="31" xfId="51" applyFont="1" applyFill="1" applyBorder="1" applyAlignment="1">
      <alignment horizontal="center" vertical="center" wrapText="1"/>
    </xf>
    <xf numFmtId="38" fontId="15" fillId="0" borderId="32" xfId="51" applyFont="1" applyFill="1" applyBorder="1" applyAlignment="1">
      <alignment horizontal="center" vertical="center" wrapText="1"/>
    </xf>
    <xf numFmtId="38" fontId="15" fillId="0" borderId="23" xfId="51" applyFont="1" applyFill="1" applyBorder="1" applyAlignment="1">
      <alignment horizontal="center" vertical="center" wrapText="1"/>
    </xf>
    <xf numFmtId="38" fontId="15" fillId="0" borderId="20" xfId="5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88" fontId="14" fillId="0" borderId="36" xfId="0" applyNumberFormat="1" applyFont="1" applyFill="1" applyBorder="1" applyAlignment="1">
      <alignment horizontal="center" vertical="center" wrapText="1" shrinkToFit="1"/>
    </xf>
    <xf numFmtId="188" fontId="14" fillId="0" borderId="30" xfId="0" applyNumberFormat="1" applyFont="1" applyFill="1" applyBorder="1" applyAlignment="1">
      <alignment horizontal="center" vertical="center" shrinkToFit="1"/>
    </xf>
    <xf numFmtId="188" fontId="14" fillId="0" borderId="31" xfId="0" applyNumberFormat="1" applyFont="1" applyFill="1" applyBorder="1" applyAlignment="1">
      <alignment horizontal="center" vertical="center" shrinkToFit="1"/>
    </xf>
    <xf numFmtId="188" fontId="14" fillId="0" borderId="23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32" xfId="0" applyFont="1" applyFill="1" applyBorder="1" applyAlignment="1">
      <alignment horizontal="distributed" vertical="center" wrapText="1"/>
    </xf>
    <xf numFmtId="189" fontId="15" fillId="0" borderId="26" xfId="49" applyNumberFormat="1" applyFont="1" applyFill="1" applyBorder="1" applyAlignment="1">
      <alignment horizontal="center" vertical="center"/>
    </xf>
    <xf numFmtId="189" fontId="15" fillId="0" borderId="34" xfId="49" applyNumberFormat="1" applyFont="1" applyFill="1" applyBorder="1" applyAlignment="1">
      <alignment horizontal="center" vertical="center"/>
    </xf>
    <xf numFmtId="189" fontId="15" fillId="0" borderId="29" xfId="49" applyNumberFormat="1" applyFont="1" applyFill="1" applyBorder="1" applyAlignment="1">
      <alignment horizontal="center" vertical="center"/>
    </xf>
    <xf numFmtId="189" fontId="15" fillId="0" borderId="18" xfId="49" applyNumberFormat="1" applyFont="1" applyFill="1" applyBorder="1" applyAlignment="1">
      <alignment horizontal="center" vertical="center"/>
    </xf>
    <xf numFmtId="189" fontId="15" fillId="0" borderId="28" xfId="49" applyNumberFormat="1" applyFont="1" applyFill="1" applyBorder="1" applyAlignment="1">
      <alignment horizontal="center" vertical="center"/>
    </xf>
    <xf numFmtId="189" fontId="15" fillId="0" borderId="21" xfId="49" applyNumberFormat="1" applyFont="1" applyFill="1" applyBorder="1" applyAlignment="1">
      <alignment horizontal="center" vertical="center"/>
    </xf>
    <xf numFmtId="189" fontId="15" fillId="0" borderId="36" xfId="49" applyNumberFormat="1" applyFont="1" applyFill="1" applyBorder="1" applyAlignment="1">
      <alignment horizontal="center" vertical="center" wrapText="1" shrinkToFit="1"/>
    </xf>
    <xf numFmtId="189" fontId="15" fillId="0" borderId="30" xfId="49" applyNumberFormat="1" applyFont="1" applyFill="1" applyBorder="1" applyAlignment="1">
      <alignment horizontal="center" vertical="center" shrinkToFit="1"/>
    </xf>
    <xf numFmtId="189" fontId="15" fillId="0" borderId="31" xfId="49" applyNumberFormat="1" applyFont="1" applyFill="1" applyBorder="1" applyAlignment="1">
      <alignment horizontal="center" vertical="center" shrinkToFit="1"/>
    </xf>
    <xf numFmtId="189" fontId="15" fillId="0" borderId="23" xfId="49" applyNumberFormat="1" applyFont="1" applyFill="1" applyBorder="1" applyAlignment="1">
      <alignment horizontal="center" vertical="center" shrinkToFit="1"/>
    </xf>
    <xf numFmtId="38" fontId="15" fillId="0" borderId="36" xfId="49" applyFont="1" applyFill="1" applyBorder="1" applyAlignment="1">
      <alignment horizontal="center" vertical="center"/>
    </xf>
    <xf numFmtId="38" fontId="15" fillId="0" borderId="20" xfId="49" applyFont="1" applyFill="1" applyBorder="1" applyAlignment="1">
      <alignment horizontal="center" vertical="center"/>
    </xf>
    <xf numFmtId="38" fontId="15" fillId="0" borderId="31" xfId="49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38" fontId="14" fillId="0" borderId="36" xfId="49" applyFont="1" applyFill="1" applyBorder="1" applyAlignment="1">
      <alignment horizontal="center" vertical="center" wrapText="1"/>
    </xf>
    <xf numFmtId="0" fontId="15" fillId="0" borderId="33" xfId="63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２４" xfId="62"/>
    <cellStyle name="標準_２５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647700</xdr:colOff>
      <xdr:row>13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267075" y="30099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125" style="15" customWidth="1"/>
    <col min="2" max="2" width="9.375" style="7" customWidth="1"/>
    <col min="3" max="5" width="9.625" style="7" customWidth="1"/>
    <col min="6" max="6" width="13.125" style="7" customWidth="1"/>
    <col min="7" max="10" width="9.00390625" style="15" customWidth="1"/>
    <col min="11" max="16384" width="9.00390625" style="4" customWidth="1"/>
  </cols>
  <sheetData>
    <row r="1" spans="1:10" s="327" customFormat="1" ht="14.25">
      <c r="A1" s="433" t="s">
        <v>308</v>
      </c>
      <c r="B1" s="233"/>
      <c r="C1" s="233"/>
      <c r="D1" s="233"/>
      <c r="E1" s="233"/>
      <c r="F1" s="233"/>
      <c r="G1" s="433"/>
      <c r="H1" s="433"/>
      <c r="I1" s="433"/>
      <c r="J1" s="433"/>
    </row>
    <row r="2" spans="1:10" s="327" customFormat="1" ht="14.25">
      <c r="A2" s="433" t="s">
        <v>1095</v>
      </c>
      <c r="B2" s="233"/>
      <c r="C2" s="233"/>
      <c r="D2" s="233"/>
      <c r="E2" s="233"/>
      <c r="F2" s="233"/>
      <c r="G2" s="433"/>
      <c r="H2" s="433"/>
      <c r="I2" s="433"/>
      <c r="J2" s="433"/>
    </row>
    <row r="3" spans="1:10" s="327" customFormat="1" ht="12" customHeight="1">
      <c r="A3" s="433"/>
      <c r="B3" s="233"/>
      <c r="C3" s="233"/>
      <c r="D3" s="233"/>
      <c r="E3" s="233"/>
      <c r="F3" s="233"/>
      <c r="G3" s="433"/>
      <c r="H3" s="433"/>
      <c r="I3" s="433"/>
      <c r="J3" s="433"/>
    </row>
    <row r="4" spans="1:10" ht="18" customHeight="1">
      <c r="A4" s="481" t="s">
        <v>649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0" s="29" customFormat="1" ht="12" customHeight="1" thickBot="1">
      <c r="A5" s="27"/>
      <c r="B5" s="28"/>
      <c r="C5" s="28"/>
      <c r="D5" s="28"/>
      <c r="E5" s="28"/>
      <c r="F5" s="28"/>
      <c r="G5" s="27"/>
      <c r="H5" s="27"/>
      <c r="I5" s="27"/>
      <c r="J5" s="27"/>
    </row>
    <row r="6" spans="1:10" s="29" customFormat="1" ht="19.5" customHeight="1">
      <c r="A6" s="485" t="s">
        <v>650</v>
      </c>
      <c r="B6" s="482" t="s">
        <v>0</v>
      </c>
      <c r="C6" s="482" t="s">
        <v>1</v>
      </c>
      <c r="D6" s="482"/>
      <c r="E6" s="484"/>
      <c r="F6" s="31" t="s">
        <v>2</v>
      </c>
      <c r="G6" s="487" t="s">
        <v>3</v>
      </c>
      <c r="H6" s="488"/>
      <c r="I6" s="488"/>
      <c r="J6" s="488"/>
    </row>
    <row r="7" spans="1:10" s="29" customFormat="1" ht="19.5" customHeight="1">
      <c r="A7" s="486"/>
      <c r="B7" s="483"/>
      <c r="C7" s="33" t="s">
        <v>4</v>
      </c>
      <c r="D7" s="33" t="s">
        <v>5</v>
      </c>
      <c r="E7" s="34" t="s">
        <v>6</v>
      </c>
      <c r="F7" s="30" t="s">
        <v>651</v>
      </c>
      <c r="G7" s="489"/>
      <c r="H7" s="490"/>
      <c r="I7" s="490"/>
      <c r="J7" s="490"/>
    </row>
    <row r="8" spans="1:10" s="29" customFormat="1" ht="5.25" customHeight="1">
      <c r="A8" s="35"/>
      <c r="B8" s="24"/>
      <c r="C8" s="24"/>
      <c r="D8" s="24"/>
      <c r="E8" s="24"/>
      <c r="F8" s="25"/>
      <c r="G8" s="26"/>
      <c r="H8" s="26"/>
      <c r="I8" s="26"/>
      <c r="J8" s="26"/>
    </row>
    <row r="9" spans="1:10" s="29" customFormat="1" ht="18.75" customHeight="1">
      <c r="A9" s="40" t="s">
        <v>7</v>
      </c>
      <c r="B9" s="37">
        <v>5150</v>
      </c>
      <c r="C9" s="37">
        <v>25750</v>
      </c>
      <c r="D9" s="38" t="s">
        <v>652</v>
      </c>
      <c r="E9" s="38" t="s">
        <v>652</v>
      </c>
      <c r="F9" s="38" t="s">
        <v>652</v>
      </c>
      <c r="G9" s="39" t="s">
        <v>653</v>
      </c>
      <c r="H9" s="39"/>
      <c r="I9" s="39"/>
      <c r="J9" s="39"/>
    </row>
    <row r="10" spans="1:10" s="29" customFormat="1" ht="18.75" customHeight="1">
      <c r="A10" s="66" t="s">
        <v>654</v>
      </c>
      <c r="B10" s="37">
        <v>6820</v>
      </c>
      <c r="C10" s="37">
        <v>34267</v>
      </c>
      <c r="D10" s="37">
        <v>17781</v>
      </c>
      <c r="E10" s="37">
        <v>16486</v>
      </c>
      <c r="F10" s="37">
        <v>3412</v>
      </c>
      <c r="G10" s="39"/>
      <c r="H10" s="39"/>
      <c r="I10" s="39"/>
      <c r="J10" s="39"/>
    </row>
    <row r="11" spans="1:10" s="29" customFormat="1" ht="18.75" customHeight="1">
      <c r="A11" s="66" t="s">
        <v>655</v>
      </c>
      <c r="B11" s="37">
        <v>7750</v>
      </c>
      <c r="C11" s="37">
        <v>38605</v>
      </c>
      <c r="D11" s="37">
        <v>19781</v>
      </c>
      <c r="E11" s="37">
        <v>18824</v>
      </c>
      <c r="F11" s="37">
        <v>3848</v>
      </c>
      <c r="G11" s="39"/>
      <c r="H11" s="39"/>
      <c r="I11" s="39"/>
      <c r="J11" s="39"/>
    </row>
    <row r="12" spans="1:10" s="29" customFormat="1" ht="18.75" customHeight="1">
      <c r="A12" s="66" t="s">
        <v>656</v>
      </c>
      <c r="B12" s="37">
        <v>8020</v>
      </c>
      <c r="C12" s="37">
        <v>39403</v>
      </c>
      <c r="D12" s="37">
        <v>20344</v>
      </c>
      <c r="E12" s="37">
        <v>19059</v>
      </c>
      <c r="F12" s="37">
        <v>3939</v>
      </c>
      <c r="G12" s="39"/>
      <c r="H12" s="39"/>
      <c r="I12" s="39"/>
      <c r="J12" s="39"/>
    </row>
    <row r="13" spans="1:10" s="29" customFormat="1" ht="18.75" customHeight="1">
      <c r="A13" s="66" t="s">
        <v>657</v>
      </c>
      <c r="B13" s="37">
        <v>8065</v>
      </c>
      <c r="C13" s="37">
        <v>39533</v>
      </c>
      <c r="D13" s="37">
        <v>20459</v>
      </c>
      <c r="E13" s="37">
        <v>19074</v>
      </c>
      <c r="F13" s="37">
        <v>3987</v>
      </c>
      <c r="G13" s="39"/>
      <c r="H13" s="39"/>
      <c r="I13" s="39"/>
      <c r="J13" s="39"/>
    </row>
    <row r="14" spans="1:10" s="29" customFormat="1" ht="10.5" customHeight="1">
      <c r="A14" s="40"/>
      <c r="B14" s="37"/>
      <c r="C14" s="37"/>
      <c r="D14" s="37"/>
      <c r="E14" s="37"/>
      <c r="F14" s="37"/>
      <c r="G14" s="39"/>
      <c r="H14" s="39"/>
      <c r="I14" s="39"/>
      <c r="J14" s="39"/>
    </row>
    <row r="15" spans="1:10" s="29" customFormat="1" ht="18.75" customHeight="1">
      <c r="A15" s="66" t="s">
        <v>658</v>
      </c>
      <c r="B15" s="37">
        <v>8080</v>
      </c>
      <c r="C15" s="37">
        <v>39415</v>
      </c>
      <c r="D15" s="37">
        <v>19769</v>
      </c>
      <c r="E15" s="37">
        <v>19646</v>
      </c>
      <c r="F15" s="37">
        <v>3928</v>
      </c>
      <c r="G15" s="39"/>
      <c r="H15" s="39"/>
      <c r="I15" s="39"/>
      <c r="J15" s="39"/>
    </row>
    <row r="16" spans="1:10" s="29" customFormat="1" ht="18.75" customHeight="1">
      <c r="A16" s="66" t="s">
        <v>659</v>
      </c>
      <c r="B16" s="37">
        <v>8309</v>
      </c>
      <c r="C16" s="37">
        <v>40586</v>
      </c>
      <c r="D16" s="37">
        <v>20397</v>
      </c>
      <c r="E16" s="37">
        <v>20189</v>
      </c>
      <c r="F16" s="37">
        <v>4045</v>
      </c>
      <c r="G16" s="39"/>
      <c r="H16" s="39"/>
      <c r="I16" s="39"/>
      <c r="J16" s="39"/>
    </row>
    <row r="17" spans="1:10" s="29" customFormat="1" ht="18.75" customHeight="1">
      <c r="A17" s="66" t="s">
        <v>660</v>
      </c>
      <c r="B17" s="37">
        <v>8665</v>
      </c>
      <c r="C17" s="37">
        <v>43122</v>
      </c>
      <c r="D17" s="37">
        <v>21788</v>
      </c>
      <c r="E17" s="37">
        <v>21334</v>
      </c>
      <c r="F17" s="37">
        <v>4298</v>
      </c>
      <c r="G17" s="39"/>
      <c r="H17" s="39"/>
      <c r="I17" s="39"/>
      <c r="J17" s="39"/>
    </row>
    <row r="18" spans="1:10" s="29" customFormat="1" ht="18.75" customHeight="1">
      <c r="A18" s="66" t="s">
        <v>661</v>
      </c>
      <c r="B18" s="37">
        <v>9001</v>
      </c>
      <c r="C18" s="37">
        <v>40884</v>
      </c>
      <c r="D18" s="37">
        <v>20883</v>
      </c>
      <c r="E18" s="37">
        <v>20001</v>
      </c>
      <c r="F18" s="37">
        <v>4075</v>
      </c>
      <c r="G18" s="39"/>
      <c r="H18" s="39"/>
      <c r="I18" s="39"/>
      <c r="J18" s="39"/>
    </row>
    <row r="19" spans="1:10" s="29" customFormat="1" ht="18.75" customHeight="1">
      <c r="A19" s="66" t="s">
        <v>662</v>
      </c>
      <c r="B19" s="37">
        <v>9131</v>
      </c>
      <c r="C19" s="37">
        <v>41312</v>
      </c>
      <c r="D19" s="37">
        <v>21066</v>
      </c>
      <c r="E19" s="37">
        <v>20246</v>
      </c>
      <c r="F19" s="37">
        <v>4180</v>
      </c>
      <c r="G19" s="39"/>
      <c r="H19" s="39"/>
      <c r="I19" s="39"/>
      <c r="J19" s="39"/>
    </row>
    <row r="20" spans="1:10" s="29" customFormat="1" ht="10.5" customHeight="1">
      <c r="A20" s="40"/>
      <c r="B20" s="37"/>
      <c r="C20" s="37"/>
      <c r="D20" s="37"/>
      <c r="E20" s="37"/>
      <c r="F20" s="37"/>
      <c r="G20" s="39"/>
      <c r="H20" s="39"/>
      <c r="I20" s="39"/>
      <c r="J20" s="39"/>
    </row>
    <row r="21" spans="1:10" s="29" customFormat="1" ht="18.75" customHeight="1">
      <c r="A21" s="66" t="s">
        <v>663</v>
      </c>
      <c r="B21" s="37">
        <v>9516</v>
      </c>
      <c r="C21" s="37">
        <v>42916</v>
      </c>
      <c r="D21" s="37">
        <v>21904</v>
      </c>
      <c r="E21" s="37">
        <v>21012</v>
      </c>
      <c r="F21" s="37">
        <v>4138</v>
      </c>
      <c r="G21" s="39"/>
      <c r="H21" s="39"/>
      <c r="I21" s="39"/>
      <c r="J21" s="39"/>
    </row>
    <row r="22" spans="1:10" s="29" customFormat="1" ht="18.75" customHeight="1">
      <c r="A22" s="66" t="s">
        <v>664</v>
      </c>
      <c r="B22" s="37">
        <v>9944</v>
      </c>
      <c r="C22" s="37">
        <v>45687</v>
      </c>
      <c r="D22" s="37">
        <v>23300</v>
      </c>
      <c r="E22" s="37">
        <v>22387</v>
      </c>
      <c r="F22" s="37">
        <v>4554</v>
      </c>
      <c r="G22" s="39"/>
      <c r="H22" s="39"/>
      <c r="I22" s="39"/>
      <c r="J22" s="39"/>
    </row>
    <row r="23" spans="1:10" s="29" customFormat="1" ht="18.75" customHeight="1">
      <c r="A23" s="40" t="s">
        <v>8</v>
      </c>
      <c r="B23" s="37">
        <v>10304</v>
      </c>
      <c r="C23" s="37">
        <v>47622</v>
      </c>
      <c r="D23" s="37">
        <v>24228</v>
      </c>
      <c r="E23" s="37">
        <v>23394</v>
      </c>
      <c r="F23" s="37">
        <v>4747</v>
      </c>
      <c r="G23" s="39"/>
      <c r="H23" s="39"/>
      <c r="I23" s="39"/>
      <c r="J23" s="39"/>
    </row>
    <row r="24" spans="1:10" s="29" customFormat="1" ht="18.75" customHeight="1">
      <c r="A24" s="66" t="s">
        <v>665</v>
      </c>
      <c r="B24" s="37">
        <v>10743</v>
      </c>
      <c r="C24" s="37">
        <v>50873</v>
      </c>
      <c r="D24" s="37">
        <v>25527</v>
      </c>
      <c r="E24" s="37">
        <v>25346</v>
      </c>
      <c r="F24" s="37">
        <v>5070</v>
      </c>
      <c r="G24" s="39"/>
      <c r="H24" s="39"/>
      <c r="I24" s="39"/>
      <c r="J24" s="39"/>
    </row>
    <row r="25" spans="1:10" s="29" customFormat="1" ht="18.75" customHeight="1">
      <c r="A25" s="66" t="s">
        <v>666</v>
      </c>
      <c r="B25" s="37">
        <v>11073</v>
      </c>
      <c r="C25" s="37">
        <v>52841</v>
      </c>
      <c r="D25" s="37">
        <v>26184</v>
      </c>
      <c r="E25" s="37">
        <v>26657</v>
      </c>
      <c r="F25" s="37">
        <v>5267</v>
      </c>
      <c r="G25" s="39"/>
      <c r="H25" s="39"/>
      <c r="I25" s="39"/>
      <c r="J25" s="39"/>
    </row>
    <row r="26" spans="1:10" s="29" customFormat="1" ht="10.5" customHeight="1">
      <c r="A26" s="40"/>
      <c r="B26" s="37"/>
      <c r="C26" s="37"/>
      <c r="D26" s="37"/>
      <c r="E26" s="37"/>
      <c r="F26" s="37"/>
      <c r="G26" s="39"/>
      <c r="H26" s="39"/>
      <c r="I26" s="39"/>
      <c r="J26" s="39"/>
    </row>
    <row r="27" spans="1:10" s="29" customFormat="1" ht="18.75" customHeight="1">
      <c r="A27" s="66" t="s">
        <v>667</v>
      </c>
      <c r="B27" s="37">
        <v>11391</v>
      </c>
      <c r="C27" s="37">
        <v>52943</v>
      </c>
      <c r="D27" s="37">
        <v>25719</v>
      </c>
      <c r="E27" s="37">
        <v>27224</v>
      </c>
      <c r="F27" s="37">
        <v>5277</v>
      </c>
      <c r="G27" s="39"/>
      <c r="H27" s="39"/>
      <c r="I27" s="39"/>
      <c r="J27" s="39"/>
    </row>
    <row r="28" spans="1:10" s="29" customFormat="1" ht="18.75" customHeight="1">
      <c r="A28" s="66" t="s">
        <v>668</v>
      </c>
      <c r="B28" s="37">
        <v>11666</v>
      </c>
      <c r="C28" s="37">
        <v>53781</v>
      </c>
      <c r="D28" s="37">
        <v>26207</v>
      </c>
      <c r="E28" s="37">
        <v>27574</v>
      </c>
      <c r="F28" s="37">
        <v>5360</v>
      </c>
      <c r="G28" s="39"/>
      <c r="H28" s="39"/>
      <c r="I28" s="39"/>
      <c r="J28" s="39"/>
    </row>
    <row r="29" spans="1:10" s="29" customFormat="1" ht="18.75" customHeight="1">
      <c r="A29" s="66" t="s">
        <v>669</v>
      </c>
      <c r="B29" s="37">
        <v>12110</v>
      </c>
      <c r="C29" s="37">
        <v>55032</v>
      </c>
      <c r="D29" s="37">
        <v>26700</v>
      </c>
      <c r="E29" s="37">
        <v>28332</v>
      </c>
      <c r="F29" s="37">
        <v>5485</v>
      </c>
      <c r="G29" s="39"/>
      <c r="H29" s="39"/>
      <c r="I29" s="39"/>
      <c r="J29" s="39"/>
    </row>
    <row r="30" spans="1:10" s="29" customFormat="1" ht="18.75" customHeight="1">
      <c r="A30" s="66" t="s">
        <v>670</v>
      </c>
      <c r="B30" s="37">
        <v>12333</v>
      </c>
      <c r="C30" s="37">
        <v>57101</v>
      </c>
      <c r="D30" s="37">
        <v>27423</v>
      </c>
      <c r="E30" s="37">
        <v>29678</v>
      </c>
      <c r="F30" s="37">
        <v>5691</v>
      </c>
      <c r="G30" s="39"/>
      <c r="H30" s="39"/>
      <c r="I30" s="39"/>
      <c r="J30" s="39"/>
    </row>
    <row r="31" spans="1:10" s="29" customFormat="1" ht="18.75" customHeight="1">
      <c r="A31" s="66" t="s">
        <v>671</v>
      </c>
      <c r="B31" s="37">
        <v>12716</v>
      </c>
      <c r="C31" s="37">
        <v>58128</v>
      </c>
      <c r="D31" s="37">
        <v>27958</v>
      </c>
      <c r="E31" s="37">
        <v>30170</v>
      </c>
      <c r="F31" s="37">
        <v>5794</v>
      </c>
      <c r="G31" s="39"/>
      <c r="H31" s="39"/>
      <c r="I31" s="39"/>
      <c r="J31" s="39"/>
    </row>
    <row r="32" spans="1:10" s="29" customFormat="1" ht="10.5" customHeight="1">
      <c r="A32" s="40"/>
      <c r="B32" s="37"/>
      <c r="C32" s="37"/>
      <c r="D32" s="37"/>
      <c r="E32" s="37"/>
      <c r="F32" s="37"/>
      <c r="G32" s="39"/>
      <c r="H32" s="39"/>
      <c r="I32" s="39"/>
      <c r="J32" s="39"/>
    </row>
    <row r="33" spans="1:10" s="29" customFormat="1" ht="18.75" customHeight="1">
      <c r="A33" s="66" t="s">
        <v>672</v>
      </c>
      <c r="B33" s="37">
        <v>13812</v>
      </c>
      <c r="C33" s="37">
        <v>62713</v>
      </c>
      <c r="D33" s="37">
        <v>29611</v>
      </c>
      <c r="E33" s="37">
        <v>33102</v>
      </c>
      <c r="F33" s="37">
        <v>6265</v>
      </c>
      <c r="G33" s="39" t="s">
        <v>673</v>
      </c>
      <c r="H33" s="39"/>
      <c r="I33" s="39"/>
      <c r="J33" s="39"/>
    </row>
    <row r="34" spans="1:10" s="29" customFormat="1" ht="18.75" customHeight="1">
      <c r="A34" s="66" t="s">
        <v>674</v>
      </c>
      <c r="B34" s="37">
        <v>14354</v>
      </c>
      <c r="C34" s="37">
        <v>66101</v>
      </c>
      <c r="D34" s="37">
        <v>30949</v>
      </c>
      <c r="E34" s="37">
        <v>35152</v>
      </c>
      <c r="F34" s="37">
        <v>6589</v>
      </c>
      <c r="G34" s="39"/>
      <c r="H34" s="39"/>
      <c r="I34" s="39"/>
      <c r="J34" s="39"/>
    </row>
    <row r="35" spans="1:10" s="29" customFormat="1" ht="18.75" customHeight="1">
      <c r="A35" s="66" t="s">
        <v>675</v>
      </c>
      <c r="B35" s="37">
        <v>14643</v>
      </c>
      <c r="C35" s="37">
        <v>70586</v>
      </c>
      <c r="D35" s="37">
        <v>32830</v>
      </c>
      <c r="E35" s="37">
        <v>37756</v>
      </c>
      <c r="F35" s="37">
        <v>7036</v>
      </c>
      <c r="G35" s="39"/>
      <c r="H35" s="39"/>
      <c r="I35" s="39"/>
      <c r="J35" s="39"/>
    </row>
    <row r="36" spans="1:10" s="29" customFormat="1" ht="18.75" customHeight="1">
      <c r="A36" s="66" t="s">
        <v>676</v>
      </c>
      <c r="B36" s="37">
        <v>15468</v>
      </c>
      <c r="C36" s="37">
        <v>75494</v>
      </c>
      <c r="D36" s="37">
        <v>34501</v>
      </c>
      <c r="E36" s="37">
        <v>40993</v>
      </c>
      <c r="F36" s="37">
        <v>7525</v>
      </c>
      <c r="G36" s="39"/>
      <c r="H36" s="39"/>
      <c r="I36" s="39"/>
      <c r="J36" s="39"/>
    </row>
    <row r="37" spans="1:10" s="29" customFormat="1" ht="18.75" customHeight="1">
      <c r="A37" s="66" t="s">
        <v>677</v>
      </c>
      <c r="B37" s="37">
        <v>15966</v>
      </c>
      <c r="C37" s="37">
        <v>79779</v>
      </c>
      <c r="D37" s="37">
        <v>36956</v>
      </c>
      <c r="E37" s="37">
        <v>42823</v>
      </c>
      <c r="F37" s="37">
        <v>7952</v>
      </c>
      <c r="G37" s="39"/>
      <c r="H37" s="39"/>
      <c r="I37" s="39"/>
      <c r="J37" s="39"/>
    </row>
    <row r="38" spans="1:10" s="29" customFormat="1" ht="10.5" customHeight="1">
      <c r="A38" s="40"/>
      <c r="B38" s="37"/>
      <c r="C38" s="37"/>
      <c r="D38" s="37"/>
      <c r="E38" s="37"/>
      <c r="F38" s="37"/>
      <c r="G38" s="39"/>
      <c r="H38" s="39"/>
      <c r="I38" s="39"/>
      <c r="J38" s="39"/>
    </row>
    <row r="39" spans="1:10" s="29" customFormat="1" ht="18.75" customHeight="1">
      <c r="A39" s="66" t="s">
        <v>678</v>
      </c>
      <c r="B39" s="37">
        <v>16300</v>
      </c>
      <c r="C39" s="37">
        <v>81902</v>
      </c>
      <c r="D39" s="37">
        <v>38131</v>
      </c>
      <c r="E39" s="37">
        <v>43771</v>
      </c>
      <c r="F39" s="37">
        <v>8185</v>
      </c>
      <c r="G39" s="39" t="s">
        <v>679</v>
      </c>
      <c r="H39" s="39"/>
      <c r="I39" s="39"/>
      <c r="J39" s="39"/>
    </row>
    <row r="40" spans="1:10" s="29" customFormat="1" ht="18.75" customHeight="1">
      <c r="A40" s="40" t="s">
        <v>9</v>
      </c>
      <c r="B40" s="37">
        <v>16966</v>
      </c>
      <c r="C40" s="37">
        <v>84317</v>
      </c>
      <c r="D40" s="37">
        <v>39753</v>
      </c>
      <c r="E40" s="37">
        <v>44564</v>
      </c>
      <c r="F40" s="37">
        <v>8404</v>
      </c>
      <c r="G40" s="39"/>
      <c r="H40" s="39"/>
      <c r="I40" s="39"/>
      <c r="J40" s="39"/>
    </row>
    <row r="41" spans="1:10" s="29" customFormat="1" ht="18.75" customHeight="1">
      <c r="A41" s="66" t="s">
        <v>665</v>
      </c>
      <c r="B41" s="37">
        <v>17965</v>
      </c>
      <c r="C41" s="37">
        <v>84698</v>
      </c>
      <c r="D41" s="37">
        <v>39791</v>
      </c>
      <c r="E41" s="37">
        <v>44907</v>
      </c>
      <c r="F41" s="37">
        <v>8442</v>
      </c>
      <c r="G41" s="39"/>
      <c r="H41" s="39"/>
      <c r="I41" s="39"/>
      <c r="J41" s="39"/>
    </row>
    <row r="42" spans="1:10" s="29" customFormat="1" ht="18.75" customHeight="1">
      <c r="A42" s="66" t="s">
        <v>666</v>
      </c>
      <c r="B42" s="37">
        <v>18427</v>
      </c>
      <c r="C42" s="37">
        <v>87305</v>
      </c>
      <c r="D42" s="37">
        <v>41053</v>
      </c>
      <c r="E42" s="37">
        <v>46252</v>
      </c>
      <c r="F42" s="37">
        <v>8702</v>
      </c>
      <c r="G42" s="39"/>
      <c r="H42" s="39"/>
      <c r="I42" s="39"/>
      <c r="J42" s="39"/>
    </row>
    <row r="43" spans="1:10" s="29" customFormat="1" ht="18.75" customHeight="1">
      <c r="A43" s="66" t="s">
        <v>667</v>
      </c>
      <c r="B43" s="37">
        <v>18467</v>
      </c>
      <c r="C43" s="37">
        <v>91060</v>
      </c>
      <c r="D43" s="37">
        <v>42834</v>
      </c>
      <c r="E43" s="37">
        <v>48226</v>
      </c>
      <c r="F43" s="37">
        <v>9076</v>
      </c>
      <c r="G43" s="39"/>
      <c r="H43" s="39"/>
      <c r="I43" s="39"/>
      <c r="J43" s="39"/>
    </row>
    <row r="44" spans="1:10" s="29" customFormat="1" ht="10.5" customHeight="1">
      <c r="A44" s="40"/>
      <c r="B44" s="37"/>
      <c r="C44" s="37"/>
      <c r="D44" s="37"/>
      <c r="E44" s="37"/>
      <c r="F44" s="37"/>
      <c r="G44" s="39"/>
      <c r="H44" s="39"/>
      <c r="I44" s="39"/>
      <c r="J44" s="39"/>
    </row>
    <row r="45" spans="1:10" s="29" customFormat="1" ht="18.75" customHeight="1">
      <c r="A45" s="66" t="s">
        <v>668</v>
      </c>
      <c r="B45" s="37">
        <v>18996</v>
      </c>
      <c r="C45" s="37">
        <v>90112</v>
      </c>
      <c r="D45" s="37">
        <v>42618</v>
      </c>
      <c r="E45" s="37">
        <v>47494</v>
      </c>
      <c r="F45" s="37">
        <v>8977</v>
      </c>
      <c r="G45" s="39" t="s">
        <v>680</v>
      </c>
      <c r="H45" s="39"/>
      <c r="I45" s="39"/>
      <c r="J45" s="39"/>
    </row>
    <row r="46" spans="1:10" s="29" customFormat="1" ht="18.75" customHeight="1">
      <c r="A46" s="66" t="s">
        <v>669</v>
      </c>
      <c r="B46" s="37">
        <v>20684</v>
      </c>
      <c r="C46" s="37">
        <v>100946</v>
      </c>
      <c r="D46" s="37">
        <v>47869</v>
      </c>
      <c r="E46" s="37">
        <v>53077</v>
      </c>
      <c r="F46" s="37">
        <v>5894</v>
      </c>
      <c r="G46" s="39" t="s">
        <v>681</v>
      </c>
      <c r="H46" s="39"/>
      <c r="I46" s="39"/>
      <c r="J46" s="39"/>
    </row>
    <row r="47" spans="1:10" s="29" customFormat="1" ht="18.75" customHeight="1">
      <c r="A47" s="66" t="s">
        <v>670</v>
      </c>
      <c r="B47" s="37">
        <v>22825</v>
      </c>
      <c r="C47" s="37">
        <v>112963</v>
      </c>
      <c r="D47" s="37">
        <v>54189</v>
      </c>
      <c r="E47" s="37">
        <v>58774</v>
      </c>
      <c r="F47" s="37">
        <v>3665</v>
      </c>
      <c r="G47" s="39" t="s">
        <v>682</v>
      </c>
      <c r="H47" s="39"/>
      <c r="I47" s="39"/>
      <c r="J47" s="39"/>
    </row>
    <row r="48" spans="1:10" s="29" customFormat="1" ht="18.75" customHeight="1">
      <c r="A48" s="66" t="s">
        <v>671</v>
      </c>
      <c r="B48" s="37">
        <v>23164</v>
      </c>
      <c r="C48" s="37">
        <v>112990</v>
      </c>
      <c r="D48" s="37">
        <v>54296</v>
      </c>
      <c r="E48" s="37">
        <v>58694</v>
      </c>
      <c r="F48" s="37">
        <v>3666</v>
      </c>
      <c r="G48" s="39"/>
      <c r="H48" s="39"/>
      <c r="I48" s="39"/>
      <c r="J48" s="39"/>
    </row>
    <row r="49" spans="1:10" s="29" customFormat="1" ht="18.75" customHeight="1">
      <c r="A49" s="66" t="s">
        <v>672</v>
      </c>
      <c r="B49" s="37">
        <v>24804</v>
      </c>
      <c r="C49" s="37">
        <v>119949</v>
      </c>
      <c r="D49" s="37">
        <v>57585</v>
      </c>
      <c r="E49" s="37">
        <v>62364</v>
      </c>
      <c r="F49" s="37">
        <v>3170</v>
      </c>
      <c r="G49" s="39" t="s">
        <v>683</v>
      </c>
      <c r="H49" s="39"/>
      <c r="I49" s="39"/>
      <c r="J49" s="39"/>
    </row>
    <row r="50" spans="1:10" ht="10.5" customHeight="1">
      <c r="A50" s="66"/>
      <c r="B50" s="37"/>
      <c r="C50" s="37"/>
      <c r="D50" s="37"/>
      <c r="E50" s="37"/>
      <c r="F50" s="263"/>
      <c r="G50" s="39"/>
      <c r="H50" s="39"/>
      <c r="I50" s="39"/>
      <c r="J50" s="39"/>
    </row>
    <row r="51" spans="1:10" ht="18.75" customHeight="1">
      <c r="A51" s="66" t="s">
        <v>674</v>
      </c>
      <c r="B51" s="37">
        <v>25941</v>
      </c>
      <c r="C51" s="37">
        <v>128721</v>
      </c>
      <c r="D51" s="37">
        <v>61803</v>
      </c>
      <c r="E51" s="37">
        <v>66918</v>
      </c>
      <c r="F51" s="37">
        <v>2889</v>
      </c>
      <c r="G51" s="39" t="s">
        <v>685</v>
      </c>
      <c r="H51" s="39"/>
      <c r="I51" s="39"/>
      <c r="J51" s="39"/>
    </row>
    <row r="52" spans="1:10" ht="18.75" customHeight="1">
      <c r="A52" s="66" t="s">
        <v>675</v>
      </c>
      <c r="B52" s="37">
        <v>26723</v>
      </c>
      <c r="C52" s="37">
        <v>132922</v>
      </c>
      <c r="D52" s="37">
        <v>63322</v>
      </c>
      <c r="E52" s="37">
        <v>69600</v>
      </c>
      <c r="F52" s="37">
        <v>3044</v>
      </c>
      <c r="G52" s="39"/>
      <c r="H52" s="39"/>
      <c r="I52" s="39"/>
      <c r="J52" s="39"/>
    </row>
    <row r="53" spans="1:10" ht="18.75" customHeight="1">
      <c r="A53" s="66" t="s">
        <v>676</v>
      </c>
      <c r="B53" s="37">
        <v>27115</v>
      </c>
      <c r="C53" s="37">
        <v>136882</v>
      </c>
      <c r="D53" s="37">
        <v>65315</v>
      </c>
      <c r="E53" s="37">
        <v>71567</v>
      </c>
      <c r="F53" s="37">
        <v>3134</v>
      </c>
      <c r="G53" s="39"/>
      <c r="H53" s="39"/>
      <c r="I53" s="39"/>
      <c r="J53" s="39"/>
    </row>
    <row r="54" spans="1:10" ht="18.75" customHeight="1">
      <c r="A54" s="66" t="s">
        <v>677</v>
      </c>
      <c r="B54" s="37">
        <v>27550</v>
      </c>
      <c r="C54" s="37">
        <v>138737</v>
      </c>
      <c r="D54" s="37">
        <v>66443</v>
      </c>
      <c r="E54" s="37">
        <v>72294</v>
      </c>
      <c r="F54" s="37">
        <v>3177</v>
      </c>
      <c r="G54" s="39"/>
      <c r="H54" s="39"/>
      <c r="I54" s="39"/>
      <c r="J54" s="39"/>
    </row>
    <row r="55" spans="1:10" ht="18.75" customHeight="1">
      <c r="A55" s="66" t="s">
        <v>678</v>
      </c>
      <c r="B55" s="37">
        <v>28032</v>
      </c>
      <c r="C55" s="37">
        <v>142328</v>
      </c>
      <c r="D55" s="37">
        <v>68346</v>
      </c>
      <c r="E55" s="37">
        <v>73982</v>
      </c>
      <c r="F55" s="37">
        <v>3259</v>
      </c>
      <c r="G55" s="39"/>
      <c r="H55" s="39"/>
      <c r="I55" s="39"/>
      <c r="J55" s="39"/>
    </row>
    <row r="56" spans="1:10" ht="10.5" customHeight="1">
      <c r="A56" s="40"/>
      <c r="B56" s="37"/>
      <c r="C56" s="37"/>
      <c r="D56" s="37"/>
      <c r="E56" s="37"/>
      <c r="F56" s="37"/>
      <c r="G56" s="39"/>
      <c r="H56" s="39"/>
      <c r="I56" s="39"/>
      <c r="J56" s="39"/>
    </row>
    <row r="57" spans="1:10" ht="34.5" customHeight="1">
      <c r="A57" s="40" t="s">
        <v>686</v>
      </c>
      <c r="B57" s="37">
        <v>35203</v>
      </c>
      <c r="C57" s="37">
        <v>172340</v>
      </c>
      <c r="D57" s="37">
        <v>82440</v>
      </c>
      <c r="E57" s="37">
        <v>89900</v>
      </c>
      <c r="F57" s="37">
        <v>2437</v>
      </c>
      <c r="G57" s="480" t="s">
        <v>596</v>
      </c>
      <c r="H57" s="480"/>
      <c r="I57" s="480"/>
      <c r="J57" s="480"/>
    </row>
    <row r="58" spans="1:10" ht="18.75" customHeight="1">
      <c r="A58" s="66" t="s">
        <v>336</v>
      </c>
      <c r="B58" s="37">
        <v>35409</v>
      </c>
      <c r="C58" s="37">
        <v>186714</v>
      </c>
      <c r="D58" s="37">
        <v>89551</v>
      </c>
      <c r="E58" s="37">
        <v>97163</v>
      </c>
      <c r="F58" s="37">
        <v>2812</v>
      </c>
      <c r="G58" s="39"/>
      <c r="H58" s="39"/>
      <c r="I58" s="39"/>
      <c r="J58" s="39"/>
    </row>
    <row r="59" spans="1:10" ht="18.75" customHeight="1">
      <c r="A59" s="66" t="s">
        <v>337</v>
      </c>
      <c r="B59" s="37">
        <v>35903</v>
      </c>
      <c r="C59" s="37">
        <v>189321</v>
      </c>
      <c r="D59" s="37">
        <v>91155</v>
      </c>
      <c r="E59" s="37">
        <v>98166</v>
      </c>
      <c r="F59" s="37">
        <v>2846</v>
      </c>
      <c r="G59" s="39"/>
      <c r="H59" s="39"/>
      <c r="I59" s="39"/>
      <c r="J59" s="39"/>
    </row>
    <row r="60" spans="1:10" ht="18.75" customHeight="1">
      <c r="A60" s="66" t="s">
        <v>338</v>
      </c>
      <c r="B60" s="37">
        <v>38931</v>
      </c>
      <c r="C60" s="37">
        <v>192143</v>
      </c>
      <c r="D60" s="37">
        <v>92973</v>
      </c>
      <c r="E60" s="37">
        <v>99170</v>
      </c>
      <c r="F60" s="37">
        <v>2963</v>
      </c>
      <c r="G60" s="39"/>
      <c r="H60" s="39"/>
      <c r="I60" s="39"/>
      <c r="J60" s="39"/>
    </row>
    <row r="61" spans="1:10" ht="18.75" customHeight="1">
      <c r="A61" s="66" t="s">
        <v>339</v>
      </c>
      <c r="B61" s="37">
        <v>39604</v>
      </c>
      <c r="C61" s="37">
        <v>196658</v>
      </c>
      <c r="D61" s="37">
        <v>95352</v>
      </c>
      <c r="E61" s="37">
        <v>101306</v>
      </c>
      <c r="F61" s="37">
        <v>2962</v>
      </c>
      <c r="G61" s="39"/>
      <c r="H61" s="39"/>
      <c r="I61" s="39"/>
      <c r="J61" s="39"/>
    </row>
    <row r="62" spans="1:10" ht="10.5" customHeight="1">
      <c r="A62" s="40"/>
      <c r="B62" s="37"/>
      <c r="C62" s="37"/>
      <c r="D62" s="37"/>
      <c r="E62" s="37"/>
      <c r="F62" s="37"/>
      <c r="G62" s="39"/>
      <c r="H62" s="39"/>
      <c r="I62" s="39"/>
      <c r="J62" s="39"/>
    </row>
    <row r="63" spans="1:10" ht="18.75" customHeight="1">
      <c r="A63" s="66" t="s">
        <v>340</v>
      </c>
      <c r="B63" s="37">
        <v>31270</v>
      </c>
      <c r="C63" s="37">
        <v>141518</v>
      </c>
      <c r="D63" s="37">
        <v>66469</v>
      </c>
      <c r="E63" s="37">
        <v>75049</v>
      </c>
      <c r="F63" s="37">
        <v>2131</v>
      </c>
      <c r="G63" s="39"/>
      <c r="H63" s="39"/>
      <c r="I63" s="39"/>
      <c r="J63" s="39"/>
    </row>
    <row r="64" spans="1:10" ht="18.75" customHeight="1">
      <c r="A64" s="66" t="s">
        <v>341</v>
      </c>
      <c r="B64" s="37">
        <v>33216</v>
      </c>
      <c r="C64" s="37">
        <v>147704</v>
      </c>
      <c r="D64" s="37">
        <v>70340</v>
      </c>
      <c r="E64" s="37">
        <v>77364</v>
      </c>
      <c r="F64" s="37">
        <v>2225</v>
      </c>
      <c r="G64" s="39"/>
      <c r="H64" s="39"/>
      <c r="I64" s="39"/>
      <c r="J64" s="39"/>
    </row>
    <row r="65" spans="1:10" ht="18.75" customHeight="1">
      <c r="A65" s="66" t="s">
        <v>342</v>
      </c>
      <c r="B65" s="37">
        <v>37356</v>
      </c>
      <c r="C65" s="37">
        <v>166995</v>
      </c>
      <c r="D65" s="37">
        <v>81375</v>
      </c>
      <c r="E65" s="37">
        <v>85620</v>
      </c>
      <c r="F65" s="37">
        <v>2513</v>
      </c>
      <c r="G65" s="39" t="s">
        <v>597</v>
      </c>
      <c r="H65" s="39"/>
      <c r="I65" s="39"/>
      <c r="J65" s="39"/>
    </row>
    <row r="66" spans="1:10" ht="18.75" customHeight="1">
      <c r="A66" s="66" t="s">
        <v>343</v>
      </c>
      <c r="B66" s="37">
        <v>40011</v>
      </c>
      <c r="C66" s="37">
        <v>174891</v>
      </c>
      <c r="D66" s="37">
        <v>85455</v>
      </c>
      <c r="E66" s="37">
        <v>89436</v>
      </c>
      <c r="F66" s="37">
        <v>2629</v>
      </c>
      <c r="G66" s="39" t="s">
        <v>598</v>
      </c>
      <c r="H66" s="39"/>
      <c r="I66" s="39"/>
      <c r="J66" s="39"/>
    </row>
    <row r="67" spans="1:10" ht="18.75" customHeight="1">
      <c r="A67" s="66" t="s">
        <v>344</v>
      </c>
      <c r="B67" s="37">
        <v>43077</v>
      </c>
      <c r="C67" s="37">
        <v>187584</v>
      </c>
      <c r="D67" s="37">
        <v>91801</v>
      </c>
      <c r="E67" s="37">
        <v>95783</v>
      </c>
      <c r="F67" s="37">
        <v>2654</v>
      </c>
      <c r="G67" s="39" t="s">
        <v>599</v>
      </c>
      <c r="H67" s="39"/>
      <c r="I67" s="39"/>
      <c r="J67" s="39"/>
    </row>
    <row r="68" spans="1:10" ht="10.5" customHeight="1">
      <c r="A68" s="40"/>
      <c r="B68" s="37"/>
      <c r="C68" s="37"/>
      <c r="D68" s="37"/>
      <c r="E68" s="37"/>
      <c r="F68" s="37"/>
      <c r="G68" s="39"/>
      <c r="H68" s="39"/>
      <c r="I68" s="39"/>
      <c r="J68" s="39"/>
    </row>
    <row r="69" spans="1:10" ht="34.5" customHeight="1">
      <c r="A69" s="66" t="s">
        <v>345</v>
      </c>
      <c r="B69" s="37">
        <v>45687</v>
      </c>
      <c r="C69" s="37">
        <v>211845</v>
      </c>
      <c r="D69" s="37">
        <v>102946</v>
      </c>
      <c r="E69" s="37">
        <v>108899</v>
      </c>
      <c r="F69" s="37">
        <v>1669</v>
      </c>
      <c r="G69" s="480" t="s">
        <v>600</v>
      </c>
      <c r="H69" s="480"/>
      <c r="I69" s="480"/>
      <c r="J69" s="480"/>
    </row>
    <row r="70" spans="1:10" ht="18.75" customHeight="1">
      <c r="A70" s="66" t="s">
        <v>346</v>
      </c>
      <c r="B70" s="37">
        <v>49530</v>
      </c>
      <c r="C70" s="37">
        <v>223440</v>
      </c>
      <c r="D70" s="37">
        <v>109401</v>
      </c>
      <c r="E70" s="37">
        <v>114039</v>
      </c>
      <c r="F70" s="37">
        <v>1724</v>
      </c>
      <c r="G70" s="39"/>
      <c r="H70" s="39"/>
      <c r="I70" s="39"/>
      <c r="J70" s="39"/>
    </row>
    <row r="71" spans="1:10" ht="18.75" customHeight="1">
      <c r="A71" s="66" t="s">
        <v>347</v>
      </c>
      <c r="B71" s="37">
        <v>47156</v>
      </c>
      <c r="C71" s="37">
        <v>224333</v>
      </c>
      <c r="D71" s="37">
        <v>107134</v>
      </c>
      <c r="E71" s="37">
        <v>117199</v>
      </c>
      <c r="F71" s="37">
        <v>1732</v>
      </c>
      <c r="G71" s="39"/>
      <c r="H71" s="39"/>
      <c r="I71" s="39"/>
      <c r="J71" s="39"/>
    </row>
    <row r="72" spans="1:10" ht="18.75" customHeight="1">
      <c r="A72" s="66" t="s">
        <v>348</v>
      </c>
      <c r="B72" s="37">
        <v>51873</v>
      </c>
      <c r="C72" s="37">
        <v>236806</v>
      </c>
      <c r="D72" s="37">
        <v>113842</v>
      </c>
      <c r="E72" s="37">
        <v>122964</v>
      </c>
      <c r="F72" s="37">
        <v>1829</v>
      </c>
      <c r="G72" s="39" t="s">
        <v>601</v>
      </c>
      <c r="H72" s="39"/>
      <c r="I72" s="39"/>
      <c r="J72" s="39"/>
    </row>
    <row r="73" spans="1:10" ht="18.75" customHeight="1">
      <c r="A73" s="66" t="s">
        <v>349</v>
      </c>
      <c r="B73" s="37">
        <v>53155</v>
      </c>
      <c r="C73" s="37">
        <v>238869</v>
      </c>
      <c r="D73" s="37">
        <v>113238</v>
      </c>
      <c r="E73" s="37">
        <v>125631</v>
      </c>
      <c r="F73" s="37">
        <v>1851</v>
      </c>
      <c r="G73" s="39"/>
      <c r="H73" s="39"/>
      <c r="I73" s="39"/>
      <c r="J73" s="39"/>
    </row>
    <row r="74" spans="1:10" ht="10.5" customHeight="1">
      <c r="A74" s="40"/>
      <c r="B74" s="37"/>
      <c r="C74" s="37"/>
      <c r="D74" s="37"/>
      <c r="E74" s="37"/>
      <c r="F74" s="37"/>
      <c r="G74" s="39"/>
      <c r="H74" s="39"/>
      <c r="I74" s="39"/>
      <c r="J74" s="39"/>
    </row>
    <row r="75" spans="1:10" ht="18.75" customHeight="1">
      <c r="A75" s="66" t="s">
        <v>350</v>
      </c>
      <c r="B75" s="37">
        <v>55613</v>
      </c>
      <c r="C75" s="37">
        <v>259047</v>
      </c>
      <c r="D75" s="37">
        <v>124589</v>
      </c>
      <c r="E75" s="37">
        <v>134458</v>
      </c>
      <c r="F75" s="37">
        <v>1896</v>
      </c>
      <c r="G75" s="39" t="s">
        <v>602</v>
      </c>
      <c r="H75" s="39"/>
      <c r="I75" s="39"/>
      <c r="J75" s="39"/>
    </row>
    <row r="76" spans="1:10" ht="18.75" customHeight="1">
      <c r="A76" s="66" t="s">
        <v>351</v>
      </c>
      <c r="B76" s="37">
        <v>58670</v>
      </c>
      <c r="C76" s="37">
        <v>266870</v>
      </c>
      <c r="D76" s="37">
        <v>128420</v>
      </c>
      <c r="E76" s="37">
        <v>138450</v>
      </c>
      <c r="F76" s="37">
        <v>1953</v>
      </c>
      <c r="G76" s="39"/>
      <c r="H76" s="39"/>
      <c r="I76" s="39"/>
      <c r="J76" s="39"/>
    </row>
    <row r="77" spans="1:10" ht="18.75" customHeight="1">
      <c r="A77" s="66" t="s">
        <v>352</v>
      </c>
      <c r="B77" s="37">
        <v>59366</v>
      </c>
      <c r="C77" s="37">
        <v>273809</v>
      </c>
      <c r="D77" s="37">
        <v>132266</v>
      </c>
      <c r="E77" s="37">
        <v>141543</v>
      </c>
      <c r="F77" s="37">
        <v>2004</v>
      </c>
      <c r="G77" s="39"/>
      <c r="H77" s="39"/>
      <c r="I77" s="39"/>
      <c r="J77" s="39"/>
    </row>
    <row r="78" spans="1:10" ht="18.75" customHeight="1">
      <c r="A78" s="66" t="s">
        <v>353</v>
      </c>
      <c r="B78" s="37">
        <v>61141</v>
      </c>
      <c r="C78" s="37">
        <v>287106</v>
      </c>
      <c r="D78" s="37">
        <v>139685</v>
      </c>
      <c r="E78" s="37">
        <v>147421</v>
      </c>
      <c r="F78" s="37">
        <v>1845</v>
      </c>
      <c r="G78" s="39" t="s">
        <v>603</v>
      </c>
      <c r="H78" s="39"/>
      <c r="I78" s="39"/>
      <c r="J78" s="39"/>
    </row>
    <row r="79" spans="1:10" ht="18.75" customHeight="1">
      <c r="A79" s="66" t="s">
        <v>314</v>
      </c>
      <c r="B79" s="37">
        <v>64801</v>
      </c>
      <c r="C79" s="37">
        <v>297693</v>
      </c>
      <c r="D79" s="37">
        <v>145068</v>
      </c>
      <c r="E79" s="37">
        <v>152625</v>
      </c>
      <c r="F79" s="37">
        <v>1853</v>
      </c>
      <c r="G79" s="39" t="s">
        <v>604</v>
      </c>
      <c r="H79" s="39"/>
      <c r="I79" s="39"/>
      <c r="J79" s="39"/>
    </row>
    <row r="80" spans="1:10" ht="10.5" customHeight="1">
      <c r="A80" s="40"/>
      <c r="B80" s="37"/>
      <c r="C80" s="37"/>
      <c r="D80" s="37"/>
      <c r="E80" s="37"/>
      <c r="F80" s="37"/>
      <c r="G80" s="39"/>
      <c r="H80" s="39"/>
      <c r="I80" s="39"/>
      <c r="J80" s="39"/>
    </row>
    <row r="81" spans="1:10" ht="18.75" customHeight="1">
      <c r="A81" s="66" t="s">
        <v>315</v>
      </c>
      <c r="B81" s="37">
        <v>71066</v>
      </c>
      <c r="C81" s="37">
        <v>304492</v>
      </c>
      <c r="D81" s="37">
        <v>147142</v>
      </c>
      <c r="E81" s="37">
        <v>157350</v>
      </c>
      <c r="F81" s="37">
        <v>1871</v>
      </c>
      <c r="G81" s="39" t="s">
        <v>605</v>
      </c>
      <c r="H81" s="39"/>
      <c r="I81" s="39"/>
      <c r="J81" s="39"/>
    </row>
    <row r="82" spans="1:10" ht="18.75" customHeight="1">
      <c r="A82" s="66" t="s">
        <v>316</v>
      </c>
      <c r="B82" s="37">
        <v>75076</v>
      </c>
      <c r="C82" s="37">
        <v>318291</v>
      </c>
      <c r="D82" s="37">
        <v>153575</v>
      </c>
      <c r="E82" s="37">
        <v>164716</v>
      </c>
      <c r="F82" s="37">
        <v>1631</v>
      </c>
      <c r="G82" s="39" t="s">
        <v>606</v>
      </c>
      <c r="H82" s="39"/>
      <c r="I82" s="39"/>
      <c r="J82" s="39"/>
    </row>
    <row r="83" spans="1:10" ht="18.75" customHeight="1">
      <c r="A83" s="66" t="s">
        <v>317</v>
      </c>
      <c r="B83" s="37">
        <v>78240</v>
      </c>
      <c r="C83" s="37">
        <v>327136</v>
      </c>
      <c r="D83" s="37">
        <v>157941</v>
      </c>
      <c r="E83" s="37">
        <v>169195</v>
      </c>
      <c r="F83" s="37">
        <v>1676</v>
      </c>
      <c r="G83" s="39"/>
      <c r="H83" s="39"/>
      <c r="I83" s="39"/>
      <c r="J83" s="39"/>
    </row>
    <row r="84" spans="1:10" ht="18.75" customHeight="1">
      <c r="A84" s="66" t="s">
        <v>318</v>
      </c>
      <c r="B84" s="37">
        <v>82643</v>
      </c>
      <c r="C84" s="37">
        <v>340793</v>
      </c>
      <c r="D84" s="37">
        <v>164909</v>
      </c>
      <c r="E84" s="37">
        <v>175884</v>
      </c>
      <c r="F84" s="37">
        <v>1747</v>
      </c>
      <c r="G84" s="39" t="s">
        <v>607</v>
      </c>
      <c r="H84" s="39"/>
      <c r="I84" s="39"/>
      <c r="J84" s="39"/>
    </row>
    <row r="85" spans="1:10" ht="18.75" customHeight="1">
      <c r="A85" s="66" t="s">
        <v>319</v>
      </c>
      <c r="B85" s="37">
        <v>86862</v>
      </c>
      <c r="C85" s="37">
        <v>351219</v>
      </c>
      <c r="D85" s="37">
        <v>169568</v>
      </c>
      <c r="E85" s="37">
        <v>181651</v>
      </c>
      <c r="F85" s="37">
        <v>1800</v>
      </c>
      <c r="G85" s="39"/>
      <c r="H85" s="39"/>
      <c r="I85" s="39"/>
      <c r="J85" s="39"/>
    </row>
    <row r="86" spans="1:10" ht="10.5" customHeight="1">
      <c r="A86" s="40"/>
      <c r="B86" s="37"/>
      <c r="C86" s="37"/>
      <c r="D86" s="37"/>
      <c r="E86" s="37"/>
      <c r="F86" s="37"/>
      <c r="G86" s="39"/>
      <c r="H86" s="39"/>
      <c r="I86" s="39"/>
      <c r="J86" s="39"/>
    </row>
    <row r="87" spans="1:10" ht="18.75" customHeight="1">
      <c r="A87" s="66" t="s">
        <v>320</v>
      </c>
      <c r="B87" s="37">
        <v>90084</v>
      </c>
      <c r="C87" s="37">
        <v>358190</v>
      </c>
      <c r="D87" s="37">
        <v>172406</v>
      </c>
      <c r="E87" s="37">
        <v>185784</v>
      </c>
      <c r="F87" s="37">
        <v>1836</v>
      </c>
      <c r="G87" s="39" t="s">
        <v>608</v>
      </c>
      <c r="H87" s="39"/>
      <c r="I87" s="39"/>
      <c r="J87" s="39"/>
    </row>
    <row r="88" spans="1:10" ht="18.75" customHeight="1">
      <c r="A88" s="66" t="s">
        <v>321</v>
      </c>
      <c r="B88" s="37">
        <v>93581</v>
      </c>
      <c r="C88" s="37">
        <v>363891</v>
      </c>
      <c r="D88" s="37">
        <v>175152</v>
      </c>
      <c r="E88" s="37">
        <v>188739</v>
      </c>
      <c r="F88" s="37">
        <v>1872</v>
      </c>
      <c r="G88" s="39" t="s">
        <v>609</v>
      </c>
      <c r="H88" s="39"/>
      <c r="I88" s="39"/>
      <c r="J88" s="39"/>
    </row>
    <row r="89" spans="1:10" ht="18.75" customHeight="1">
      <c r="A89" s="66" t="s">
        <v>322</v>
      </c>
      <c r="B89" s="37">
        <v>98575</v>
      </c>
      <c r="C89" s="37">
        <v>370561</v>
      </c>
      <c r="D89" s="37">
        <v>178362</v>
      </c>
      <c r="E89" s="37">
        <v>192199</v>
      </c>
      <c r="F89" s="37">
        <v>1925</v>
      </c>
      <c r="G89" s="39" t="s">
        <v>687</v>
      </c>
      <c r="H89" s="39"/>
      <c r="I89" s="39"/>
      <c r="J89" s="39"/>
    </row>
    <row r="90" spans="1:10" ht="18.75" customHeight="1">
      <c r="A90" s="66" t="s">
        <v>323</v>
      </c>
      <c r="B90" s="37">
        <v>99866</v>
      </c>
      <c r="C90" s="37">
        <v>387145</v>
      </c>
      <c r="D90" s="37">
        <v>186344</v>
      </c>
      <c r="E90" s="37">
        <v>200801</v>
      </c>
      <c r="F90" s="37">
        <v>2042</v>
      </c>
      <c r="G90" s="39" t="s">
        <v>687</v>
      </c>
      <c r="H90" s="39"/>
      <c r="I90" s="39"/>
      <c r="J90" s="39"/>
    </row>
    <row r="91" spans="1:10" ht="18.75" customHeight="1">
      <c r="A91" s="66" t="s">
        <v>324</v>
      </c>
      <c r="B91" s="37">
        <v>100543</v>
      </c>
      <c r="C91" s="37">
        <v>383968</v>
      </c>
      <c r="D91" s="37">
        <v>184815</v>
      </c>
      <c r="E91" s="37">
        <v>199153</v>
      </c>
      <c r="F91" s="37">
        <v>2001</v>
      </c>
      <c r="G91" s="39" t="s">
        <v>688</v>
      </c>
      <c r="H91" s="39"/>
      <c r="I91" s="39"/>
      <c r="J91" s="39"/>
    </row>
    <row r="92" spans="1:10" ht="10.5" customHeight="1">
      <c r="A92" s="40"/>
      <c r="B92" s="37"/>
      <c r="C92" s="37"/>
      <c r="D92" s="37"/>
      <c r="E92" s="37"/>
      <c r="F92" s="37"/>
      <c r="G92" s="39"/>
      <c r="H92" s="39"/>
      <c r="I92" s="39"/>
      <c r="J92" s="39"/>
    </row>
    <row r="93" spans="1:10" s="29" customFormat="1" ht="18" customHeight="1">
      <c r="A93" s="66" t="s">
        <v>689</v>
      </c>
      <c r="B93" s="37">
        <v>103658</v>
      </c>
      <c r="C93" s="37">
        <v>385727</v>
      </c>
      <c r="D93" s="37">
        <v>185467</v>
      </c>
      <c r="E93" s="37">
        <v>200260</v>
      </c>
      <c r="F93" s="37">
        <v>1966</v>
      </c>
      <c r="G93" s="39" t="s">
        <v>610</v>
      </c>
      <c r="H93" s="39"/>
      <c r="I93" s="39"/>
      <c r="J93" s="39"/>
    </row>
    <row r="94" spans="1:10" s="29" customFormat="1" ht="18" customHeight="1">
      <c r="A94" s="66" t="s">
        <v>354</v>
      </c>
      <c r="B94" s="37">
        <v>107642</v>
      </c>
      <c r="C94" s="37">
        <v>391241</v>
      </c>
      <c r="D94" s="37">
        <v>188107</v>
      </c>
      <c r="E94" s="37">
        <v>203134</v>
      </c>
      <c r="F94" s="37">
        <v>1994</v>
      </c>
      <c r="G94" s="39" t="s">
        <v>609</v>
      </c>
      <c r="H94" s="39"/>
      <c r="I94" s="39"/>
      <c r="J94" s="39"/>
    </row>
    <row r="95" spans="1:10" s="29" customFormat="1" ht="18" customHeight="1">
      <c r="A95" s="66" t="s">
        <v>355</v>
      </c>
      <c r="B95" s="37">
        <v>109915</v>
      </c>
      <c r="C95" s="37">
        <v>395587</v>
      </c>
      <c r="D95" s="37">
        <v>190430</v>
      </c>
      <c r="E95" s="37">
        <v>205157</v>
      </c>
      <c r="F95" s="37">
        <v>2016</v>
      </c>
      <c r="G95" s="39" t="s">
        <v>647</v>
      </c>
      <c r="H95" s="39"/>
      <c r="I95" s="39"/>
      <c r="J95" s="39"/>
    </row>
    <row r="96" spans="1:10" s="29" customFormat="1" ht="18" customHeight="1">
      <c r="A96" s="66" t="s">
        <v>356</v>
      </c>
      <c r="B96" s="37">
        <v>112934</v>
      </c>
      <c r="C96" s="37">
        <v>401377</v>
      </c>
      <c r="D96" s="37">
        <v>193244</v>
      </c>
      <c r="E96" s="37">
        <v>208133</v>
      </c>
      <c r="F96" s="37">
        <v>2046</v>
      </c>
      <c r="G96" s="39" t="s">
        <v>647</v>
      </c>
      <c r="H96" s="39"/>
      <c r="I96" s="39"/>
      <c r="J96" s="39"/>
    </row>
    <row r="97" spans="1:10" s="29" customFormat="1" ht="18" customHeight="1">
      <c r="A97" s="66" t="s">
        <v>357</v>
      </c>
      <c r="B97" s="37">
        <v>115539</v>
      </c>
      <c r="C97" s="37">
        <v>404695</v>
      </c>
      <c r="D97" s="37">
        <v>194691</v>
      </c>
      <c r="E97" s="37">
        <v>210004</v>
      </c>
      <c r="F97" s="37">
        <v>2063</v>
      </c>
      <c r="G97" s="39" t="s">
        <v>647</v>
      </c>
      <c r="H97" s="39"/>
      <c r="I97" s="39"/>
      <c r="J97" s="39"/>
    </row>
    <row r="98" spans="1:10" s="29" customFormat="1" ht="10.5" customHeight="1">
      <c r="A98" s="40"/>
      <c r="B98" s="37"/>
      <c r="C98" s="37"/>
      <c r="D98" s="37"/>
      <c r="E98" s="37"/>
      <c r="F98" s="37"/>
      <c r="G98" s="39"/>
      <c r="H98" s="39"/>
      <c r="I98" s="39"/>
      <c r="J98" s="39"/>
    </row>
    <row r="99" spans="1:10" s="29" customFormat="1" ht="18" customHeight="1">
      <c r="A99" s="40" t="s">
        <v>690</v>
      </c>
      <c r="B99" s="37">
        <v>116436</v>
      </c>
      <c r="C99" s="37">
        <v>408707</v>
      </c>
      <c r="D99" s="37">
        <v>196714</v>
      </c>
      <c r="E99" s="37">
        <v>211993</v>
      </c>
      <c r="F99" s="37">
        <v>2083</v>
      </c>
      <c r="G99" s="39" t="s">
        <v>611</v>
      </c>
      <c r="H99" s="39"/>
      <c r="I99" s="39"/>
      <c r="J99" s="39"/>
    </row>
    <row r="100" spans="1:10" s="29" customFormat="1" ht="18" customHeight="1">
      <c r="A100" s="66" t="s">
        <v>358</v>
      </c>
      <c r="B100" s="37">
        <v>117906</v>
      </c>
      <c r="C100" s="37">
        <v>409404</v>
      </c>
      <c r="D100" s="37">
        <v>196985</v>
      </c>
      <c r="E100" s="37">
        <v>212419</v>
      </c>
      <c r="F100" s="37">
        <v>2087</v>
      </c>
      <c r="G100" s="39" t="s">
        <v>609</v>
      </c>
      <c r="H100" s="39"/>
      <c r="I100" s="39"/>
      <c r="J100" s="39"/>
    </row>
    <row r="101" spans="1:10" s="29" customFormat="1" ht="18" customHeight="1">
      <c r="A101" s="66" t="s">
        <v>359</v>
      </c>
      <c r="B101" s="37">
        <v>117784</v>
      </c>
      <c r="C101" s="37">
        <v>409637</v>
      </c>
      <c r="D101" s="37">
        <v>197100</v>
      </c>
      <c r="E101" s="37">
        <v>212537</v>
      </c>
      <c r="F101" s="37">
        <v>2088</v>
      </c>
      <c r="G101" s="39" t="s">
        <v>647</v>
      </c>
      <c r="H101" s="39"/>
      <c r="I101" s="39"/>
      <c r="J101" s="39"/>
    </row>
    <row r="102" spans="1:10" s="29" customFormat="1" ht="18" customHeight="1">
      <c r="A102" s="66" t="s">
        <v>360</v>
      </c>
      <c r="B102" s="37">
        <v>117297</v>
      </c>
      <c r="C102" s="37">
        <v>409232</v>
      </c>
      <c r="D102" s="37">
        <v>196979</v>
      </c>
      <c r="E102" s="37">
        <v>212253</v>
      </c>
      <c r="F102" s="37">
        <v>2086</v>
      </c>
      <c r="G102" s="39" t="s">
        <v>647</v>
      </c>
      <c r="H102" s="39"/>
      <c r="I102" s="39"/>
      <c r="J102" s="39"/>
    </row>
    <row r="103" spans="1:10" s="29" customFormat="1" ht="18" customHeight="1">
      <c r="A103" s="66" t="s">
        <v>361</v>
      </c>
      <c r="B103" s="37">
        <v>116779</v>
      </c>
      <c r="C103" s="37">
        <v>408096</v>
      </c>
      <c r="D103" s="37">
        <v>196443</v>
      </c>
      <c r="E103" s="37">
        <v>211653</v>
      </c>
      <c r="F103" s="37">
        <v>2080</v>
      </c>
      <c r="G103" s="39" t="s">
        <v>647</v>
      </c>
      <c r="H103" s="39"/>
      <c r="I103" s="39"/>
      <c r="J103" s="39"/>
    </row>
    <row r="104" spans="1:10" s="29" customFormat="1" ht="10.5" customHeight="1">
      <c r="A104" s="40"/>
      <c r="B104" s="37"/>
      <c r="C104" s="37"/>
      <c r="D104" s="37"/>
      <c r="E104" s="37"/>
      <c r="F104" s="37"/>
      <c r="G104" s="39"/>
      <c r="H104" s="39"/>
      <c r="I104" s="39"/>
      <c r="J104" s="39"/>
    </row>
    <row r="105" spans="1:10" s="29" customFormat="1" ht="18" customHeight="1">
      <c r="A105" s="66" t="s">
        <v>362</v>
      </c>
      <c r="B105" s="37">
        <v>124497</v>
      </c>
      <c r="C105" s="37">
        <v>410357</v>
      </c>
      <c r="D105" s="37">
        <v>197307</v>
      </c>
      <c r="E105" s="37">
        <v>213050</v>
      </c>
      <c r="F105" s="37">
        <v>2092</v>
      </c>
      <c r="G105" s="39" t="s">
        <v>612</v>
      </c>
      <c r="H105" s="39"/>
      <c r="I105" s="39"/>
      <c r="J105" s="39"/>
    </row>
    <row r="106" spans="1:10" s="29" customFormat="1" ht="18" customHeight="1">
      <c r="A106" s="66" t="s">
        <v>363</v>
      </c>
      <c r="B106" s="37">
        <v>124925</v>
      </c>
      <c r="C106" s="37">
        <v>410399</v>
      </c>
      <c r="D106" s="37">
        <v>197210</v>
      </c>
      <c r="E106" s="37">
        <v>213189</v>
      </c>
      <c r="F106" s="37">
        <v>2092</v>
      </c>
      <c r="G106" s="39" t="s">
        <v>609</v>
      </c>
      <c r="H106" s="39"/>
      <c r="I106" s="39"/>
      <c r="J106" s="39"/>
    </row>
    <row r="107" spans="1:10" s="29" customFormat="1" ht="18" customHeight="1">
      <c r="A107" s="66" t="s">
        <v>364</v>
      </c>
      <c r="B107" s="37">
        <v>125826</v>
      </c>
      <c r="C107" s="37">
        <v>410584</v>
      </c>
      <c r="D107" s="37">
        <v>197059</v>
      </c>
      <c r="E107" s="37">
        <v>213525</v>
      </c>
      <c r="F107" s="37">
        <v>2093</v>
      </c>
      <c r="G107" s="39" t="s">
        <v>647</v>
      </c>
      <c r="H107" s="39"/>
      <c r="I107" s="39"/>
      <c r="J107" s="39"/>
    </row>
    <row r="108" spans="1:10" s="29" customFormat="1" ht="18" customHeight="1">
      <c r="A108" s="66" t="s">
        <v>365</v>
      </c>
      <c r="B108" s="37">
        <v>126008</v>
      </c>
      <c r="C108" s="37">
        <v>410044</v>
      </c>
      <c r="D108" s="37">
        <v>196623</v>
      </c>
      <c r="E108" s="37">
        <v>213421</v>
      </c>
      <c r="F108" s="37">
        <v>2090</v>
      </c>
      <c r="G108" s="39" t="s">
        <v>647</v>
      </c>
      <c r="H108" s="39"/>
      <c r="I108" s="39"/>
      <c r="J108" s="39"/>
    </row>
    <row r="109" spans="1:10" s="29" customFormat="1" ht="18" customHeight="1">
      <c r="A109" s="66" t="s">
        <v>366</v>
      </c>
      <c r="B109" s="37">
        <v>127408</v>
      </c>
      <c r="C109" s="37">
        <v>409812</v>
      </c>
      <c r="D109" s="37">
        <v>196310</v>
      </c>
      <c r="E109" s="37">
        <v>213502</v>
      </c>
      <c r="F109" s="37">
        <v>2089</v>
      </c>
      <c r="G109" s="39" t="s">
        <v>647</v>
      </c>
      <c r="H109" s="39"/>
      <c r="I109" s="39"/>
      <c r="J109" s="39"/>
    </row>
    <row r="110" spans="1:10" s="29" customFormat="1" ht="10.5" customHeight="1">
      <c r="A110" s="40"/>
      <c r="B110" s="37"/>
      <c r="C110" s="37"/>
      <c r="D110" s="37"/>
      <c r="E110" s="37"/>
      <c r="F110" s="37"/>
      <c r="G110" s="39"/>
      <c r="H110" s="39"/>
      <c r="I110" s="39"/>
      <c r="J110" s="39"/>
    </row>
    <row r="111" spans="1:10" s="29" customFormat="1" ht="18" customHeight="1">
      <c r="A111" s="66" t="s">
        <v>367</v>
      </c>
      <c r="B111" s="37">
        <v>127481</v>
      </c>
      <c r="C111" s="37">
        <v>411743</v>
      </c>
      <c r="D111" s="37">
        <v>197351</v>
      </c>
      <c r="E111" s="37">
        <v>214392</v>
      </c>
      <c r="F111" s="37">
        <v>2099</v>
      </c>
      <c r="G111" s="39" t="s">
        <v>613</v>
      </c>
      <c r="H111" s="39"/>
      <c r="I111" s="39"/>
      <c r="J111" s="39"/>
    </row>
    <row r="112" spans="1:10" s="29" customFormat="1" ht="18" customHeight="1">
      <c r="A112" s="66" t="s">
        <v>691</v>
      </c>
      <c r="B112" s="37">
        <v>127807</v>
      </c>
      <c r="C112" s="37">
        <v>411299</v>
      </c>
      <c r="D112" s="37">
        <v>196965</v>
      </c>
      <c r="E112" s="37">
        <v>214334</v>
      </c>
      <c r="F112" s="37">
        <v>2096</v>
      </c>
      <c r="G112" s="39" t="s">
        <v>609</v>
      </c>
      <c r="H112" s="39"/>
      <c r="I112" s="39"/>
      <c r="J112" s="39"/>
    </row>
    <row r="113" spans="1:10" s="29" customFormat="1" ht="18" customHeight="1">
      <c r="A113" s="66" t="s">
        <v>692</v>
      </c>
      <c r="B113" s="37">
        <v>127725</v>
      </c>
      <c r="C113" s="37">
        <v>410367</v>
      </c>
      <c r="D113" s="37">
        <v>196363</v>
      </c>
      <c r="E113" s="37">
        <v>214004</v>
      </c>
      <c r="F113" s="37">
        <v>2092</v>
      </c>
      <c r="G113" s="39" t="s">
        <v>647</v>
      </c>
      <c r="H113" s="39"/>
      <c r="I113" s="39"/>
      <c r="J113" s="39"/>
    </row>
    <row r="114" spans="1:10" s="29" customFormat="1" ht="18" customHeight="1">
      <c r="A114" s="66" t="s">
        <v>693</v>
      </c>
      <c r="B114" s="37">
        <v>127710</v>
      </c>
      <c r="C114" s="37">
        <v>409054</v>
      </c>
      <c r="D114" s="37">
        <v>195544</v>
      </c>
      <c r="E114" s="37">
        <v>213510</v>
      </c>
      <c r="F114" s="37">
        <v>2085</v>
      </c>
      <c r="G114" s="39" t="s">
        <v>647</v>
      </c>
      <c r="H114" s="39"/>
      <c r="I114" s="39"/>
      <c r="J114" s="39"/>
    </row>
    <row r="115" spans="1:10" s="29" customFormat="1" ht="18" customHeight="1">
      <c r="A115" s="40" t="s">
        <v>12</v>
      </c>
      <c r="B115" s="37">
        <v>127942</v>
      </c>
      <c r="C115" s="37">
        <v>407812</v>
      </c>
      <c r="D115" s="37">
        <v>194888</v>
      </c>
      <c r="E115" s="37">
        <v>212924</v>
      </c>
      <c r="F115" s="37">
        <v>2079</v>
      </c>
      <c r="G115" s="39" t="s">
        <v>647</v>
      </c>
      <c r="H115" s="39"/>
      <c r="I115" s="39"/>
      <c r="J115" s="39"/>
    </row>
    <row r="116" spans="1:10" s="29" customFormat="1" ht="10.5" customHeight="1">
      <c r="A116" s="40"/>
      <c r="B116" s="37"/>
      <c r="C116" s="37"/>
      <c r="D116" s="37"/>
      <c r="E116" s="37"/>
      <c r="F116" s="37"/>
      <c r="G116" s="39"/>
      <c r="H116" s="39"/>
      <c r="I116" s="39"/>
      <c r="J116" s="39"/>
    </row>
    <row r="117" spans="1:10" s="29" customFormat="1" ht="18" customHeight="1">
      <c r="A117" s="66" t="s">
        <v>325</v>
      </c>
      <c r="B117" s="37">
        <v>133726</v>
      </c>
      <c r="C117" s="37">
        <v>410324</v>
      </c>
      <c r="D117" s="37">
        <v>196096</v>
      </c>
      <c r="E117" s="37">
        <v>214228</v>
      </c>
      <c r="F117" s="37">
        <v>2091</v>
      </c>
      <c r="G117" s="39" t="s">
        <v>614</v>
      </c>
      <c r="H117" s="39"/>
      <c r="I117" s="39"/>
      <c r="J117" s="39"/>
    </row>
    <row r="118" spans="1:10" s="29" customFormat="1" ht="18" customHeight="1">
      <c r="A118" s="66" t="s">
        <v>329</v>
      </c>
      <c r="B118" s="37">
        <v>134790</v>
      </c>
      <c r="C118" s="37">
        <v>410619</v>
      </c>
      <c r="D118" s="37">
        <v>196062</v>
      </c>
      <c r="E118" s="37">
        <v>214557</v>
      </c>
      <c r="F118" s="37">
        <v>2093</v>
      </c>
      <c r="G118" s="39" t="s">
        <v>609</v>
      </c>
      <c r="H118" s="39"/>
      <c r="I118" s="39"/>
      <c r="J118" s="39"/>
    </row>
    <row r="119" spans="1:10" s="29" customFormat="1" ht="18" customHeight="1">
      <c r="A119" s="66" t="s">
        <v>330</v>
      </c>
      <c r="B119" s="37">
        <v>135266</v>
      </c>
      <c r="C119" s="37">
        <v>409928</v>
      </c>
      <c r="D119" s="37">
        <v>195557</v>
      </c>
      <c r="E119" s="37">
        <v>214371</v>
      </c>
      <c r="F119" s="37">
        <v>2089</v>
      </c>
      <c r="G119" s="39" t="s">
        <v>647</v>
      </c>
      <c r="H119" s="39"/>
      <c r="I119" s="39"/>
      <c r="J119" s="39"/>
    </row>
    <row r="120" spans="1:10" s="29" customFormat="1" ht="18" customHeight="1">
      <c r="A120" s="66" t="s">
        <v>331</v>
      </c>
      <c r="B120" s="37">
        <v>135725</v>
      </c>
      <c r="C120" s="37">
        <v>409558</v>
      </c>
      <c r="D120" s="37">
        <v>195022</v>
      </c>
      <c r="E120" s="37">
        <v>214536</v>
      </c>
      <c r="F120" s="37">
        <v>2088</v>
      </c>
      <c r="G120" s="39" t="s">
        <v>647</v>
      </c>
      <c r="H120" s="39"/>
      <c r="I120" s="39"/>
      <c r="J120" s="39"/>
    </row>
    <row r="121" spans="1:10" s="29" customFormat="1" ht="18" customHeight="1">
      <c r="A121" s="66" t="s">
        <v>332</v>
      </c>
      <c r="B121" s="37">
        <v>135970</v>
      </c>
      <c r="C121" s="37">
        <v>409063</v>
      </c>
      <c r="D121" s="37">
        <v>194615</v>
      </c>
      <c r="E121" s="37">
        <v>214448</v>
      </c>
      <c r="F121" s="37">
        <v>2085</v>
      </c>
      <c r="G121" s="39" t="s">
        <v>647</v>
      </c>
      <c r="H121" s="39"/>
      <c r="I121" s="39"/>
      <c r="J121" s="39"/>
    </row>
    <row r="122" spans="1:10" s="29" customFormat="1" ht="10.5" customHeight="1">
      <c r="A122" s="40"/>
      <c r="B122" s="37"/>
      <c r="C122" s="37"/>
      <c r="D122" s="37"/>
      <c r="E122" s="37"/>
      <c r="F122" s="37"/>
      <c r="G122" s="39"/>
      <c r="H122" s="39"/>
      <c r="I122" s="39"/>
      <c r="J122" s="39"/>
    </row>
    <row r="123" spans="1:10" s="29" customFormat="1" ht="18" customHeight="1">
      <c r="A123" s="66" t="s">
        <v>333</v>
      </c>
      <c r="B123" s="37">
        <v>140680</v>
      </c>
      <c r="C123" s="37">
        <v>407134</v>
      </c>
      <c r="D123" s="37">
        <v>193323</v>
      </c>
      <c r="E123" s="37">
        <v>213811</v>
      </c>
      <c r="F123" s="37">
        <v>2075</v>
      </c>
      <c r="G123" s="39" t="s">
        <v>615</v>
      </c>
      <c r="H123" s="39"/>
      <c r="I123" s="39"/>
      <c r="J123" s="39"/>
    </row>
    <row r="124" spans="1:10" s="29" customFormat="1" ht="18" customHeight="1">
      <c r="A124" s="66" t="s">
        <v>334</v>
      </c>
      <c r="B124" s="37">
        <v>141197</v>
      </c>
      <c r="C124" s="37">
        <v>407375</v>
      </c>
      <c r="D124" s="37">
        <v>193443</v>
      </c>
      <c r="E124" s="37">
        <v>213932</v>
      </c>
      <c r="F124" s="37">
        <v>2076</v>
      </c>
      <c r="G124" s="39" t="s">
        <v>609</v>
      </c>
      <c r="H124" s="39"/>
      <c r="I124" s="39"/>
      <c r="J124" s="39"/>
    </row>
    <row r="125" spans="1:10" s="29" customFormat="1" ht="18" customHeight="1">
      <c r="A125" s="66" t="s">
        <v>335</v>
      </c>
      <c r="B125" s="37">
        <v>141996</v>
      </c>
      <c r="C125" s="37">
        <v>408007</v>
      </c>
      <c r="D125" s="37">
        <v>193516</v>
      </c>
      <c r="E125" s="37">
        <v>214491</v>
      </c>
      <c r="F125" s="37">
        <v>2080</v>
      </c>
      <c r="G125" s="39" t="s">
        <v>647</v>
      </c>
      <c r="H125" s="39"/>
      <c r="I125" s="39"/>
      <c r="J125" s="39"/>
    </row>
    <row r="126" spans="1:10" s="29" customFormat="1" ht="18" customHeight="1">
      <c r="A126" s="66" t="s">
        <v>684</v>
      </c>
      <c r="B126" s="37">
        <v>142720</v>
      </c>
      <c r="C126" s="37">
        <v>408415</v>
      </c>
      <c r="D126" s="37">
        <v>193491</v>
      </c>
      <c r="E126" s="37">
        <v>214924</v>
      </c>
      <c r="F126" s="37">
        <v>2093</v>
      </c>
      <c r="G126" s="39" t="s">
        <v>647</v>
      </c>
      <c r="H126" s="39"/>
      <c r="I126" s="39"/>
      <c r="J126" s="39"/>
    </row>
    <row r="127" spans="1:10" s="29" customFormat="1" ht="18" customHeight="1">
      <c r="A127" s="66" t="s">
        <v>326</v>
      </c>
      <c r="B127" s="37">
        <v>143505</v>
      </c>
      <c r="C127" s="37">
        <v>408470</v>
      </c>
      <c r="D127" s="37">
        <v>193383</v>
      </c>
      <c r="E127" s="37">
        <v>215087</v>
      </c>
      <c r="F127" s="37">
        <v>2093</v>
      </c>
      <c r="G127" s="39" t="s">
        <v>647</v>
      </c>
      <c r="H127" s="39"/>
      <c r="I127" s="39"/>
      <c r="J127" s="39"/>
    </row>
    <row r="128" spans="1:10" s="29" customFormat="1" ht="10.5" customHeight="1">
      <c r="A128" s="40"/>
      <c r="B128" s="37"/>
      <c r="C128" s="37"/>
      <c r="D128" s="37"/>
      <c r="E128" s="37"/>
      <c r="F128" s="37"/>
      <c r="G128" s="39"/>
      <c r="H128" s="39"/>
      <c r="I128" s="39"/>
      <c r="J128" s="39"/>
    </row>
    <row r="129" spans="1:10" s="29" customFormat="1" ht="17.25" customHeight="1">
      <c r="A129" s="66" t="s">
        <v>327</v>
      </c>
      <c r="B129" s="37">
        <v>146350</v>
      </c>
      <c r="C129" s="37">
        <v>402751</v>
      </c>
      <c r="D129" s="37">
        <v>191164</v>
      </c>
      <c r="E129" s="37">
        <v>211587</v>
      </c>
      <c r="F129" s="37">
        <v>2064</v>
      </c>
      <c r="G129" s="39" t="s">
        <v>616</v>
      </c>
      <c r="H129" s="39"/>
      <c r="I129" s="39"/>
      <c r="J129" s="39"/>
    </row>
    <row r="130" spans="1:10" s="29" customFormat="1" ht="17.25" customHeight="1">
      <c r="A130" s="66" t="s">
        <v>328</v>
      </c>
      <c r="B130" s="37">
        <v>147370</v>
      </c>
      <c r="C130" s="37">
        <v>403635</v>
      </c>
      <c r="D130" s="37">
        <v>191416</v>
      </c>
      <c r="E130" s="37">
        <v>212219</v>
      </c>
      <c r="F130" s="37">
        <v>2069</v>
      </c>
      <c r="G130" s="39" t="s">
        <v>617</v>
      </c>
      <c r="H130" s="39"/>
      <c r="I130" s="39"/>
      <c r="J130" s="39"/>
    </row>
    <row r="131" spans="1:10" s="29" customFormat="1" ht="17.25" customHeight="1">
      <c r="A131" s="66" t="s">
        <v>370</v>
      </c>
      <c r="B131" s="37">
        <v>147784</v>
      </c>
      <c r="C131" s="37">
        <v>404140</v>
      </c>
      <c r="D131" s="37">
        <v>191569</v>
      </c>
      <c r="E131" s="37">
        <v>212571</v>
      </c>
      <c r="F131" s="37">
        <v>2071</v>
      </c>
      <c r="G131" s="39" t="s">
        <v>645</v>
      </c>
      <c r="H131" s="39"/>
      <c r="I131" s="39"/>
      <c r="J131" s="39"/>
    </row>
    <row r="132" spans="1:10" s="29" customFormat="1" ht="17.25" customHeight="1">
      <c r="A132" s="66" t="s">
        <v>371</v>
      </c>
      <c r="B132" s="37">
        <v>147912</v>
      </c>
      <c r="C132" s="37">
        <v>404514</v>
      </c>
      <c r="D132" s="37">
        <v>191603</v>
      </c>
      <c r="E132" s="37">
        <v>212911</v>
      </c>
      <c r="F132" s="37">
        <v>2073</v>
      </c>
      <c r="G132" s="39" t="s">
        <v>645</v>
      </c>
      <c r="H132" s="39"/>
      <c r="I132" s="39"/>
      <c r="J132" s="39"/>
    </row>
    <row r="133" spans="1:10" s="29" customFormat="1" ht="17.25" customHeight="1">
      <c r="A133" s="66" t="s">
        <v>372</v>
      </c>
      <c r="B133" s="37">
        <v>148344</v>
      </c>
      <c r="C133" s="37">
        <v>405321</v>
      </c>
      <c r="D133" s="37">
        <v>191757</v>
      </c>
      <c r="E133" s="37">
        <v>213564</v>
      </c>
      <c r="F133" s="37">
        <v>2077</v>
      </c>
      <c r="G133" s="39" t="s">
        <v>645</v>
      </c>
      <c r="H133" s="39"/>
      <c r="I133" s="39"/>
      <c r="J133" s="39"/>
    </row>
    <row r="134" spans="1:10" s="29" customFormat="1" ht="10.5" customHeight="1">
      <c r="A134" s="40"/>
      <c r="B134" s="37"/>
      <c r="C134" s="37"/>
      <c r="D134" s="37"/>
      <c r="E134" s="37"/>
      <c r="F134" s="37"/>
      <c r="G134" s="39"/>
      <c r="H134" s="39"/>
      <c r="I134" s="39"/>
      <c r="J134" s="39"/>
    </row>
    <row r="135" spans="1:10" s="29" customFormat="1" ht="17.25" customHeight="1">
      <c r="A135" s="66" t="s">
        <v>694</v>
      </c>
      <c r="B135" s="37">
        <v>149098</v>
      </c>
      <c r="C135" s="37">
        <v>399931</v>
      </c>
      <c r="D135" s="37">
        <v>189633</v>
      </c>
      <c r="E135" s="37">
        <v>210298</v>
      </c>
      <c r="F135" s="37">
        <v>2050</v>
      </c>
      <c r="G135" s="39" t="s">
        <v>695</v>
      </c>
      <c r="H135" s="39"/>
      <c r="I135" s="39"/>
      <c r="J135" s="39"/>
    </row>
    <row r="136" spans="1:10" s="29" customFormat="1" ht="18" customHeight="1">
      <c r="A136" s="66" t="s">
        <v>696</v>
      </c>
      <c r="B136" s="37">
        <v>154066</v>
      </c>
      <c r="C136" s="37">
        <v>413036</v>
      </c>
      <c r="D136" s="37">
        <v>196214</v>
      </c>
      <c r="E136" s="37">
        <v>216822</v>
      </c>
      <c r="F136" s="37">
        <v>2036</v>
      </c>
      <c r="G136" s="39" t="s">
        <v>643</v>
      </c>
      <c r="H136" s="39"/>
      <c r="I136" s="39"/>
      <c r="J136" s="39"/>
    </row>
    <row r="137" spans="1:10" s="29" customFormat="1" ht="18" customHeight="1">
      <c r="A137" s="66" t="s">
        <v>644</v>
      </c>
      <c r="B137" s="37">
        <v>153740</v>
      </c>
      <c r="C137" s="37">
        <v>412653</v>
      </c>
      <c r="D137" s="37">
        <v>196206</v>
      </c>
      <c r="E137" s="37">
        <v>216447</v>
      </c>
      <c r="F137" s="37">
        <v>2034</v>
      </c>
      <c r="G137" s="39" t="s">
        <v>645</v>
      </c>
      <c r="H137" s="39"/>
      <c r="I137" s="39"/>
      <c r="J137" s="39"/>
    </row>
    <row r="138" spans="1:10" s="29" customFormat="1" ht="18" customHeight="1">
      <c r="A138" s="66" t="s">
        <v>646</v>
      </c>
      <c r="B138" s="37">
        <v>153950</v>
      </c>
      <c r="C138" s="37">
        <v>411650</v>
      </c>
      <c r="D138" s="37">
        <v>195796</v>
      </c>
      <c r="E138" s="37">
        <v>215854</v>
      </c>
      <c r="F138" s="37">
        <v>2029</v>
      </c>
      <c r="G138" s="39" t="s">
        <v>645</v>
      </c>
      <c r="H138" s="39"/>
      <c r="I138" s="39"/>
      <c r="J138" s="39"/>
    </row>
    <row r="139" spans="1:10" s="29" customFormat="1" ht="18" customHeight="1">
      <c r="A139" s="66" t="s">
        <v>697</v>
      </c>
      <c r="B139" s="37">
        <v>153924</v>
      </c>
      <c r="C139" s="37">
        <v>411179</v>
      </c>
      <c r="D139" s="37">
        <v>195771</v>
      </c>
      <c r="E139" s="37">
        <v>215408</v>
      </c>
      <c r="F139" s="37">
        <v>2027</v>
      </c>
      <c r="G139" s="39" t="s">
        <v>645</v>
      </c>
      <c r="H139" s="39"/>
      <c r="I139" s="39"/>
      <c r="J139" s="39"/>
    </row>
    <row r="140" spans="1:10" s="29" customFormat="1" ht="10.5" customHeight="1">
      <c r="A140" s="66"/>
      <c r="B140" s="37"/>
      <c r="C140" s="37"/>
      <c r="D140" s="37"/>
      <c r="E140" s="37"/>
      <c r="F140" s="37"/>
      <c r="G140" s="39"/>
      <c r="H140" s="39"/>
      <c r="I140" s="39"/>
      <c r="J140" s="39"/>
    </row>
    <row r="141" spans="1:10" s="29" customFormat="1" ht="18" customHeight="1">
      <c r="A141" s="66" t="s">
        <v>942</v>
      </c>
      <c r="B141" s="37">
        <v>161718</v>
      </c>
      <c r="C141" s="37">
        <v>413136</v>
      </c>
      <c r="D141" s="37">
        <v>196525</v>
      </c>
      <c r="E141" s="37">
        <v>216611</v>
      </c>
      <c r="F141" s="37">
        <v>2036.3</v>
      </c>
      <c r="G141" s="39" t="s">
        <v>943</v>
      </c>
      <c r="H141" s="39"/>
      <c r="I141" s="39"/>
      <c r="J141" s="39"/>
    </row>
    <row r="142" spans="1:10" s="29" customFormat="1" ht="18" customHeight="1">
      <c r="A142" s="66" t="s">
        <v>944</v>
      </c>
      <c r="B142" s="37">
        <v>162155</v>
      </c>
      <c r="C142" s="37">
        <f>D142+E142</f>
        <v>412791</v>
      </c>
      <c r="D142" s="37">
        <v>196489</v>
      </c>
      <c r="E142" s="37">
        <v>216302</v>
      </c>
      <c r="F142" s="37">
        <v>2035</v>
      </c>
      <c r="G142" s="39" t="s">
        <v>617</v>
      </c>
      <c r="H142" s="39"/>
      <c r="I142" s="39"/>
      <c r="J142" s="39"/>
    </row>
    <row r="143" spans="1:10" s="29" customFormat="1" ht="18" customHeight="1">
      <c r="A143" s="66" t="s">
        <v>344</v>
      </c>
      <c r="B143" s="37">
        <v>162373</v>
      </c>
      <c r="C143" s="37">
        <v>412262</v>
      </c>
      <c r="D143" s="37">
        <v>196123</v>
      </c>
      <c r="E143" s="37">
        <v>216139</v>
      </c>
      <c r="F143" s="37">
        <v>2032</v>
      </c>
      <c r="G143" s="39" t="s">
        <v>987</v>
      </c>
      <c r="H143" s="39"/>
      <c r="I143" s="39"/>
      <c r="J143" s="39"/>
    </row>
    <row r="144" spans="1:10" s="29" customFormat="1" ht="18" customHeight="1">
      <c r="A144" s="66" t="s">
        <v>345</v>
      </c>
      <c r="B144" s="37">
        <v>162349</v>
      </c>
      <c r="C144" s="37">
        <v>410410</v>
      </c>
      <c r="D144" s="37">
        <v>195256</v>
      </c>
      <c r="E144" s="37">
        <v>215154</v>
      </c>
      <c r="F144" s="37">
        <v>2023</v>
      </c>
      <c r="G144" s="39" t="s">
        <v>987</v>
      </c>
      <c r="H144" s="39"/>
      <c r="I144" s="39"/>
      <c r="J144" s="39"/>
    </row>
    <row r="145" spans="1:10" s="29" customFormat="1" ht="18" customHeight="1">
      <c r="A145" s="66" t="s">
        <v>346</v>
      </c>
      <c r="B145" s="37">
        <v>162874</v>
      </c>
      <c r="C145" s="37">
        <v>409314</v>
      </c>
      <c r="D145" s="37">
        <v>194880</v>
      </c>
      <c r="E145" s="37">
        <v>214434</v>
      </c>
      <c r="F145" s="37">
        <v>2010</v>
      </c>
      <c r="G145" s="39" t="s">
        <v>987</v>
      </c>
      <c r="H145" s="39"/>
      <c r="I145" s="39"/>
      <c r="J145" s="39"/>
    </row>
    <row r="146" spans="1:10" s="29" customFormat="1" ht="10.5" customHeight="1">
      <c r="A146" s="66"/>
      <c r="B146" s="37"/>
      <c r="C146" s="37"/>
      <c r="D146" s="37"/>
      <c r="E146" s="37"/>
      <c r="F146" s="37"/>
      <c r="G146" s="39"/>
      <c r="H146" s="39"/>
      <c r="I146" s="39"/>
      <c r="J146" s="39"/>
    </row>
    <row r="147" spans="1:10" s="29" customFormat="1" ht="18" customHeight="1">
      <c r="A147" s="66" t="s">
        <v>347</v>
      </c>
      <c r="B147" s="37">
        <v>165443</v>
      </c>
      <c r="C147" s="37">
        <v>406735</v>
      </c>
      <c r="D147" s="37">
        <v>193760</v>
      </c>
      <c r="E147" s="37">
        <v>212975</v>
      </c>
      <c r="F147" s="37">
        <v>1997.7</v>
      </c>
      <c r="G147" s="39" t="s">
        <v>989</v>
      </c>
      <c r="H147" s="39"/>
      <c r="I147" s="39"/>
      <c r="J147" s="39"/>
    </row>
    <row r="148" spans="1:10" s="29" customFormat="1" ht="18" customHeight="1">
      <c r="A148" s="66" t="s">
        <v>348</v>
      </c>
      <c r="B148" s="37">
        <v>165973</v>
      </c>
      <c r="C148" s="37">
        <v>405582</v>
      </c>
      <c r="D148" s="37">
        <v>193327</v>
      </c>
      <c r="E148" s="37">
        <v>212255</v>
      </c>
      <c r="F148" s="37">
        <v>1992</v>
      </c>
      <c r="G148" s="39" t="s">
        <v>617</v>
      </c>
      <c r="H148" s="39"/>
      <c r="I148" s="39"/>
      <c r="J148" s="39"/>
    </row>
    <row r="149" spans="1:10" s="29" customFormat="1" ht="18" customHeight="1">
      <c r="A149" s="66" t="s">
        <v>349</v>
      </c>
      <c r="B149" s="37">
        <v>166909</v>
      </c>
      <c r="C149" s="37">
        <v>404233</v>
      </c>
      <c r="D149" s="37">
        <v>192737</v>
      </c>
      <c r="E149" s="37">
        <v>211496</v>
      </c>
      <c r="F149" s="37">
        <v>1985</v>
      </c>
      <c r="G149" s="39" t="s">
        <v>987</v>
      </c>
      <c r="H149" s="39"/>
      <c r="I149" s="39"/>
      <c r="J149" s="39"/>
    </row>
    <row r="150" spans="1:10" s="29" customFormat="1" ht="18" customHeight="1">
      <c r="A150" s="66" t="s">
        <v>350</v>
      </c>
      <c r="B150" s="37">
        <v>167455</v>
      </c>
      <c r="C150" s="37">
        <v>402537</v>
      </c>
      <c r="D150" s="37">
        <v>191888</v>
      </c>
      <c r="E150" s="37">
        <v>210649</v>
      </c>
      <c r="F150" s="37">
        <v>1977</v>
      </c>
      <c r="G150" s="39" t="s">
        <v>987</v>
      </c>
      <c r="H150" s="39"/>
      <c r="I150" s="39"/>
      <c r="J150" s="39"/>
    </row>
    <row r="151" spans="1:10" s="29" customFormat="1" ht="18" customHeight="1">
      <c r="A151" s="66" t="s">
        <v>1093</v>
      </c>
      <c r="B151" s="37">
        <v>168356</v>
      </c>
      <c r="C151" s="37">
        <v>401342</v>
      </c>
      <c r="D151" s="37">
        <v>191263</v>
      </c>
      <c r="E151" s="37">
        <v>210079</v>
      </c>
      <c r="F151" s="37">
        <v>1971</v>
      </c>
      <c r="G151" s="39" t="s">
        <v>987</v>
      </c>
      <c r="H151" s="39"/>
      <c r="I151" s="39"/>
      <c r="J151" s="39"/>
    </row>
    <row r="152" spans="1:10" s="29" customFormat="1" ht="18" customHeight="1">
      <c r="A152" s="66"/>
      <c r="B152" s="37"/>
      <c r="C152" s="37"/>
      <c r="D152" s="37"/>
      <c r="E152" s="37"/>
      <c r="F152" s="37"/>
      <c r="G152" s="39"/>
      <c r="H152" s="39"/>
      <c r="I152" s="39"/>
      <c r="J152" s="39"/>
    </row>
    <row r="153" spans="1:10" s="29" customFormat="1" ht="18" customHeight="1">
      <c r="A153" s="397" t="s">
        <v>325</v>
      </c>
      <c r="B153" s="7">
        <v>173386</v>
      </c>
      <c r="C153" s="7">
        <v>402557</v>
      </c>
      <c r="D153" s="7">
        <v>191679</v>
      </c>
      <c r="E153" s="7">
        <v>210878</v>
      </c>
      <c r="F153" s="7">
        <v>1977</v>
      </c>
      <c r="G153" s="39" t="s">
        <v>1094</v>
      </c>
      <c r="H153" s="15"/>
      <c r="I153" s="39"/>
      <c r="J153" s="39"/>
    </row>
    <row r="154" spans="1:10" s="29" customFormat="1" ht="5.25" customHeight="1" thickBot="1">
      <c r="A154" s="42" t="s">
        <v>698</v>
      </c>
      <c r="B154" s="43"/>
      <c r="C154" s="43"/>
      <c r="D154" s="43"/>
      <c r="E154" s="43"/>
      <c r="F154" s="43"/>
      <c r="G154" s="44"/>
      <c r="H154" s="44"/>
      <c r="I154" s="44"/>
      <c r="J154" s="44"/>
    </row>
    <row r="155" spans="1:10" s="29" customFormat="1" ht="15" customHeight="1">
      <c r="A155" s="37" t="s">
        <v>699</v>
      </c>
      <c r="B155" s="37"/>
      <c r="C155" s="37"/>
      <c r="D155" s="37"/>
      <c r="E155" s="37"/>
      <c r="F155" s="37"/>
      <c r="G155" s="39"/>
      <c r="H155" s="39"/>
      <c r="I155" s="39"/>
      <c r="J155" s="39"/>
    </row>
    <row r="156" spans="1:10" s="29" customFormat="1" ht="15" customHeight="1">
      <c r="A156" s="37" t="s">
        <v>700</v>
      </c>
      <c r="B156" s="37"/>
      <c r="C156" s="37"/>
      <c r="D156" s="37"/>
      <c r="E156" s="37"/>
      <c r="F156" s="37"/>
      <c r="G156" s="39"/>
      <c r="H156" s="39"/>
      <c r="I156" s="39"/>
      <c r="J156" s="39"/>
    </row>
    <row r="157" spans="1:10" s="29" customFormat="1" ht="15" customHeight="1">
      <c r="A157" s="37"/>
      <c r="B157" s="37"/>
      <c r="C157" s="37"/>
      <c r="D157" s="37"/>
      <c r="E157" s="37"/>
      <c r="F157" s="37"/>
      <c r="G157" s="39"/>
      <c r="H157" s="39"/>
      <c r="I157" s="39"/>
      <c r="J157" s="39"/>
    </row>
    <row r="158" spans="1:10" s="29" customFormat="1" ht="15" customHeight="1">
      <c r="A158" s="37"/>
      <c r="B158" s="37"/>
      <c r="C158" s="37"/>
      <c r="D158" s="37"/>
      <c r="E158" s="37"/>
      <c r="F158" s="37"/>
      <c r="G158" s="39"/>
      <c r="H158" s="39"/>
      <c r="I158" s="39"/>
      <c r="J158" s="39"/>
    </row>
    <row r="159" spans="1:10" s="29" customFormat="1" ht="13.5">
      <c r="A159" s="39"/>
      <c r="B159" s="37"/>
      <c r="C159" s="37"/>
      <c r="D159" s="37"/>
      <c r="E159" s="37"/>
      <c r="F159" s="37"/>
      <c r="G159" s="39"/>
      <c r="H159" s="39"/>
      <c r="I159" s="39"/>
      <c r="J159" s="39"/>
    </row>
    <row r="160" spans="1:10" s="29" customFormat="1" ht="13.5">
      <c r="A160" s="39"/>
      <c r="B160" s="37"/>
      <c r="C160" s="37"/>
      <c r="D160" s="37"/>
      <c r="E160" s="37"/>
      <c r="F160" s="37"/>
      <c r="G160" s="39"/>
      <c r="H160" s="39"/>
      <c r="I160" s="39"/>
      <c r="J160" s="39"/>
    </row>
    <row r="161" spans="1:10" s="29" customFormat="1" ht="13.5">
      <c r="A161" s="39"/>
      <c r="B161" s="37"/>
      <c r="C161" s="37"/>
      <c r="D161" s="37"/>
      <c r="E161" s="37"/>
      <c r="F161" s="37"/>
      <c r="G161" s="39"/>
      <c r="H161" s="39"/>
      <c r="I161" s="39"/>
      <c r="J161" s="39"/>
    </row>
    <row r="162" spans="1:10" s="29" customFormat="1" ht="13.5">
      <c r="A162" s="39"/>
      <c r="B162" s="37"/>
      <c r="C162" s="37"/>
      <c r="D162" s="37"/>
      <c r="E162" s="37"/>
      <c r="F162" s="37"/>
      <c r="G162" s="39"/>
      <c r="H162" s="39"/>
      <c r="I162" s="39"/>
      <c r="J162" s="39"/>
    </row>
    <row r="163" spans="1:10" s="29" customFormat="1" ht="13.5">
      <c r="A163" s="39"/>
      <c r="B163" s="37"/>
      <c r="C163" s="37"/>
      <c r="D163" s="37"/>
      <c r="E163" s="37"/>
      <c r="F163" s="37"/>
      <c r="G163" s="39"/>
      <c r="H163" s="39"/>
      <c r="I163" s="39"/>
      <c r="J163" s="39"/>
    </row>
    <row r="164" spans="1:10" s="29" customFormat="1" ht="13.5">
      <c r="A164" s="39"/>
      <c r="B164" s="37"/>
      <c r="C164" s="37"/>
      <c r="D164" s="37"/>
      <c r="E164" s="37"/>
      <c r="F164" s="37"/>
      <c r="G164" s="39"/>
      <c r="H164" s="39"/>
      <c r="I164" s="39"/>
      <c r="J164" s="39"/>
    </row>
    <row r="165" spans="1:10" s="29" customFormat="1" ht="13.5">
      <c r="A165" s="39"/>
      <c r="B165" s="37"/>
      <c r="C165" s="37"/>
      <c r="D165" s="37"/>
      <c r="E165" s="37"/>
      <c r="F165" s="37"/>
      <c r="G165" s="39"/>
      <c r="H165" s="39"/>
      <c r="I165" s="39"/>
      <c r="J165" s="39"/>
    </row>
    <row r="166" spans="1:10" s="29" customFormat="1" ht="13.5">
      <c r="A166" s="39"/>
      <c r="B166" s="37"/>
      <c r="C166" s="37"/>
      <c r="D166" s="37"/>
      <c r="E166" s="37"/>
      <c r="F166" s="37"/>
      <c r="G166" s="39"/>
      <c r="H166" s="39"/>
      <c r="I166" s="39"/>
      <c r="J166" s="39"/>
    </row>
  </sheetData>
  <sheetProtection/>
  <mergeCells count="7">
    <mergeCell ref="G57:J57"/>
    <mergeCell ref="G69:J69"/>
    <mergeCell ref="A4:J4"/>
    <mergeCell ref="B6:B7"/>
    <mergeCell ref="C6:E6"/>
    <mergeCell ref="A6:A7"/>
    <mergeCell ref="G6:J7"/>
  </mergeCells>
  <printOptions horizontalCentered="1"/>
  <pageMargins left="0.6299212598425197" right="0.5905511811023623" top="0.984251968503937" bottom="0.7874015748031497" header="0.5118110236220472" footer="0.5118110236220472"/>
  <pageSetup fitToHeight="3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2" width="1.75390625" style="15" customWidth="1"/>
    <col min="3" max="3" width="10.625" style="15" customWidth="1"/>
    <col min="4" max="5" width="5.625" style="15" customWidth="1"/>
    <col min="6" max="15" width="10.625" style="15" customWidth="1"/>
    <col min="16" max="16384" width="9.00390625" style="4" customWidth="1"/>
  </cols>
  <sheetData>
    <row r="1" spans="1:15" s="52" customFormat="1" ht="24.75" customHeight="1">
      <c r="A1" s="481" t="s">
        <v>593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</row>
    <row r="2" spans="1:15" s="18" customFormat="1" ht="12" customHeight="1" thickBot="1">
      <c r="A2" s="21"/>
      <c r="B2" s="21"/>
      <c r="C2" s="21"/>
      <c r="D2" s="21"/>
      <c r="E2" s="21"/>
      <c r="F2" s="21"/>
      <c r="G2" s="21"/>
      <c r="H2" s="21"/>
      <c r="I2" s="21"/>
      <c r="J2" s="27"/>
      <c r="K2" s="27"/>
      <c r="L2" s="27"/>
      <c r="M2" s="27"/>
      <c r="N2" s="27"/>
      <c r="O2" s="27"/>
    </row>
    <row r="3" spans="1:15" s="29" customFormat="1" ht="19.5" customHeight="1">
      <c r="A3" s="495" t="s">
        <v>174</v>
      </c>
      <c r="B3" s="593"/>
      <c r="C3" s="593" t="s">
        <v>275</v>
      </c>
      <c r="D3" s="487" t="s">
        <v>13</v>
      </c>
      <c r="E3" s="496"/>
      <c r="F3" s="594" t="s">
        <v>1037</v>
      </c>
      <c r="G3" s="595"/>
      <c r="H3" s="595"/>
      <c r="I3" s="595"/>
      <c r="J3" s="595"/>
      <c r="K3" s="595"/>
      <c r="L3" s="595"/>
      <c r="M3" s="595"/>
      <c r="N3" s="595"/>
      <c r="O3" s="595"/>
    </row>
    <row r="4" spans="1:15" s="29" customFormat="1" ht="19.5" customHeight="1">
      <c r="A4" s="490"/>
      <c r="B4" s="485"/>
      <c r="C4" s="485"/>
      <c r="D4" s="489"/>
      <c r="E4" s="485"/>
      <c r="F4" s="272" t="s">
        <v>1038</v>
      </c>
      <c r="G4" s="272" t="s">
        <v>1039</v>
      </c>
      <c r="H4" s="272" t="s">
        <v>1040</v>
      </c>
      <c r="I4" s="272" t="s">
        <v>1041</v>
      </c>
      <c r="J4" s="272" t="s">
        <v>1042</v>
      </c>
      <c r="K4" s="272" t="s">
        <v>1043</v>
      </c>
      <c r="L4" s="272" t="s">
        <v>1044</v>
      </c>
      <c r="M4" s="272" t="s">
        <v>1045</v>
      </c>
      <c r="N4" s="272" t="s">
        <v>1046</v>
      </c>
      <c r="O4" s="272" t="s">
        <v>1047</v>
      </c>
    </row>
    <row r="5" spans="1:15" s="29" customFormat="1" ht="6" customHeight="1">
      <c r="A5" s="51"/>
      <c r="B5" s="51"/>
      <c r="C5" s="36"/>
      <c r="D5" s="39"/>
      <c r="E5" s="39"/>
      <c r="F5" s="39"/>
      <c r="G5" s="39"/>
      <c r="H5" s="39"/>
      <c r="I5" s="39"/>
      <c r="J5" s="51"/>
      <c r="K5" s="39"/>
      <c r="L5" s="39"/>
      <c r="M5" s="39"/>
      <c r="N5" s="39"/>
      <c r="O5" s="39"/>
    </row>
    <row r="6" spans="1:15" s="29" customFormat="1" ht="19.5" customHeight="1">
      <c r="A6" s="596" t="s">
        <v>1048</v>
      </c>
      <c r="B6" s="596"/>
      <c r="C6" s="36" t="s">
        <v>0</v>
      </c>
      <c r="D6" s="597">
        <v>146176</v>
      </c>
      <c r="E6" s="598"/>
      <c r="F6" s="306">
        <v>39317</v>
      </c>
      <c r="G6" s="306">
        <v>36251</v>
      </c>
      <c r="H6" s="306">
        <v>27350</v>
      </c>
      <c r="I6" s="306">
        <v>24472</v>
      </c>
      <c r="J6" s="306">
        <v>10505</v>
      </c>
      <c r="K6" s="306">
        <v>5721</v>
      </c>
      <c r="L6" s="306">
        <v>2063</v>
      </c>
      <c r="M6" s="306">
        <v>393</v>
      </c>
      <c r="N6" s="306">
        <v>69</v>
      </c>
      <c r="O6" s="306">
        <v>35</v>
      </c>
    </row>
    <row r="7" spans="1:15" s="29" customFormat="1" ht="19.5" customHeight="1">
      <c r="A7" s="596"/>
      <c r="B7" s="596"/>
      <c r="C7" s="137" t="s">
        <v>49</v>
      </c>
      <c r="D7" s="599">
        <v>100</v>
      </c>
      <c r="E7" s="600"/>
      <c r="F7" s="404">
        <v>26.89702823992995</v>
      </c>
      <c r="G7" s="404">
        <v>24.79955669877408</v>
      </c>
      <c r="H7" s="404">
        <v>18.71032180385289</v>
      </c>
      <c r="I7" s="404">
        <v>16.74146234676007</v>
      </c>
      <c r="J7" s="404">
        <v>7.186542250437829</v>
      </c>
      <c r="K7" s="404">
        <v>3.9137751751313483</v>
      </c>
      <c r="L7" s="404">
        <v>1.4113123905429072</v>
      </c>
      <c r="M7" s="404">
        <v>0.26885398423817863</v>
      </c>
      <c r="N7" s="404">
        <v>0.04720337127845884</v>
      </c>
      <c r="O7" s="404">
        <v>0.02394373905429072</v>
      </c>
    </row>
    <row r="8" spans="1:15" s="29" customFormat="1" ht="19.5" customHeight="1">
      <c r="A8" s="596"/>
      <c r="B8" s="596"/>
      <c r="C8" s="138" t="s">
        <v>304</v>
      </c>
      <c r="D8" s="597">
        <v>397197</v>
      </c>
      <c r="E8" s="598"/>
      <c r="F8" s="306">
        <v>39317</v>
      </c>
      <c r="G8" s="306">
        <v>72502</v>
      </c>
      <c r="H8" s="306">
        <v>82050</v>
      </c>
      <c r="I8" s="306">
        <v>97888</v>
      </c>
      <c r="J8" s="306">
        <v>52525</v>
      </c>
      <c r="K8" s="306">
        <v>34326</v>
      </c>
      <c r="L8" s="306">
        <v>14441</v>
      </c>
      <c r="M8" s="306">
        <v>3144</v>
      </c>
      <c r="N8" s="306">
        <v>621</v>
      </c>
      <c r="O8" s="306">
        <v>383</v>
      </c>
    </row>
    <row r="9" spans="1:15" s="29" customFormat="1" ht="19.5" customHeight="1">
      <c r="A9" s="596"/>
      <c r="B9" s="596"/>
      <c r="C9" s="137" t="s">
        <v>49</v>
      </c>
      <c r="D9" s="599">
        <v>100</v>
      </c>
      <c r="E9" s="600"/>
      <c r="F9" s="404">
        <v>9.898614541398851</v>
      </c>
      <c r="G9" s="404">
        <v>18.25341077601291</v>
      </c>
      <c r="H9" s="404">
        <v>20.657255719454074</v>
      </c>
      <c r="I9" s="404">
        <v>24.644697719267768</v>
      </c>
      <c r="J9" s="404">
        <v>13.223916595543269</v>
      </c>
      <c r="K9" s="404">
        <v>8.642059230054608</v>
      </c>
      <c r="L9" s="404">
        <v>3.6357273594714967</v>
      </c>
      <c r="M9" s="404">
        <v>0.7915467639483682</v>
      </c>
      <c r="N9" s="404">
        <v>0.15634559173407656</v>
      </c>
      <c r="O9" s="404">
        <v>0.09642570311457539</v>
      </c>
    </row>
    <row r="10" spans="1:15" s="29" customFormat="1" ht="19.5" customHeight="1">
      <c r="A10" s="139"/>
      <c r="B10" s="139"/>
      <c r="C10" s="137"/>
      <c r="D10" s="136"/>
      <c r="E10" s="136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s="29" customFormat="1" ht="19.5" customHeight="1">
      <c r="A11" s="596" t="s">
        <v>1049</v>
      </c>
      <c r="B11" s="488"/>
      <c r="C11" s="36" t="s">
        <v>0</v>
      </c>
      <c r="D11" s="597">
        <v>148811</v>
      </c>
      <c r="E11" s="598"/>
      <c r="F11" s="306">
        <v>40505</v>
      </c>
      <c r="G11" s="306">
        <v>39497</v>
      </c>
      <c r="H11" s="306">
        <v>27892</v>
      </c>
      <c r="I11" s="306">
        <v>24582</v>
      </c>
      <c r="J11" s="306">
        <v>9460</v>
      </c>
      <c r="K11" s="306">
        <v>4852</v>
      </c>
      <c r="L11" s="306">
        <v>1618</v>
      </c>
      <c r="M11" s="306">
        <v>333</v>
      </c>
      <c r="N11" s="306">
        <v>49</v>
      </c>
      <c r="O11" s="306">
        <v>23</v>
      </c>
    </row>
    <row r="12" spans="1:15" s="29" customFormat="1" ht="19.5" customHeight="1">
      <c r="A12" s="488"/>
      <c r="B12" s="488"/>
      <c r="C12" s="137" t="s">
        <v>49</v>
      </c>
      <c r="D12" s="599">
        <v>100</v>
      </c>
      <c r="E12" s="600"/>
      <c r="F12" s="404">
        <v>27.22</v>
      </c>
      <c r="G12" s="404">
        <v>26.54</v>
      </c>
      <c r="H12" s="404">
        <v>18.74</v>
      </c>
      <c r="I12" s="404">
        <v>16.52</v>
      </c>
      <c r="J12" s="404">
        <v>6.36</v>
      </c>
      <c r="K12" s="404">
        <v>3.26</v>
      </c>
      <c r="L12" s="404">
        <v>1.09</v>
      </c>
      <c r="M12" s="404">
        <v>0.22</v>
      </c>
      <c r="N12" s="404">
        <v>0.03</v>
      </c>
      <c r="O12" s="404">
        <v>0.02</v>
      </c>
    </row>
    <row r="13" spans="1:15" s="29" customFormat="1" ht="19.5" customHeight="1">
      <c r="A13" s="488"/>
      <c r="B13" s="488"/>
      <c r="C13" s="138" t="s">
        <v>304</v>
      </c>
      <c r="D13" s="597">
        <v>392588</v>
      </c>
      <c r="E13" s="598"/>
      <c r="F13" s="306">
        <v>40505</v>
      </c>
      <c r="G13" s="306">
        <v>78994</v>
      </c>
      <c r="H13" s="306">
        <v>83676</v>
      </c>
      <c r="I13" s="306">
        <v>98328</v>
      </c>
      <c r="J13" s="306">
        <v>47300</v>
      </c>
      <c r="K13" s="306">
        <v>29112</v>
      </c>
      <c r="L13" s="306">
        <v>11326</v>
      </c>
      <c r="M13" s="306">
        <v>2664</v>
      </c>
      <c r="N13" s="306">
        <v>441</v>
      </c>
      <c r="O13" s="306">
        <v>242</v>
      </c>
    </row>
    <row r="14" spans="1:15" s="29" customFormat="1" ht="19.5" customHeight="1">
      <c r="A14" s="488"/>
      <c r="B14" s="488"/>
      <c r="C14" s="137" t="s">
        <v>49</v>
      </c>
      <c r="D14" s="599">
        <v>100</v>
      </c>
      <c r="E14" s="600"/>
      <c r="F14" s="404">
        <v>10.317432015242442</v>
      </c>
      <c r="G14" s="404">
        <v>20.121348589360856</v>
      </c>
      <c r="H14" s="404">
        <v>21.31394744617767</v>
      </c>
      <c r="I14" s="404">
        <v>25.046104312918377</v>
      </c>
      <c r="J14" s="404">
        <v>12.048254149388162</v>
      </c>
      <c r="K14" s="404">
        <v>7.415407500993408</v>
      </c>
      <c r="L14" s="404">
        <v>2.8849582768704085</v>
      </c>
      <c r="M14" s="404">
        <v>0.6785739757710374</v>
      </c>
      <c r="N14" s="404">
        <v>0.11233150274588119</v>
      </c>
      <c r="O14" s="404">
        <v>0.06164223053175339</v>
      </c>
    </row>
    <row r="15" spans="1:15" s="29" customFormat="1" ht="19.5" customHeight="1">
      <c r="A15" s="90"/>
      <c r="B15" s="90"/>
      <c r="C15" s="137"/>
      <c r="D15" s="429"/>
      <c r="E15" s="429"/>
      <c r="F15" s="404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s="29" customFormat="1" ht="19.5" customHeight="1">
      <c r="A16" s="596" t="s">
        <v>1050</v>
      </c>
      <c r="B16" s="488"/>
      <c r="C16" s="36" t="s">
        <v>0</v>
      </c>
      <c r="D16" s="597">
        <v>161473</v>
      </c>
      <c r="E16" s="598"/>
      <c r="F16" s="306">
        <v>49033</v>
      </c>
      <c r="G16" s="306">
        <v>43313</v>
      </c>
      <c r="H16" s="306">
        <v>29310</v>
      </c>
      <c r="I16" s="306">
        <v>25160</v>
      </c>
      <c r="J16" s="306">
        <v>8925</v>
      </c>
      <c r="K16" s="306">
        <v>4072</v>
      </c>
      <c r="L16" s="306">
        <v>1315</v>
      </c>
      <c r="M16" s="306">
        <v>282</v>
      </c>
      <c r="N16" s="306">
        <v>45</v>
      </c>
      <c r="O16" s="306">
        <v>18</v>
      </c>
    </row>
    <row r="17" spans="1:15" s="29" customFormat="1" ht="19.5" customHeight="1">
      <c r="A17" s="488"/>
      <c r="B17" s="488"/>
      <c r="C17" s="137" t="s">
        <v>49</v>
      </c>
      <c r="D17" s="599">
        <v>100</v>
      </c>
      <c r="E17" s="600"/>
      <c r="F17" s="404">
        <v>30.366067392071738</v>
      </c>
      <c r="G17" s="404">
        <v>26.823679500597624</v>
      </c>
      <c r="H17" s="404">
        <v>18.15164145089272</v>
      </c>
      <c r="I17" s="404">
        <v>15.581552333826709</v>
      </c>
      <c r="J17" s="404">
        <v>5.527239848147988</v>
      </c>
      <c r="K17" s="404">
        <v>2.5217838276368183</v>
      </c>
      <c r="L17" s="404">
        <v>0.8143776358895914</v>
      </c>
      <c r="M17" s="404">
        <v>0.17464220024400362</v>
      </c>
      <c r="N17" s="404">
        <v>0.027868436209149514</v>
      </c>
      <c r="O17" s="404">
        <v>0.011147374483659808</v>
      </c>
    </row>
    <row r="18" spans="1:15" s="29" customFormat="1" ht="19.5" customHeight="1">
      <c r="A18" s="488"/>
      <c r="B18" s="488"/>
      <c r="C18" s="138" t="s">
        <v>304</v>
      </c>
      <c r="D18" s="597">
        <v>405373</v>
      </c>
      <c r="E18" s="598"/>
      <c r="F18" s="306">
        <v>49033</v>
      </c>
      <c r="G18" s="306">
        <v>86626</v>
      </c>
      <c r="H18" s="306">
        <v>87930</v>
      </c>
      <c r="I18" s="306">
        <v>100640</v>
      </c>
      <c r="J18" s="306">
        <v>44625</v>
      </c>
      <c r="K18" s="306">
        <v>24432</v>
      </c>
      <c r="L18" s="306">
        <v>9205</v>
      </c>
      <c r="M18" s="306">
        <v>2256</v>
      </c>
      <c r="N18" s="306">
        <v>405</v>
      </c>
      <c r="O18" s="306">
        <v>221</v>
      </c>
    </row>
    <row r="19" spans="1:15" s="29" customFormat="1" ht="19.5" customHeight="1">
      <c r="A19" s="488"/>
      <c r="B19" s="488"/>
      <c r="C19" s="137" t="s">
        <v>49</v>
      </c>
      <c r="D19" s="599">
        <v>100</v>
      </c>
      <c r="E19" s="600"/>
      <c r="F19" s="404">
        <v>12.095773522163539</v>
      </c>
      <c r="G19" s="404">
        <v>21.36945479842022</v>
      </c>
      <c r="H19" s="404">
        <v>21.69113384463198</v>
      </c>
      <c r="I19" s="404">
        <v>24.82651779965612</v>
      </c>
      <c r="J19" s="404">
        <v>11.008379936502925</v>
      </c>
      <c r="K19" s="404">
        <v>6.027041761538139</v>
      </c>
      <c r="L19" s="404">
        <v>2.2707481751374656</v>
      </c>
      <c r="M19" s="404">
        <v>0.5565244848571562</v>
      </c>
      <c r="N19" s="404">
        <v>0.09990798597834588</v>
      </c>
      <c r="O19" s="404">
        <v>0.05451769111410972</v>
      </c>
    </row>
    <row r="20" spans="1:15" s="29" customFormat="1" ht="19.5" customHeight="1">
      <c r="A20" s="51"/>
      <c r="B20" s="51"/>
      <c r="C20" s="36"/>
      <c r="D20" s="187"/>
      <c r="E20" s="187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s="29" customFormat="1" ht="19.5" customHeight="1">
      <c r="A21" s="596" t="s">
        <v>1100</v>
      </c>
      <c r="B21" s="488"/>
      <c r="C21" s="36" t="s">
        <v>0</v>
      </c>
      <c r="D21" s="597">
        <v>165173</v>
      </c>
      <c r="E21" s="598"/>
      <c r="F21" s="306">
        <v>54601</v>
      </c>
      <c r="G21" s="306">
        <v>44807</v>
      </c>
      <c r="H21" s="306">
        <v>28752</v>
      </c>
      <c r="I21" s="306">
        <v>23837</v>
      </c>
      <c r="J21" s="306">
        <v>8488</v>
      </c>
      <c r="K21" s="306">
        <v>3364</v>
      </c>
      <c r="L21" s="306">
        <v>1026</v>
      </c>
      <c r="M21" s="306">
        <v>237</v>
      </c>
      <c r="N21" s="306">
        <v>49</v>
      </c>
      <c r="O21" s="306">
        <v>12</v>
      </c>
    </row>
    <row r="22" spans="1:15" s="29" customFormat="1" ht="19.5" customHeight="1">
      <c r="A22" s="488"/>
      <c r="B22" s="488"/>
      <c r="C22" s="137" t="s">
        <v>49</v>
      </c>
      <c r="D22" s="599">
        <v>100</v>
      </c>
      <c r="E22" s="600"/>
      <c r="F22" s="404">
        <v>33.0568555393436</v>
      </c>
      <c r="G22" s="404">
        <v>27.127314997003143</v>
      </c>
      <c r="H22" s="404">
        <v>17.407203356480778</v>
      </c>
      <c r="I22" s="404">
        <v>14.431535420437966</v>
      </c>
      <c r="J22" s="404">
        <v>5.13885441325156</v>
      </c>
      <c r="K22" s="404">
        <v>2.0366524795214715</v>
      </c>
      <c r="L22" s="404">
        <v>0.6211668977375238</v>
      </c>
      <c r="M22" s="404">
        <v>0.14348592082241043</v>
      </c>
      <c r="N22" s="404">
        <v>0.02966586548648992</v>
      </c>
      <c r="O22" s="404">
        <v>0.007265109915058757</v>
      </c>
    </row>
    <row r="23" spans="1:15" s="29" customFormat="1" ht="19.5" customHeight="1">
      <c r="A23" s="488"/>
      <c r="B23" s="488"/>
      <c r="C23" s="138" t="s">
        <v>304</v>
      </c>
      <c r="D23" s="597">
        <v>398083</v>
      </c>
      <c r="E23" s="598"/>
      <c r="F23" s="306">
        <v>54601</v>
      </c>
      <c r="G23" s="306">
        <v>89614</v>
      </c>
      <c r="H23" s="306">
        <v>86256</v>
      </c>
      <c r="I23" s="306">
        <v>95348</v>
      </c>
      <c r="J23" s="306">
        <v>42440</v>
      </c>
      <c r="K23" s="306">
        <v>20184</v>
      </c>
      <c r="L23" s="306">
        <v>7182</v>
      </c>
      <c r="M23" s="306">
        <v>1896</v>
      </c>
      <c r="N23" s="306">
        <v>441</v>
      </c>
      <c r="O23" s="306">
        <v>121</v>
      </c>
    </row>
    <row r="24" spans="1:15" s="29" customFormat="1" ht="19.5" customHeight="1">
      <c r="A24" s="488"/>
      <c r="B24" s="488"/>
      <c r="C24" s="137" t="s">
        <v>49</v>
      </c>
      <c r="D24" s="599">
        <v>100</v>
      </c>
      <c r="E24" s="600"/>
      <c r="F24" s="404">
        <v>13.71598385261365</v>
      </c>
      <c r="G24" s="404">
        <v>22.5113858165257</v>
      </c>
      <c r="H24" s="404">
        <v>21.667843138240013</v>
      </c>
      <c r="I24" s="404">
        <v>23.951788948535857</v>
      </c>
      <c r="J24" s="404">
        <v>10.661093289590362</v>
      </c>
      <c r="K24" s="404">
        <v>5.070299409922051</v>
      </c>
      <c r="L24" s="404">
        <v>1.8041463714853434</v>
      </c>
      <c r="M24" s="404">
        <v>0.4762825842851867</v>
      </c>
      <c r="N24" s="404">
        <v>0.11078091754734565</v>
      </c>
      <c r="O24" s="404">
        <v>0.03039567125448713</v>
      </c>
    </row>
    <row r="25" spans="1:15" s="29" customFormat="1" ht="19.5" customHeight="1">
      <c r="A25" s="51"/>
      <c r="B25" s="51"/>
      <c r="C25" s="36"/>
      <c r="D25" s="187"/>
      <c r="E25" s="187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s="29" customFormat="1" ht="19.5" customHeight="1">
      <c r="A26" s="601" t="s">
        <v>1101</v>
      </c>
      <c r="B26" s="550"/>
      <c r="C26" s="6" t="s">
        <v>0</v>
      </c>
      <c r="D26" s="602">
        <f>SUM(F26:O26)</f>
        <v>173032</v>
      </c>
      <c r="E26" s="603"/>
      <c r="F26" s="301">
        <v>63107</v>
      </c>
      <c r="G26" s="301">
        <v>47684</v>
      </c>
      <c r="H26" s="301">
        <v>28939</v>
      </c>
      <c r="I26" s="301">
        <v>22680</v>
      </c>
      <c r="J26" s="301">
        <v>7349</v>
      </c>
      <c r="K26" s="301">
        <v>2358</v>
      </c>
      <c r="L26" s="301">
        <v>725</v>
      </c>
      <c r="M26" s="301">
        <v>146</v>
      </c>
      <c r="N26" s="301">
        <v>30</v>
      </c>
      <c r="O26" s="301">
        <v>14</v>
      </c>
    </row>
    <row r="27" spans="1:15" s="29" customFormat="1" ht="19.5" customHeight="1">
      <c r="A27" s="550"/>
      <c r="B27" s="550"/>
      <c r="C27" s="468" t="s">
        <v>49</v>
      </c>
      <c r="D27" s="604">
        <f>D26/D26*100</f>
        <v>100</v>
      </c>
      <c r="E27" s="605"/>
      <c r="F27" s="469">
        <f>F26/$D$26*100</f>
        <v>36.47128854778307</v>
      </c>
      <c r="G27" s="469">
        <f aca="true" t="shared" si="0" ref="G27:O27">G26/$D$26*100</f>
        <v>27.55790836377086</v>
      </c>
      <c r="H27" s="469">
        <f t="shared" si="0"/>
        <v>16.72465208747515</v>
      </c>
      <c r="I27" s="469">
        <f t="shared" si="0"/>
        <v>13.107402099033704</v>
      </c>
      <c r="J27" s="469">
        <f t="shared" si="0"/>
        <v>4.247191270978778</v>
      </c>
      <c r="K27" s="469">
        <f t="shared" si="0"/>
        <v>1.3627537102963614</v>
      </c>
      <c r="L27" s="469">
        <f t="shared" si="0"/>
        <v>0.4189976420546489</v>
      </c>
      <c r="M27" s="469">
        <f t="shared" si="0"/>
        <v>0.08437745619307412</v>
      </c>
      <c r="N27" s="469">
        <f t="shared" si="0"/>
        <v>0.017337833464330297</v>
      </c>
      <c r="O27" s="469">
        <f t="shared" si="0"/>
        <v>0.008090988950020805</v>
      </c>
    </row>
    <row r="28" spans="1:15" s="29" customFormat="1" ht="19.5" customHeight="1">
      <c r="A28" s="550"/>
      <c r="B28" s="550"/>
      <c r="C28" s="470" t="s">
        <v>304</v>
      </c>
      <c r="D28" s="602">
        <v>393562</v>
      </c>
      <c r="E28" s="603"/>
      <c r="F28" s="301">
        <f>F26</f>
        <v>63107</v>
      </c>
      <c r="G28" s="301">
        <f>G26*2</f>
        <v>95368</v>
      </c>
      <c r="H28" s="301">
        <f>H26*3</f>
        <v>86817</v>
      </c>
      <c r="I28" s="301">
        <f>I26*4</f>
        <v>90720</v>
      </c>
      <c r="J28" s="301">
        <f>J26*5</f>
        <v>36745</v>
      </c>
      <c r="K28" s="301">
        <f>K26*6</f>
        <v>14148</v>
      </c>
      <c r="L28" s="301">
        <f>L26*7</f>
        <v>5075</v>
      </c>
      <c r="M28" s="301">
        <f>M26*8</f>
        <v>1168</v>
      </c>
      <c r="N28" s="301">
        <f>N26*9</f>
        <v>270</v>
      </c>
      <c r="O28" s="301">
        <f>D28-SUM(F28:N28)</f>
        <v>144</v>
      </c>
    </row>
    <row r="29" spans="1:15" s="29" customFormat="1" ht="19.5" customHeight="1">
      <c r="A29" s="550"/>
      <c r="B29" s="550"/>
      <c r="C29" s="468" t="s">
        <v>49</v>
      </c>
      <c r="D29" s="604">
        <f>D28/D28*100</f>
        <v>100</v>
      </c>
      <c r="E29" s="605"/>
      <c r="F29" s="469">
        <f>F28/$D$28*100</f>
        <v>16.03483059848258</v>
      </c>
      <c r="G29" s="469">
        <f aca="true" t="shared" si="1" ref="G29:O29">G28/$D$28*100</f>
        <v>24.232014269670344</v>
      </c>
      <c r="H29" s="469">
        <f t="shared" si="1"/>
        <v>22.0592943424416</v>
      </c>
      <c r="I29" s="469">
        <f t="shared" si="1"/>
        <v>23.051005940614186</v>
      </c>
      <c r="J29" s="469">
        <f t="shared" si="1"/>
        <v>9.336521310492376</v>
      </c>
      <c r="K29" s="469">
        <f t="shared" si="1"/>
        <v>3.59485925978626</v>
      </c>
      <c r="L29" s="469">
        <f t="shared" si="1"/>
        <v>1.2895045761531856</v>
      </c>
      <c r="M29" s="469">
        <f t="shared" si="1"/>
        <v>0.2967766196939745</v>
      </c>
      <c r="N29" s="469">
        <f t="shared" si="1"/>
        <v>0.06860418434706603</v>
      </c>
      <c r="O29" s="469">
        <f t="shared" si="1"/>
        <v>0.03658889831843522</v>
      </c>
    </row>
    <row r="30" spans="1:15" ht="6" customHeight="1" thickBot="1">
      <c r="A30" s="10"/>
      <c r="B30" s="10"/>
      <c r="C30" s="13"/>
      <c r="D30" s="10"/>
      <c r="E30" s="10"/>
      <c r="F30" s="10"/>
      <c r="G30" s="10"/>
      <c r="H30" s="10"/>
      <c r="I30" s="10"/>
      <c r="J30" s="44"/>
      <c r="K30" s="44"/>
      <c r="L30" s="44"/>
      <c r="M30" s="44"/>
      <c r="N30" s="44"/>
      <c r="O30" s="44"/>
    </row>
    <row r="31" spans="4:15" ht="13.5">
      <c r="D31" s="15" t="s">
        <v>1051</v>
      </c>
      <c r="J31" s="39"/>
      <c r="K31" s="39"/>
      <c r="L31" s="39"/>
      <c r="M31" s="39"/>
      <c r="N31" s="39"/>
      <c r="O31" s="39"/>
    </row>
    <row r="32" spans="10:15" ht="13.5">
      <c r="J32" s="39"/>
      <c r="K32" s="39"/>
      <c r="L32" s="39"/>
      <c r="M32" s="39"/>
      <c r="N32" s="39"/>
      <c r="O32" s="39"/>
    </row>
  </sheetData>
  <sheetProtection/>
  <mergeCells count="30">
    <mergeCell ref="A21:B24"/>
    <mergeCell ref="D21:E21"/>
    <mergeCell ref="D22:E22"/>
    <mergeCell ref="D23:E23"/>
    <mergeCell ref="D24:E24"/>
    <mergeCell ref="A26:B29"/>
    <mergeCell ref="D26:E26"/>
    <mergeCell ref="D27:E27"/>
    <mergeCell ref="D28:E28"/>
    <mergeCell ref="D29:E29"/>
    <mergeCell ref="A11:B14"/>
    <mergeCell ref="D11:E11"/>
    <mergeCell ref="D12:E12"/>
    <mergeCell ref="D13:E13"/>
    <mergeCell ref="D14:E14"/>
    <mergeCell ref="A16:B19"/>
    <mergeCell ref="D16:E16"/>
    <mergeCell ref="D17:E17"/>
    <mergeCell ref="D18:E18"/>
    <mergeCell ref="D19:E19"/>
    <mergeCell ref="A1:O1"/>
    <mergeCell ref="A3:B4"/>
    <mergeCell ref="C3:C4"/>
    <mergeCell ref="D3:E4"/>
    <mergeCell ref="F3:O3"/>
    <mergeCell ref="A6:B9"/>
    <mergeCell ref="D6:E6"/>
    <mergeCell ref="D7:E7"/>
    <mergeCell ref="D8:E8"/>
    <mergeCell ref="D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1.75390625" style="15" customWidth="1"/>
    <col min="3" max="3" width="9.00390625" style="15" customWidth="1"/>
    <col min="4" max="5" width="1.625" style="15" customWidth="1"/>
    <col min="6" max="8" width="1.75390625" style="15" customWidth="1"/>
    <col min="9" max="10" width="5.625" style="15" customWidth="1"/>
    <col min="11" max="17" width="8.625" style="15" customWidth="1"/>
    <col min="18" max="16384" width="9.00390625" style="4" customWidth="1"/>
  </cols>
  <sheetData>
    <row r="1" spans="1:17" ht="17.25" customHeight="1">
      <c r="A1" s="282" t="s">
        <v>789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7.25" customHeight="1">
      <c r="A2" s="19" t="s">
        <v>595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5" customFormat="1" ht="17.25" customHeight="1">
      <c r="A3" s="19" t="s">
        <v>594</v>
      </c>
      <c r="B3" s="19"/>
      <c r="C3" s="19"/>
      <c r="D3" s="19"/>
      <c r="E3" s="19"/>
      <c r="F3" s="19"/>
      <c r="I3" s="19" t="s">
        <v>790</v>
      </c>
      <c r="K3" s="19"/>
      <c r="L3" s="19"/>
      <c r="M3" s="19"/>
      <c r="N3" s="19"/>
      <c r="O3" s="19"/>
      <c r="P3" s="19"/>
      <c r="Q3" s="19"/>
    </row>
    <row r="4" spans="1:17" ht="12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s="29" customFormat="1" ht="19.5" customHeight="1">
      <c r="A5" s="596" t="s">
        <v>275</v>
      </c>
      <c r="B5" s="596"/>
      <c r="C5" s="596"/>
      <c r="D5" s="596"/>
      <c r="E5" s="596"/>
      <c r="F5" s="596"/>
      <c r="G5" s="596"/>
      <c r="H5" s="608"/>
      <c r="I5" s="596" t="s">
        <v>253</v>
      </c>
      <c r="J5" s="608"/>
      <c r="K5" s="606" t="s">
        <v>172</v>
      </c>
      <c r="L5" s="607"/>
      <c r="M5" s="607"/>
      <c r="N5" s="607"/>
      <c r="O5" s="607"/>
      <c r="P5" s="607"/>
      <c r="Q5" s="607"/>
    </row>
    <row r="6" spans="1:17" s="29" customFormat="1" ht="19.5" customHeight="1">
      <c r="A6" s="596"/>
      <c r="B6" s="596"/>
      <c r="C6" s="596"/>
      <c r="D6" s="596"/>
      <c r="E6" s="596"/>
      <c r="F6" s="596"/>
      <c r="G6" s="596"/>
      <c r="H6" s="608"/>
      <c r="I6" s="596"/>
      <c r="J6" s="514"/>
      <c r="K6" s="34" t="s">
        <v>166</v>
      </c>
      <c r="L6" s="279" t="s">
        <v>167</v>
      </c>
      <c r="M6" s="280" t="s">
        <v>168</v>
      </c>
      <c r="N6" s="279" t="s">
        <v>169</v>
      </c>
      <c r="O6" s="272" t="s">
        <v>170</v>
      </c>
      <c r="P6" s="272" t="s">
        <v>171</v>
      </c>
      <c r="Q6" s="272" t="s">
        <v>153</v>
      </c>
    </row>
    <row r="7" spans="1:17" s="29" customFormat="1" ht="6" customHeight="1">
      <c r="A7" s="99"/>
      <c r="B7" s="99"/>
      <c r="C7" s="99"/>
      <c r="D7" s="99"/>
      <c r="E7" s="99"/>
      <c r="F7" s="99"/>
      <c r="G7" s="99"/>
      <c r="H7" s="132"/>
      <c r="I7" s="99"/>
      <c r="J7" s="90"/>
      <c r="K7" s="24"/>
      <c r="L7" s="133"/>
      <c r="M7" s="134"/>
      <c r="N7" s="133"/>
      <c r="O7" s="26"/>
      <c r="P7" s="26"/>
      <c r="Q7" s="26"/>
    </row>
    <row r="8" spans="1:17" s="29" customFormat="1" ht="19.5" customHeight="1">
      <c r="A8" s="578" t="s">
        <v>791</v>
      </c>
      <c r="B8" s="578"/>
      <c r="C8" s="578"/>
      <c r="D8" s="578"/>
      <c r="E8" s="578"/>
      <c r="F8" s="578"/>
      <c r="G8" s="578"/>
      <c r="H8" s="579"/>
      <c r="I8" s="25"/>
      <c r="J8" s="37" t="s">
        <v>195</v>
      </c>
      <c r="K8" s="37"/>
      <c r="L8" s="37"/>
      <c r="M8" s="37"/>
      <c r="N8" s="37"/>
      <c r="O8" s="37"/>
      <c r="P8" s="37"/>
      <c r="Q8" s="39"/>
    </row>
    <row r="9" spans="1:17" s="29" customFormat="1" ht="19.5" customHeight="1">
      <c r="A9" s="51" t="s">
        <v>576</v>
      </c>
      <c r="B9" s="572" t="s">
        <v>577</v>
      </c>
      <c r="C9" s="572"/>
      <c r="D9" s="572"/>
      <c r="E9" s="572"/>
      <c r="F9" s="572"/>
      <c r="G9" s="572"/>
      <c r="H9" s="36"/>
      <c r="I9" s="541">
        <v>72694</v>
      </c>
      <c r="J9" s="541"/>
      <c r="K9" s="306">
        <v>20523</v>
      </c>
      <c r="L9" s="306">
        <v>29503</v>
      </c>
      <c r="M9" s="306">
        <v>12065</v>
      </c>
      <c r="N9" s="306">
        <v>5228</v>
      </c>
      <c r="O9" s="306">
        <v>2924</v>
      </c>
      <c r="P9" s="306">
        <v>1718</v>
      </c>
      <c r="Q9" s="306">
        <v>733</v>
      </c>
    </row>
    <row r="10" spans="1:17" s="29" customFormat="1" ht="19.5" customHeight="1">
      <c r="A10" s="51" t="s">
        <v>578</v>
      </c>
      <c r="B10" s="572" t="s">
        <v>579</v>
      </c>
      <c r="C10" s="572"/>
      <c r="D10" s="572"/>
      <c r="E10" s="572"/>
      <c r="F10" s="572"/>
      <c r="G10" s="572"/>
      <c r="H10" s="36"/>
      <c r="I10" s="541">
        <f>SUM(K10:Q10)</f>
        <v>166895</v>
      </c>
      <c r="J10" s="541"/>
      <c r="K10" s="306">
        <v>20523</v>
      </c>
      <c r="L10" s="306">
        <v>59006</v>
      </c>
      <c r="M10" s="306">
        <v>36195</v>
      </c>
      <c r="N10" s="306">
        <v>20912</v>
      </c>
      <c r="O10" s="306">
        <v>14620</v>
      </c>
      <c r="P10" s="306">
        <v>10308</v>
      </c>
      <c r="Q10" s="306">
        <v>5331</v>
      </c>
    </row>
    <row r="11" spans="1:17" s="29" customFormat="1" ht="19.5" customHeight="1">
      <c r="A11" s="51" t="s">
        <v>580</v>
      </c>
      <c r="B11" s="572" t="s">
        <v>792</v>
      </c>
      <c r="C11" s="572"/>
      <c r="D11" s="572"/>
      <c r="E11" s="572"/>
      <c r="F11" s="572"/>
      <c r="G11" s="572"/>
      <c r="H11" s="36"/>
      <c r="I11" s="541">
        <f>SUM(K11:Q11)</f>
        <v>106331</v>
      </c>
      <c r="J11" s="541"/>
      <c r="K11" s="306">
        <v>20523</v>
      </c>
      <c r="L11" s="306">
        <v>48960</v>
      </c>
      <c r="M11" s="306">
        <v>20155</v>
      </c>
      <c r="N11" s="306">
        <v>8215</v>
      </c>
      <c r="O11" s="306">
        <v>4214</v>
      </c>
      <c r="P11" s="306">
        <v>2912</v>
      </c>
      <c r="Q11" s="306">
        <v>1352</v>
      </c>
    </row>
    <row r="12" spans="1:17" s="29" customFormat="1" ht="6" customHeight="1" thickBot="1">
      <c r="A12" s="44"/>
      <c r="B12" s="44"/>
      <c r="C12" s="44"/>
      <c r="D12" s="44"/>
      <c r="E12" s="44"/>
      <c r="F12" s="44"/>
      <c r="G12" s="44"/>
      <c r="H12" s="42"/>
      <c r="I12" s="43"/>
      <c r="J12" s="43"/>
      <c r="K12" s="43"/>
      <c r="L12" s="43"/>
      <c r="M12" s="43"/>
      <c r="N12" s="43"/>
      <c r="O12" s="43"/>
      <c r="P12" s="43"/>
      <c r="Q12" s="44"/>
    </row>
    <row r="13" spans="1:17" s="29" customFormat="1" ht="15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ht="15.75" customHeight="1"/>
    <row r="15" ht="15.75" customHeight="1"/>
    <row r="16" ht="15.75" customHeight="1"/>
    <row r="17" ht="5.25" customHeight="1"/>
    <row r="18" ht="15.75" customHeight="1"/>
  </sheetData>
  <sheetProtection/>
  <mergeCells count="10">
    <mergeCell ref="K5:Q5"/>
    <mergeCell ref="B10:G10"/>
    <mergeCell ref="B9:G9"/>
    <mergeCell ref="I5:J6"/>
    <mergeCell ref="I9:J9"/>
    <mergeCell ref="B11:G11"/>
    <mergeCell ref="A5:H6"/>
    <mergeCell ref="A8:H8"/>
    <mergeCell ref="I10:J10"/>
    <mergeCell ref="I11:J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8" width="3.125" style="15" customWidth="1"/>
    <col min="9" max="9" width="5.375" style="15" customWidth="1"/>
    <col min="10" max="10" width="3.125" style="15" customWidth="1"/>
    <col min="11" max="22" width="5.625" style="15" customWidth="1"/>
    <col min="23" max="23" width="2.625" style="15" customWidth="1"/>
    <col min="24" max="66" width="9.00390625" style="15" customWidth="1"/>
    <col min="67" max="16384" width="9.00390625" style="4" customWidth="1"/>
  </cols>
  <sheetData>
    <row r="1" spans="1:22" ht="17.25" customHeight="1">
      <c r="A1" s="140"/>
      <c r="B1" s="140"/>
      <c r="C1" s="140"/>
      <c r="D1" s="140"/>
      <c r="E1" s="625" t="s">
        <v>491</v>
      </c>
      <c r="F1" s="625"/>
      <c r="G1" s="626" t="s">
        <v>490</v>
      </c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</row>
    <row r="2" spans="1:22" ht="17.25" customHeight="1">
      <c r="A2" s="71"/>
      <c r="B2" s="71"/>
      <c r="C2" s="71"/>
      <c r="D2" s="71"/>
      <c r="E2" s="71"/>
      <c r="F2" s="71"/>
      <c r="G2" s="616" t="s">
        <v>1195</v>
      </c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</row>
    <row r="3" spans="1:22" ht="17.25" customHeight="1">
      <c r="A3" s="141"/>
      <c r="B3" s="142"/>
      <c r="C3" s="142"/>
      <c r="D3" s="142"/>
      <c r="E3" s="142"/>
      <c r="F3" s="142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</row>
    <row r="4" spans="1:66" s="29" customFormat="1" ht="17.25" customHeight="1" thickBot="1">
      <c r="A4" s="44"/>
      <c r="B4" s="143"/>
      <c r="C4" s="143"/>
      <c r="D4" s="143"/>
      <c r="E4" s="143"/>
      <c r="F4" s="143"/>
      <c r="G4" s="143"/>
      <c r="H4" s="143"/>
      <c r="I4" s="143"/>
      <c r="J4" s="144"/>
      <c r="K4" s="144"/>
      <c r="L4" s="144"/>
      <c r="M4" s="144"/>
      <c r="N4" s="145"/>
      <c r="O4" s="145"/>
      <c r="P4" s="145"/>
      <c r="Q4" s="145"/>
      <c r="R4" s="146"/>
      <c r="S4" s="145"/>
      <c r="T4" s="145"/>
      <c r="U4" s="145"/>
      <c r="V4" s="145"/>
      <c r="W4" s="51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</row>
    <row r="5" spans="1:66" s="29" customFormat="1" ht="20.25" customHeight="1">
      <c r="A5" s="618" t="s">
        <v>305</v>
      </c>
      <c r="B5" s="495"/>
      <c r="C5" s="495"/>
      <c r="D5" s="495"/>
      <c r="E5" s="495"/>
      <c r="F5" s="495"/>
      <c r="G5" s="495"/>
      <c r="H5" s="495"/>
      <c r="I5" s="495"/>
      <c r="J5" s="593"/>
      <c r="K5" s="627" t="s">
        <v>173</v>
      </c>
      <c r="L5" s="495"/>
      <c r="M5" s="495"/>
      <c r="N5" s="593"/>
      <c r="O5" s="495" t="s">
        <v>185</v>
      </c>
      <c r="P5" s="495"/>
      <c r="Q5" s="495"/>
      <c r="R5" s="593"/>
      <c r="S5" s="619" t="s">
        <v>306</v>
      </c>
      <c r="T5" s="620"/>
      <c r="U5" s="620"/>
      <c r="V5" s="621"/>
      <c r="W5" s="51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</row>
    <row r="6" spans="1:66" s="29" customFormat="1" ht="20.25" customHeight="1">
      <c r="A6" s="490"/>
      <c r="B6" s="490"/>
      <c r="C6" s="490"/>
      <c r="D6" s="490"/>
      <c r="E6" s="490"/>
      <c r="F6" s="490"/>
      <c r="G6" s="490"/>
      <c r="H6" s="490"/>
      <c r="I6" s="490"/>
      <c r="J6" s="485"/>
      <c r="K6" s="489"/>
      <c r="L6" s="490"/>
      <c r="M6" s="490"/>
      <c r="N6" s="485"/>
      <c r="O6" s="490"/>
      <c r="P6" s="490"/>
      <c r="Q6" s="490"/>
      <c r="R6" s="485"/>
      <c r="S6" s="622"/>
      <c r="T6" s="622"/>
      <c r="U6" s="622"/>
      <c r="V6" s="623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</row>
    <row r="7" spans="1:66" s="29" customFormat="1" ht="5.25" customHeight="1">
      <c r="A7" s="26"/>
      <c r="B7" s="26"/>
      <c r="C7" s="26"/>
      <c r="D7" s="26"/>
      <c r="E7" s="26"/>
      <c r="F7" s="26"/>
      <c r="G7" s="26"/>
      <c r="H7" s="26"/>
      <c r="I7" s="26"/>
      <c r="J7" s="40"/>
      <c r="K7" s="26"/>
      <c r="L7" s="26"/>
      <c r="M7" s="26"/>
      <c r="N7" s="26"/>
      <c r="O7" s="26"/>
      <c r="P7" s="26"/>
      <c r="Q7" s="26"/>
      <c r="R7" s="26"/>
      <c r="S7" s="147"/>
      <c r="T7" s="147"/>
      <c r="U7" s="147"/>
      <c r="V7" s="147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26" s="39" customFormat="1" ht="19.5" customHeight="1">
      <c r="A8" s="26"/>
      <c r="B8" s="572" t="s">
        <v>276</v>
      </c>
      <c r="C8" s="572"/>
      <c r="D8" s="572"/>
      <c r="E8" s="572"/>
      <c r="F8" s="572"/>
      <c r="G8" s="572"/>
      <c r="H8" s="572"/>
      <c r="I8" s="572"/>
      <c r="J8" s="40"/>
      <c r="K8" s="609">
        <v>173032</v>
      </c>
      <c r="L8" s="610"/>
      <c r="M8" s="610"/>
      <c r="N8" s="610"/>
      <c r="O8" s="610">
        <v>393562</v>
      </c>
      <c r="P8" s="610"/>
      <c r="Q8" s="610"/>
      <c r="R8" s="610"/>
      <c r="S8" s="612">
        <f>O8/K8</f>
        <v>2.27450413796292</v>
      </c>
      <c r="T8" s="612"/>
      <c r="U8" s="612"/>
      <c r="V8" s="612"/>
      <c r="W8" s="51"/>
      <c r="X8" s="51"/>
      <c r="Y8" s="51"/>
      <c r="Z8" s="51"/>
    </row>
    <row r="9" spans="2:22" s="39" customFormat="1" ht="19.5" customHeight="1">
      <c r="B9" s="572" t="s">
        <v>186</v>
      </c>
      <c r="C9" s="572"/>
      <c r="D9" s="572"/>
      <c r="E9" s="572"/>
      <c r="F9" s="572"/>
      <c r="G9" s="572"/>
      <c r="H9" s="572"/>
      <c r="I9" s="572"/>
      <c r="J9" s="161"/>
      <c r="K9" s="609">
        <v>171125</v>
      </c>
      <c r="L9" s="610"/>
      <c r="M9" s="610"/>
      <c r="N9" s="610"/>
      <c r="O9" s="610">
        <v>390841</v>
      </c>
      <c r="P9" s="610"/>
      <c r="Q9" s="610"/>
      <c r="R9" s="610"/>
      <c r="S9" s="612">
        <f aca="true" t="shared" si="0" ref="S9:S15">O9/K9</f>
        <v>2.2839503287070855</v>
      </c>
      <c r="T9" s="612"/>
      <c r="U9" s="612"/>
      <c r="V9" s="612"/>
    </row>
    <row r="10" spans="1:22" s="39" customFormat="1" ht="19.5" customHeight="1">
      <c r="A10" s="51" t="s">
        <v>409</v>
      </c>
      <c r="B10" s="611" t="s">
        <v>277</v>
      </c>
      <c r="C10" s="611"/>
      <c r="D10" s="611"/>
      <c r="E10" s="611"/>
      <c r="F10" s="611"/>
      <c r="G10" s="611"/>
      <c r="H10" s="611"/>
      <c r="I10" s="611"/>
      <c r="J10" s="161"/>
      <c r="K10" s="609">
        <v>169408</v>
      </c>
      <c r="L10" s="610"/>
      <c r="M10" s="610"/>
      <c r="N10" s="610"/>
      <c r="O10" s="610">
        <v>387919</v>
      </c>
      <c r="P10" s="610"/>
      <c r="Q10" s="610"/>
      <c r="R10" s="610"/>
      <c r="S10" s="612">
        <f t="shared" si="0"/>
        <v>2.2898505383452967</v>
      </c>
      <c r="T10" s="612"/>
      <c r="U10" s="612"/>
      <c r="V10" s="612"/>
    </row>
    <row r="11" spans="1:22" s="39" customFormat="1" ht="19.5" customHeight="1">
      <c r="A11" s="51" t="s">
        <v>410</v>
      </c>
      <c r="B11" s="196"/>
      <c r="C11" s="611" t="s">
        <v>52</v>
      </c>
      <c r="D11" s="611"/>
      <c r="E11" s="611"/>
      <c r="F11" s="611"/>
      <c r="G11" s="611"/>
      <c r="H11" s="611"/>
      <c r="I11" s="611"/>
      <c r="J11" s="161"/>
      <c r="K11" s="609">
        <v>109101</v>
      </c>
      <c r="L11" s="610"/>
      <c r="M11" s="610"/>
      <c r="N11" s="610"/>
      <c r="O11" s="610">
        <v>291228</v>
      </c>
      <c r="P11" s="610"/>
      <c r="Q11" s="610"/>
      <c r="R11" s="610"/>
      <c r="S11" s="612">
        <f t="shared" si="0"/>
        <v>2.6693430857645666</v>
      </c>
      <c r="T11" s="612"/>
      <c r="U11" s="612"/>
      <c r="V11" s="612"/>
    </row>
    <row r="12" spans="1:22" s="39" customFormat="1" ht="19.5" customHeight="1">
      <c r="A12" s="51" t="s">
        <v>410</v>
      </c>
      <c r="B12" s="196"/>
      <c r="C12" s="614" t="s">
        <v>786</v>
      </c>
      <c r="D12" s="614"/>
      <c r="E12" s="614"/>
      <c r="F12" s="614"/>
      <c r="G12" s="614"/>
      <c r="H12" s="614"/>
      <c r="I12" s="614"/>
      <c r="J12" s="161"/>
      <c r="K12" s="609">
        <v>3530</v>
      </c>
      <c r="L12" s="610"/>
      <c r="M12" s="610"/>
      <c r="N12" s="610"/>
      <c r="O12" s="610">
        <v>6327</v>
      </c>
      <c r="P12" s="610"/>
      <c r="Q12" s="610"/>
      <c r="R12" s="610"/>
      <c r="S12" s="612">
        <f t="shared" si="0"/>
        <v>1.7923512747875354</v>
      </c>
      <c r="T12" s="612"/>
      <c r="U12" s="612"/>
      <c r="V12" s="612"/>
    </row>
    <row r="13" spans="1:22" s="39" customFormat="1" ht="19.5" customHeight="1">
      <c r="A13" s="51" t="s">
        <v>410</v>
      </c>
      <c r="B13" s="196"/>
      <c r="C13" s="611" t="s">
        <v>53</v>
      </c>
      <c r="D13" s="611"/>
      <c r="E13" s="611"/>
      <c r="F13" s="611"/>
      <c r="G13" s="611"/>
      <c r="H13" s="611"/>
      <c r="I13" s="611"/>
      <c r="J13" s="161"/>
      <c r="K13" s="609">
        <v>53451</v>
      </c>
      <c r="L13" s="610"/>
      <c r="M13" s="610"/>
      <c r="N13" s="610"/>
      <c r="O13" s="610">
        <v>84985</v>
      </c>
      <c r="P13" s="610"/>
      <c r="Q13" s="610"/>
      <c r="R13" s="610"/>
      <c r="S13" s="612">
        <f t="shared" si="0"/>
        <v>1.589960898767095</v>
      </c>
      <c r="T13" s="612"/>
      <c r="U13" s="612"/>
      <c r="V13" s="612"/>
    </row>
    <row r="14" spans="1:22" s="39" customFormat="1" ht="19.5" customHeight="1">
      <c r="A14" s="51" t="s">
        <v>410</v>
      </c>
      <c r="B14" s="196"/>
      <c r="C14" s="611" t="s">
        <v>54</v>
      </c>
      <c r="D14" s="611"/>
      <c r="E14" s="611"/>
      <c r="F14" s="611"/>
      <c r="G14" s="611"/>
      <c r="H14" s="611"/>
      <c r="I14" s="611"/>
      <c r="J14" s="161"/>
      <c r="K14" s="609">
        <v>3326</v>
      </c>
      <c r="L14" s="610"/>
      <c r="M14" s="610"/>
      <c r="N14" s="610"/>
      <c r="O14" s="610">
        <v>5379</v>
      </c>
      <c r="P14" s="610"/>
      <c r="Q14" s="610"/>
      <c r="R14" s="610"/>
      <c r="S14" s="612">
        <f t="shared" si="0"/>
        <v>1.6172579675285628</v>
      </c>
      <c r="T14" s="612"/>
      <c r="U14" s="612"/>
      <c r="V14" s="612"/>
    </row>
    <row r="15" spans="1:22" s="39" customFormat="1" ht="19.5" customHeight="1">
      <c r="A15" s="51" t="s">
        <v>411</v>
      </c>
      <c r="B15" s="611" t="s">
        <v>648</v>
      </c>
      <c r="C15" s="611"/>
      <c r="D15" s="611"/>
      <c r="E15" s="611"/>
      <c r="F15" s="611"/>
      <c r="G15" s="611"/>
      <c r="H15" s="611"/>
      <c r="I15" s="611"/>
      <c r="J15" s="161"/>
      <c r="K15" s="609">
        <v>1717</v>
      </c>
      <c r="L15" s="610"/>
      <c r="M15" s="610"/>
      <c r="N15" s="610"/>
      <c r="O15" s="610">
        <v>2922</v>
      </c>
      <c r="P15" s="610"/>
      <c r="Q15" s="610"/>
      <c r="R15" s="610"/>
      <c r="S15" s="612">
        <f t="shared" si="0"/>
        <v>1.7018054746651137</v>
      </c>
      <c r="T15" s="612"/>
      <c r="U15" s="612"/>
      <c r="V15" s="612"/>
    </row>
    <row r="16" spans="1:22" s="39" customFormat="1" ht="19.5" customHeight="1">
      <c r="A16" s="51" t="s">
        <v>154</v>
      </c>
      <c r="B16" s="572" t="s">
        <v>278</v>
      </c>
      <c r="C16" s="572"/>
      <c r="D16" s="572"/>
      <c r="E16" s="572"/>
      <c r="F16" s="572"/>
      <c r="G16" s="572"/>
      <c r="H16" s="572"/>
      <c r="I16" s="572"/>
      <c r="J16" s="197"/>
      <c r="K16" s="609">
        <v>1907</v>
      </c>
      <c r="L16" s="610"/>
      <c r="M16" s="610"/>
      <c r="N16" s="610"/>
      <c r="O16" s="610">
        <v>2721</v>
      </c>
      <c r="P16" s="610"/>
      <c r="Q16" s="610"/>
      <c r="R16" s="610"/>
      <c r="S16" s="612">
        <f>O16/K16</f>
        <v>1.4268484530676455</v>
      </c>
      <c r="T16" s="612"/>
      <c r="U16" s="612"/>
      <c r="V16" s="612"/>
    </row>
    <row r="17" spans="1:22" s="39" customFormat="1" ht="19.5" customHeight="1">
      <c r="A17" s="51" t="s">
        <v>154</v>
      </c>
      <c r="B17" s="572" t="s">
        <v>1052</v>
      </c>
      <c r="C17" s="572"/>
      <c r="D17" s="572"/>
      <c r="E17" s="572"/>
      <c r="F17" s="572"/>
      <c r="G17" s="572"/>
      <c r="H17" s="572"/>
      <c r="I17" s="572"/>
      <c r="J17" s="197"/>
      <c r="K17" s="624" t="s">
        <v>1102</v>
      </c>
      <c r="L17" s="610"/>
      <c r="M17" s="610"/>
      <c r="N17" s="610"/>
      <c r="O17" s="613" t="s">
        <v>1102</v>
      </c>
      <c r="P17" s="610"/>
      <c r="Q17" s="610"/>
      <c r="R17" s="610"/>
      <c r="S17" s="615" t="s">
        <v>1102</v>
      </c>
      <c r="T17" s="612"/>
      <c r="U17" s="612"/>
      <c r="V17" s="612"/>
    </row>
    <row r="18" spans="1:66" s="29" customFormat="1" ht="5.25" customHeight="1" thickBot="1">
      <c r="A18" s="148"/>
      <c r="B18" s="44"/>
      <c r="C18" s="44"/>
      <c r="D18" s="44"/>
      <c r="E18" s="44"/>
      <c r="F18" s="44"/>
      <c r="G18" s="44"/>
      <c r="H18" s="44"/>
      <c r="I18" s="44"/>
      <c r="J18" s="42"/>
      <c r="K18" s="80"/>
      <c r="L18" s="80"/>
      <c r="M18" s="93"/>
      <c r="N18" s="93"/>
      <c r="O18" s="93"/>
      <c r="P18" s="93"/>
      <c r="Q18" s="93"/>
      <c r="R18" s="93"/>
      <c r="S18" s="149"/>
      <c r="T18" s="149"/>
      <c r="U18" s="149"/>
      <c r="V18" s="14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</row>
    <row r="19" spans="1:66" s="29" customFormat="1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</row>
    <row r="20" spans="1:66" s="29" customFormat="1" ht="13.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</row>
    <row r="21" spans="1:66" s="29" customFormat="1" ht="13.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</row>
    <row r="22" spans="1:66" s="29" customFormat="1" ht="13.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</row>
    <row r="23" spans="1:66" s="29" customFormat="1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</row>
    <row r="24" spans="1:66" s="29" customFormat="1" ht="13.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</row>
    <row r="25" spans="1:66" s="29" customFormat="1" ht="13.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</row>
  </sheetData>
  <sheetProtection/>
  <mergeCells count="48">
    <mergeCell ref="B16:I16"/>
    <mergeCell ref="K16:N16"/>
    <mergeCell ref="O16:R16"/>
    <mergeCell ref="S16:V16"/>
    <mergeCell ref="S11:V11"/>
    <mergeCell ref="O9:R9"/>
    <mergeCell ref="K11:N11"/>
    <mergeCell ref="O11:R11"/>
    <mergeCell ref="O10:R10"/>
    <mergeCell ref="S10:V10"/>
    <mergeCell ref="B8:I8"/>
    <mergeCell ref="B9:I9"/>
    <mergeCell ref="S8:V8"/>
    <mergeCell ref="K9:N9"/>
    <mergeCell ref="E1:F1"/>
    <mergeCell ref="G1:V1"/>
    <mergeCell ref="K8:N8"/>
    <mergeCell ref="O8:R8"/>
    <mergeCell ref="K5:N6"/>
    <mergeCell ref="O5:R6"/>
    <mergeCell ref="G2:V2"/>
    <mergeCell ref="G3:V3"/>
    <mergeCell ref="A5:J6"/>
    <mergeCell ref="S5:V6"/>
    <mergeCell ref="B17:I17"/>
    <mergeCell ref="K13:N13"/>
    <mergeCell ref="O13:R13"/>
    <mergeCell ref="B10:I10"/>
    <mergeCell ref="C11:I11"/>
    <mergeCell ref="K17:N17"/>
    <mergeCell ref="O17:R17"/>
    <mergeCell ref="C12:I12"/>
    <mergeCell ref="C13:I13"/>
    <mergeCell ref="C14:I14"/>
    <mergeCell ref="S17:V17"/>
    <mergeCell ref="S9:V9"/>
    <mergeCell ref="K12:N12"/>
    <mergeCell ref="O12:R12"/>
    <mergeCell ref="S12:V12"/>
    <mergeCell ref="K10:N10"/>
    <mergeCell ref="K14:N14"/>
    <mergeCell ref="O14:R14"/>
    <mergeCell ref="B15:I15"/>
    <mergeCell ref="S13:V13"/>
    <mergeCell ref="S14:V14"/>
    <mergeCell ref="K15:N15"/>
    <mergeCell ref="O15:R15"/>
    <mergeCell ref="S15:V15"/>
  </mergeCells>
  <printOptions/>
  <pageMargins left="0.53" right="0.51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7"/>
  <sheetViews>
    <sheetView showGridLines="0" zoomScale="120" zoomScaleNormal="120" zoomScalePageLayoutView="0" workbookViewId="0" topLeftCell="A1">
      <selection activeCell="A1" sqref="A1:R1"/>
    </sheetView>
  </sheetViews>
  <sheetFormatPr defaultColWidth="9.00390625" defaultRowHeight="13.5"/>
  <cols>
    <col min="1" max="1" width="3.625" style="15" customWidth="1"/>
    <col min="2" max="2" width="20.625" style="15" customWidth="1"/>
    <col min="3" max="3" width="0.37109375" style="15" customWidth="1"/>
    <col min="4" max="4" width="6.875" style="7" customWidth="1"/>
    <col min="5" max="5" width="6.75390625" style="7" customWidth="1"/>
    <col min="6" max="6" width="6.625" style="7" customWidth="1"/>
    <col min="7" max="7" width="6.875" style="7" customWidth="1"/>
    <col min="8" max="17" width="6.625" style="7" customWidth="1"/>
    <col min="18" max="18" width="6.50390625" style="7" customWidth="1"/>
    <col min="19" max="19" width="6.625" style="15" customWidth="1"/>
    <col min="20" max="31" width="6.625" style="4" customWidth="1"/>
    <col min="32" max="16384" width="9.00390625" style="4" customWidth="1"/>
  </cols>
  <sheetData>
    <row r="1" spans="1:18" s="310" customFormat="1" ht="21" customHeight="1">
      <c r="A1" s="636" t="s">
        <v>1196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</row>
    <row r="2" spans="1:18" s="436" customFormat="1" ht="21" customHeight="1">
      <c r="A2" s="636" t="s">
        <v>993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</row>
    <row r="3" spans="1:18" s="436" customFormat="1" ht="21" customHeight="1">
      <c r="A3" s="637" t="s">
        <v>992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</row>
    <row r="4" spans="1:18" s="172" customFormat="1" ht="19.5" customHeight="1" thickBot="1">
      <c r="A4" s="170"/>
      <c r="B4" s="170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0"/>
      <c r="R4" s="170"/>
    </row>
    <row r="5" spans="1:19" s="212" customFormat="1" ht="20.25" customHeight="1">
      <c r="A5" s="638" t="s">
        <v>280</v>
      </c>
      <c r="B5" s="638"/>
      <c r="C5" s="639"/>
      <c r="D5" s="634" t="s">
        <v>477</v>
      </c>
      <c r="E5" s="634" t="s">
        <v>478</v>
      </c>
      <c r="F5" s="634" t="s">
        <v>57</v>
      </c>
      <c r="G5" s="631" t="s">
        <v>479</v>
      </c>
      <c r="H5" s="632"/>
      <c r="I5" s="632"/>
      <c r="J5" s="632"/>
      <c r="K5" s="632"/>
      <c r="L5" s="632"/>
      <c r="M5" s="632"/>
      <c r="N5" s="632"/>
      <c r="O5" s="632"/>
      <c r="P5" s="632"/>
      <c r="Q5" s="633"/>
      <c r="R5" s="631" t="s">
        <v>58</v>
      </c>
      <c r="S5" s="211"/>
    </row>
    <row r="6" spans="1:19" s="212" customFormat="1" ht="20.25" customHeight="1">
      <c r="A6" s="638"/>
      <c r="B6" s="638"/>
      <c r="C6" s="639"/>
      <c r="D6" s="635"/>
      <c r="E6" s="635"/>
      <c r="F6" s="635"/>
      <c r="G6" s="635" t="s">
        <v>477</v>
      </c>
      <c r="H6" s="628" t="s">
        <v>489</v>
      </c>
      <c r="I6" s="629"/>
      <c r="J6" s="629"/>
      <c r="K6" s="629"/>
      <c r="L6" s="630"/>
      <c r="M6" s="628" t="s">
        <v>476</v>
      </c>
      <c r="N6" s="629"/>
      <c r="O6" s="629"/>
      <c r="P6" s="629"/>
      <c r="Q6" s="630"/>
      <c r="R6" s="628"/>
      <c r="S6" s="211"/>
    </row>
    <row r="7" spans="1:19" s="212" customFormat="1" ht="30" customHeight="1">
      <c r="A7" s="640"/>
      <c r="B7" s="640"/>
      <c r="C7" s="633"/>
      <c r="D7" s="635"/>
      <c r="E7" s="635"/>
      <c r="F7" s="635"/>
      <c r="G7" s="635"/>
      <c r="H7" s="213" t="s">
        <v>279</v>
      </c>
      <c r="I7" s="213" t="s">
        <v>59</v>
      </c>
      <c r="J7" s="213" t="s">
        <v>480</v>
      </c>
      <c r="K7" s="213" t="s">
        <v>543</v>
      </c>
      <c r="L7" s="213" t="s">
        <v>544</v>
      </c>
      <c r="M7" s="213" t="s">
        <v>279</v>
      </c>
      <c r="N7" s="213" t="s">
        <v>59</v>
      </c>
      <c r="O7" s="213" t="s">
        <v>480</v>
      </c>
      <c r="P7" s="213" t="s">
        <v>543</v>
      </c>
      <c r="Q7" s="213" t="s">
        <v>544</v>
      </c>
      <c r="R7" s="628"/>
      <c r="S7" s="211"/>
    </row>
    <row r="8" spans="1:19" s="29" customFormat="1" ht="6" customHeight="1">
      <c r="A8" s="204"/>
      <c r="B8" s="204"/>
      <c r="C8" s="205"/>
      <c r="D8" s="37"/>
      <c r="E8" s="37"/>
      <c r="F8" s="37"/>
      <c r="G8" s="37"/>
      <c r="H8" s="37" t="s">
        <v>424</v>
      </c>
      <c r="I8" s="37" t="s">
        <v>425</v>
      </c>
      <c r="J8" s="37" t="s">
        <v>424</v>
      </c>
      <c r="K8" s="37"/>
      <c r="L8" s="37"/>
      <c r="M8" s="37" t="s">
        <v>424</v>
      </c>
      <c r="N8" s="37" t="s">
        <v>424</v>
      </c>
      <c r="O8" s="37" t="s">
        <v>424</v>
      </c>
      <c r="P8" s="37"/>
      <c r="Q8" s="37"/>
      <c r="R8" s="37"/>
      <c r="S8" s="39" t="s">
        <v>424</v>
      </c>
    </row>
    <row r="9" spans="1:19" s="29" customFormat="1" ht="23.25" customHeight="1">
      <c r="A9" s="206" t="s">
        <v>51</v>
      </c>
      <c r="B9" s="206"/>
      <c r="C9" s="207"/>
      <c r="D9" s="175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/>
    </row>
    <row r="10" spans="1:19" s="29" customFormat="1" ht="23.25" customHeight="1">
      <c r="A10" s="206" t="s">
        <v>60</v>
      </c>
      <c r="B10" s="206"/>
      <c r="C10" s="207"/>
      <c r="D10" s="175">
        <v>171125</v>
      </c>
      <c r="E10" s="175">
        <v>105219</v>
      </c>
      <c r="F10" s="175">
        <v>2394</v>
      </c>
      <c r="G10" s="175">
        <v>63295</v>
      </c>
      <c r="H10" s="175">
        <v>22280</v>
      </c>
      <c r="I10" s="175">
        <v>27030</v>
      </c>
      <c r="J10" s="175">
        <v>8655</v>
      </c>
      <c r="K10" s="175">
        <v>3529</v>
      </c>
      <c r="L10" s="175">
        <v>1801</v>
      </c>
      <c r="M10" s="175">
        <v>38587</v>
      </c>
      <c r="N10" s="175">
        <v>18235</v>
      </c>
      <c r="O10" s="175">
        <v>4888</v>
      </c>
      <c r="P10" s="175">
        <v>1066</v>
      </c>
      <c r="Q10" s="175">
        <v>519</v>
      </c>
      <c r="R10" s="175">
        <v>217</v>
      </c>
      <c r="S10" s="173" t="s">
        <v>424</v>
      </c>
    </row>
    <row r="11" spans="1:19" s="29" customFormat="1" ht="23.25" customHeight="1">
      <c r="A11" s="206" t="s">
        <v>481</v>
      </c>
      <c r="B11" s="206"/>
      <c r="C11" s="207"/>
      <c r="D11" s="175">
        <v>169408</v>
      </c>
      <c r="E11" s="175">
        <v>104324</v>
      </c>
      <c r="F11" s="175">
        <v>2309</v>
      </c>
      <c r="G11" s="175">
        <v>62570</v>
      </c>
      <c r="H11" s="175">
        <v>22029</v>
      </c>
      <c r="I11" s="175">
        <v>26638</v>
      </c>
      <c r="J11" s="175">
        <v>8612</v>
      </c>
      <c r="K11" s="175">
        <v>3501</v>
      </c>
      <c r="L11" s="175">
        <v>1790</v>
      </c>
      <c r="M11" s="175">
        <v>38110</v>
      </c>
      <c r="N11" s="175">
        <v>18026</v>
      </c>
      <c r="O11" s="175">
        <v>4859</v>
      </c>
      <c r="P11" s="175">
        <v>1058</v>
      </c>
      <c r="Q11" s="175">
        <v>517</v>
      </c>
      <c r="R11" s="175">
        <v>205</v>
      </c>
      <c r="S11" s="173" t="s">
        <v>424</v>
      </c>
    </row>
    <row r="12" spans="1:19" s="29" customFormat="1" ht="23.25" customHeight="1">
      <c r="A12" s="206"/>
      <c r="B12" s="208" t="s">
        <v>482</v>
      </c>
      <c r="C12" s="207"/>
      <c r="D12" s="175">
        <v>109101</v>
      </c>
      <c r="E12" s="175">
        <v>100186</v>
      </c>
      <c r="F12" s="175">
        <v>178</v>
      </c>
      <c r="G12" s="175">
        <v>8606</v>
      </c>
      <c r="H12" s="175">
        <v>226</v>
      </c>
      <c r="I12" s="175">
        <v>1426</v>
      </c>
      <c r="J12" s="175">
        <v>2960</v>
      </c>
      <c r="K12" s="175">
        <v>2640</v>
      </c>
      <c r="L12" s="175">
        <v>1354</v>
      </c>
      <c r="M12" s="175">
        <v>1916</v>
      </c>
      <c r="N12" s="175">
        <v>2897</v>
      </c>
      <c r="O12" s="175">
        <v>2607</v>
      </c>
      <c r="P12" s="175">
        <v>826</v>
      </c>
      <c r="Q12" s="175">
        <v>360</v>
      </c>
      <c r="R12" s="175">
        <v>131</v>
      </c>
      <c r="S12" s="173" t="s">
        <v>424</v>
      </c>
    </row>
    <row r="13" spans="1:19" s="29" customFormat="1" ht="23.25" customHeight="1">
      <c r="A13" s="206"/>
      <c r="B13" s="130" t="s">
        <v>787</v>
      </c>
      <c r="C13" s="207"/>
      <c r="D13" s="175">
        <v>3530</v>
      </c>
      <c r="E13" s="175">
        <v>12</v>
      </c>
      <c r="F13" s="175">
        <v>174</v>
      </c>
      <c r="G13" s="175">
        <v>3344</v>
      </c>
      <c r="H13" s="175">
        <v>50</v>
      </c>
      <c r="I13" s="175">
        <v>2091</v>
      </c>
      <c r="J13" s="175">
        <v>809</v>
      </c>
      <c r="K13" s="175">
        <v>166</v>
      </c>
      <c r="L13" s="175">
        <v>228</v>
      </c>
      <c r="M13" s="175">
        <v>1347</v>
      </c>
      <c r="N13" s="175">
        <v>1351</v>
      </c>
      <c r="O13" s="175">
        <v>509</v>
      </c>
      <c r="P13" s="175">
        <v>109</v>
      </c>
      <c r="Q13" s="175">
        <v>28</v>
      </c>
      <c r="R13" s="437" t="s">
        <v>14</v>
      </c>
      <c r="S13" s="173" t="s">
        <v>424</v>
      </c>
    </row>
    <row r="14" spans="1:19" s="29" customFormat="1" ht="23.25" customHeight="1">
      <c r="A14" s="206"/>
      <c r="B14" s="208" t="s">
        <v>483</v>
      </c>
      <c r="C14" s="207"/>
      <c r="D14" s="175">
        <v>53451</v>
      </c>
      <c r="E14" s="175">
        <v>3798</v>
      </c>
      <c r="F14" s="175">
        <v>1908</v>
      </c>
      <c r="G14" s="175">
        <v>47694</v>
      </c>
      <c r="H14" s="175">
        <v>20877</v>
      </c>
      <c r="I14" s="175">
        <v>21533</v>
      </c>
      <c r="J14" s="175">
        <v>4487</v>
      </c>
      <c r="K14" s="175">
        <v>625</v>
      </c>
      <c r="L14" s="175">
        <v>172</v>
      </c>
      <c r="M14" s="175">
        <v>33168</v>
      </c>
      <c r="N14" s="175">
        <v>12737</v>
      </c>
      <c r="O14" s="175">
        <v>1573</v>
      </c>
      <c r="P14" s="175">
        <v>105</v>
      </c>
      <c r="Q14" s="437">
        <v>111</v>
      </c>
      <c r="R14" s="175">
        <v>51</v>
      </c>
      <c r="S14" s="173" t="s">
        <v>424</v>
      </c>
    </row>
    <row r="15" spans="1:19" s="29" customFormat="1" ht="23.25" customHeight="1">
      <c r="A15" s="206"/>
      <c r="B15" s="208" t="s">
        <v>484</v>
      </c>
      <c r="C15" s="207"/>
      <c r="D15" s="175">
        <v>3326</v>
      </c>
      <c r="E15" s="175">
        <v>328</v>
      </c>
      <c r="F15" s="175">
        <v>49</v>
      </c>
      <c r="G15" s="175">
        <v>2926</v>
      </c>
      <c r="H15" s="175">
        <v>876</v>
      </c>
      <c r="I15" s="175">
        <v>1588</v>
      </c>
      <c r="J15" s="175">
        <v>356</v>
      </c>
      <c r="K15" s="175">
        <v>70</v>
      </c>
      <c r="L15" s="175">
        <v>36</v>
      </c>
      <c r="M15" s="175">
        <v>1679</v>
      </c>
      <c r="N15" s="175">
        <v>1041</v>
      </c>
      <c r="O15" s="175">
        <v>170</v>
      </c>
      <c r="P15" s="175">
        <v>18</v>
      </c>
      <c r="Q15" s="175">
        <v>18</v>
      </c>
      <c r="R15" s="175">
        <v>23</v>
      </c>
      <c r="S15" s="173" t="s">
        <v>424</v>
      </c>
    </row>
    <row r="16" spans="1:19" s="29" customFormat="1" ht="23.25" customHeight="1">
      <c r="A16" s="206" t="s">
        <v>423</v>
      </c>
      <c r="B16" s="208"/>
      <c r="C16" s="207"/>
      <c r="D16" s="175">
        <v>1717</v>
      </c>
      <c r="E16" s="175">
        <v>895</v>
      </c>
      <c r="F16" s="175">
        <v>85</v>
      </c>
      <c r="G16" s="175">
        <v>725</v>
      </c>
      <c r="H16" s="175">
        <v>251</v>
      </c>
      <c r="I16" s="175">
        <v>392</v>
      </c>
      <c r="J16" s="175">
        <v>43</v>
      </c>
      <c r="K16" s="175">
        <v>28</v>
      </c>
      <c r="L16" s="175">
        <v>11</v>
      </c>
      <c r="M16" s="175">
        <v>477</v>
      </c>
      <c r="N16" s="175">
        <v>209</v>
      </c>
      <c r="O16" s="175">
        <v>29</v>
      </c>
      <c r="P16" s="175">
        <v>8</v>
      </c>
      <c r="Q16" s="437">
        <v>2</v>
      </c>
      <c r="R16" s="175">
        <v>12</v>
      </c>
      <c r="S16" s="173" t="s">
        <v>426</v>
      </c>
    </row>
    <row r="17" spans="1:19" s="29" customFormat="1" ht="23.25" customHeight="1">
      <c r="A17" s="206"/>
      <c r="B17" s="206"/>
      <c r="C17" s="207"/>
      <c r="D17" s="114"/>
      <c r="E17" s="114"/>
      <c r="F17" s="114"/>
      <c r="G17" s="175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73" t="s">
        <v>427</v>
      </c>
    </row>
    <row r="18" spans="1:19" s="29" customFormat="1" ht="23.25" customHeight="1">
      <c r="A18" s="206" t="s">
        <v>61</v>
      </c>
      <c r="B18" s="206"/>
      <c r="C18" s="207"/>
      <c r="D18" s="114"/>
      <c r="E18" s="114"/>
      <c r="F18" s="114"/>
      <c r="G18" s="175"/>
      <c r="H18" s="114"/>
      <c r="I18" s="114"/>
      <c r="J18" s="114"/>
      <c r="K18" s="114"/>
      <c r="L18" s="114"/>
      <c r="R18" s="114"/>
      <c r="S18" s="173" t="s">
        <v>427</v>
      </c>
    </row>
    <row r="19" spans="1:19" s="29" customFormat="1" ht="23.25" customHeight="1">
      <c r="A19" s="206" t="s">
        <v>60</v>
      </c>
      <c r="B19" s="206"/>
      <c r="C19" s="207"/>
      <c r="D19" s="175">
        <v>390841</v>
      </c>
      <c r="E19" s="175">
        <v>282386</v>
      </c>
      <c r="F19" s="175">
        <v>4122</v>
      </c>
      <c r="G19" s="175">
        <v>103779</v>
      </c>
      <c r="H19" s="175">
        <v>34395</v>
      </c>
      <c r="I19" s="175">
        <v>41885</v>
      </c>
      <c r="J19" s="175">
        <v>16250</v>
      </c>
      <c r="K19" s="175">
        <v>7545</v>
      </c>
      <c r="L19" s="175">
        <v>3704</v>
      </c>
      <c r="M19" s="175">
        <v>61067</v>
      </c>
      <c r="N19" s="175">
        <v>29968</v>
      </c>
      <c r="O19" s="175">
        <v>9563</v>
      </c>
      <c r="P19" s="175">
        <v>2191</v>
      </c>
      <c r="Q19" s="175">
        <v>990</v>
      </c>
      <c r="R19" s="175">
        <v>554</v>
      </c>
      <c r="S19" s="173" t="s">
        <v>426</v>
      </c>
    </row>
    <row r="20" spans="1:19" s="29" customFormat="1" ht="23.25" customHeight="1">
      <c r="A20" s="206" t="s">
        <v>485</v>
      </c>
      <c r="B20" s="206"/>
      <c r="C20" s="207"/>
      <c r="D20" s="175">
        <v>387919</v>
      </c>
      <c r="E20" s="175">
        <v>280546</v>
      </c>
      <c r="F20" s="175">
        <v>4011</v>
      </c>
      <c r="G20" s="175">
        <v>102833</v>
      </c>
      <c r="H20" s="175">
        <v>34080</v>
      </c>
      <c r="I20" s="175">
        <v>41389</v>
      </c>
      <c r="J20" s="175">
        <v>16186</v>
      </c>
      <c r="K20" s="175">
        <v>7493</v>
      </c>
      <c r="L20" s="175">
        <v>3685</v>
      </c>
      <c r="M20" s="175">
        <v>60448</v>
      </c>
      <c r="N20" s="175">
        <v>29701</v>
      </c>
      <c r="O20" s="175">
        <v>9520</v>
      </c>
      <c r="P20" s="175">
        <v>2178</v>
      </c>
      <c r="Q20" s="175">
        <v>986</v>
      </c>
      <c r="R20" s="175">
        <v>529</v>
      </c>
      <c r="S20" s="173" t="s">
        <v>426</v>
      </c>
    </row>
    <row r="21" spans="1:19" s="29" customFormat="1" ht="23.25" customHeight="1">
      <c r="A21" s="206"/>
      <c r="B21" s="208" t="s">
        <v>486</v>
      </c>
      <c r="C21" s="207"/>
      <c r="D21" s="175">
        <v>291228</v>
      </c>
      <c r="E21" s="175">
        <v>271523</v>
      </c>
      <c r="F21" s="175">
        <v>363</v>
      </c>
      <c r="G21" s="175">
        <v>18971</v>
      </c>
      <c r="H21" s="175">
        <v>397</v>
      </c>
      <c r="I21" s="175">
        <v>3006</v>
      </c>
      <c r="J21" s="175">
        <v>6602</v>
      </c>
      <c r="K21" s="175">
        <v>6002</v>
      </c>
      <c r="L21" s="175">
        <v>2964</v>
      </c>
      <c r="M21" s="175">
        <v>4209</v>
      </c>
      <c r="N21" s="175">
        <v>6469</v>
      </c>
      <c r="O21" s="175">
        <v>5759</v>
      </c>
      <c r="P21" s="175">
        <v>1787</v>
      </c>
      <c r="Q21" s="175">
        <v>747</v>
      </c>
      <c r="R21" s="175">
        <v>371</v>
      </c>
      <c r="S21" s="173" t="s">
        <v>426</v>
      </c>
    </row>
    <row r="22" spans="1:19" s="29" customFormat="1" ht="23.25" customHeight="1">
      <c r="A22" s="206"/>
      <c r="B22" s="130" t="s">
        <v>787</v>
      </c>
      <c r="C22" s="207"/>
      <c r="D22" s="175">
        <v>6327</v>
      </c>
      <c r="E22" s="175">
        <v>23</v>
      </c>
      <c r="F22" s="175">
        <v>278</v>
      </c>
      <c r="G22" s="175">
        <v>6026</v>
      </c>
      <c r="H22" s="175">
        <v>86</v>
      </c>
      <c r="I22" s="175">
        <v>3736</v>
      </c>
      <c r="J22" s="175">
        <v>1523</v>
      </c>
      <c r="K22" s="175">
        <v>320</v>
      </c>
      <c r="L22" s="175">
        <v>361</v>
      </c>
      <c r="M22" s="175">
        <v>2321</v>
      </c>
      <c r="N22" s="175">
        <v>2532</v>
      </c>
      <c r="O22" s="175">
        <v>932</v>
      </c>
      <c r="P22" s="175">
        <v>183</v>
      </c>
      <c r="Q22" s="175">
        <v>58</v>
      </c>
      <c r="R22" s="437" t="s">
        <v>14</v>
      </c>
      <c r="S22" s="173" t="s">
        <v>426</v>
      </c>
    </row>
    <row r="23" spans="1:19" s="29" customFormat="1" ht="23.25" customHeight="1">
      <c r="A23" s="206"/>
      <c r="B23" s="208" t="s">
        <v>487</v>
      </c>
      <c r="C23" s="207"/>
      <c r="D23" s="175">
        <v>84985</v>
      </c>
      <c r="E23" s="175">
        <v>8202</v>
      </c>
      <c r="F23" s="175">
        <v>3288</v>
      </c>
      <c r="G23" s="175">
        <v>73394</v>
      </c>
      <c r="H23" s="175">
        <v>32435</v>
      </c>
      <c r="I23" s="175">
        <v>32174</v>
      </c>
      <c r="J23" s="175">
        <v>7466</v>
      </c>
      <c r="K23" s="175">
        <v>1033</v>
      </c>
      <c r="L23" s="175">
        <v>286</v>
      </c>
      <c r="M23" s="175">
        <v>51458</v>
      </c>
      <c r="N23" s="175">
        <v>19069</v>
      </c>
      <c r="O23" s="175">
        <v>2553</v>
      </c>
      <c r="P23" s="175">
        <v>165</v>
      </c>
      <c r="Q23" s="437">
        <v>149</v>
      </c>
      <c r="R23" s="175">
        <v>101</v>
      </c>
      <c r="S23" s="173" t="s">
        <v>426</v>
      </c>
    </row>
    <row r="24" spans="1:19" s="29" customFormat="1" ht="23.25" customHeight="1">
      <c r="A24" s="206"/>
      <c r="B24" s="208" t="s">
        <v>488</v>
      </c>
      <c r="C24" s="207"/>
      <c r="D24" s="175">
        <v>5379</v>
      </c>
      <c r="E24" s="175">
        <v>798</v>
      </c>
      <c r="F24" s="175">
        <v>82</v>
      </c>
      <c r="G24" s="175">
        <v>4442</v>
      </c>
      <c r="H24" s="175">
        <v>1162</v>
      </c>
      <c r="I24" s="175">
        <v>2473</v>
      </c>
      <c r="J24" s="175">
        <v>595</v>
      </c>
      <c r="K24" s="175">
        <v>138</v>
      </c>
      <c r="L24" s="175">
        <v>74</v>
      </c>
      <c r="M24" s="175">
        <v>2460</v>
      </c>
      <c r="N24" s="175">
        <v>1631</v>
      </c>
      <c r="O24" s="175">
        <v>276</v>
      </c>
      <c r="P24" s="175">
        <v>43</v>
      </c>
      <c r="Q24" s="175">
        <v>32</v>
      </c>
      <c r="R24" s="175">
        <v>57</v>
      </c>
      <c r="S24" s="173" t="s">
        <v>426</v>
      </c>
    </row>
    <row r="25" spans="1:19" s="29" customFormat="1" ht="23.25" customHeight="1">
      <c r="A25" s="206" t="s">
        <v>423</v>
      </c>
      <c r="B25" s="208"/>
      <c r="C25" s="207"/>
      <c r="D25" s="175">
        <v>2922</v>
      </c>
      <c r="E25" s="175">
        <v>1840</v>
      </c>
      <c r="F25" s="175">
        <v>111</v>
      </c>
      <c r="G25" s="175">
        <v>946</v>
      </c>
      <c r="H25" s="175">
        <v>315</v>
      </c>
      <c r="I25" s="175">
        <v>496</v>
      </c>
      <c r="J25" s="175">
        <v>64</v>
      </c>
      <c r="K25" s="175">
        <v>52</v>
      </c>
      <c r="L25" s="175">
        <v>19</v>
      </c>
      <c r="M25" s="175">
        <v>619</v>
      </c>
      <c r="N25" s="175">
        <v>267</v>
      </c>
      <c r="O25" s="175">
        <v>43</v>
      </c>
      <c r="P25" s="175">
        <v>13</v>
      </c>
      <c r="Q25" s="437">
        <v>4</v>
      </c>
      <c r="R25" s="175">
        <v>25</v>
      </c>
      <c r="S25" s="173" t="s">
        <v>426</v>
      </c>
    </row>
    <row r="26" spans="1:19" s="29" customFormat="1" ht="23.25" customHeight="1">
      <c r="A26" s="206"/>
      <c r="B26" s="206"/>
      <c r="C26" s="207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39"/>
    </row>
    <row r="27" spans="1:19" s="29" customFormat="1" ht="23.25" customHeight="1">
      <c r="A27" s="206" t="s">
        <v>50</v>
      </c>
      <c r="B27" s="206"/>
      <c r="C27" s="207"/>
      <c r="D27" s="175"/>
      <c r="E27" s="175"/>
      <c r="F27" s="175"/>
      <c r="G27" s="175"/>
      <c r="H27" s="175"/>
      <c r="I27" s="175"/>
      <c r="J27" s="175"/>
      <c r="K27" s="175"/>
      <c r="L27" s="175"/>
      <c r="R27" s="175"/>
      <c r="S27" s="39"/>
    </row>
    <row r="28" spans="1:19" s="29" customFormat="1" ht="23.25" customHeight="1">
      <c r="A28" s="206" t="s">
        <v>60</v>
      </c>
      <c r="B28" s="206"/>
      <c r="C28" s="207"/>
      <c r="D28" s="176">
        <v>2.28395</v>
      </c>
      <c r="E28" s="176">
        <v>2.68379</v>
      </c>
      <c r="F28" s="176">
        <v>1.7218</v>
      </c>
      <c r="G28" s="176">
        <v>1.63961</v>
      </c>
      <c r="H28" s="176">
        <v>1.54376</v>
      </c>
      <c r="I28" s="176">
        <v>1.54957</v>
      </c>
      <c r="J28" s="176">
        <v>1.87753</v>
      </c>
      <c r="K28" s="176">
        <v>2.138</v>
      </c>
      <c r="L28" s="176">
        <v>2.05664</v>
      </c>
      <c r="M28" s="176">
        <v>1.58258</v>
      </c>
      <c r="N28" s="176">
        <v>1.64343</v>
      </c>
      <c r="O28" s="176">
        <v>1.95642</v>
      </c>
      <c r="P28" s="176">
        <v>2.05535</v>
      </c>
      <c r="Q28" s="176">
        <v>1.90751</v>
      </c>
      <c r="R28" s="176">
        <v>2.553</v>
      </c>
      <c r="S28" s="39"/>
    </row>
    <row r="29" spans="1:19" s="29" customFormat="1" ht="23.25" customHeight="1">
      <c r="A29" s="206" t="s">
        <v>485</v>
      </c>
      <c r="B29" s="206"/>
      <c r="C29" s="207"/>
      <c r="D29" s="176">
        <v>2.28985</v>
      </c>
      <c r="E29" s="176">
        <v>2.68918</v>
      </c>
      <c r="F29" s="176">
        <v>1.73712</v>
      </c>
      <c r="G29" s="176">
        <v>1.64349</v>
      </c>
      <c r="H29" s="176">
        <v>1.54705</v>
      </c>
      <c r="I29" s="176">
        <v>1.55376</v>
      </c>
      <c r="J29" s="176">
        <v>1.87947</v>
      </c>
      <c r="K29" s="176">
        <v>2.14025</v>
      </c>
      <c r="L29" s="176">
        <v>2.05866</v>
      </c>
      <c r="M29" s="176">
        <v>1.58615</v>
      </c>
      <c r="N29" s="176">
        <v>1.64768</v>
      </c>
      <c r="O29" s="176">
        <v>1.95925</v>
      </c>
      <c r="P29" s="176">
        <v>2.0586</v>
      </c>
      <c r="Q29" s="176">
        <v>1.90716</v>
      </c>
      <c r="R29" s="176">
        <v>2.58049</v>
      </c>
      <c r="S29" s="39"/>
    </row>
    <row r="30" spans="1:19" s="29" customFormat="1" ht="23.25" customHeight="1">
      <c r="A30" s="206"/>
      <c r="B30" s="208" t="s">
        <v>486</v>
      </c>
      <c r="C30" s="207"/>
      <c r="D30" s="176">
        <v>2.66934</v>
      </c>
      <c r="E30" s="176">
        <v>2.71019</v>
      </c>
      <c r="F30" s="176">
        <v>2.03933</v>
      </c>
      <c r="G30" s="176">
        <v>2.20439</v>
      </c>
      <c r="H30" s="176">
        <v>1.75664</v>
      </c>
      <c r="I30" s="176">
        <v>2.10799</v>
      </c>
      <c r="J30" s="176">
        <v>2.23041</v>
      </c>
      <c r="K30" s="176">
        <v>2.27348</v>
      </c>
      <c r="L30" s="176">
        <v>2.18907</v>
      </c>
      <c r="M30" s="176">
        <v>2.19676</v>
      </c>
      <c r="N30" s="176">
        <v>2.233</v>
      </c>
      <c r="O30" s="176">
        <v>2.20905</v>
      </c>
      <c r="P30" s="176">
        <v>2.16344</v>
      </c>
      <c r="Q30" s="176">
        <v>2.075</v>
      </c>
      <c r="R30" s="176">
        <v>2.83206</v>
      </c>
      <c r="S30" s="39"/>
    </row>
    <row r="31" spans="1:19" s="29" customFormat="1" ht="23.25" customHeight="1">
      <c r="A31" s="206"/>
      <c r="B31" s="130" t="s">
        <v>787</v>
      </c>
      <c r="C31" s="207"/>
      <c r="D31" s="176">
        <v>1.79235</v>
      </c>
      <c r="E31" s="176">
        <v>1.91667</v>
      </c>
      <c r="F31" s="176">
        <v>1.5977</v>
      </c>
      <c r="G31" s="176">
        <v>1.80203</v>
      </c>
      <c r="H31" s="176">
        <v>1.72</v>
      </c>
      <c r="I31" s="176">
        <v>1.7867</v>
      </c>
      <c r="J31" s="176">
        <v>1.88257</v>
      </c>
      <c r="K31" s="176">
        <v>1.92771</v>
      </c>
      <c r="L31" s="176">
        <v>1.58333</v>
      </c>
      <c r="M31" s="176">
        <v>1.72309</v>
      </c>
      <c r="N31" s="176">
        <v>1.87417</v>
      </c>
      <c r="O31" s="176">
        <v>1.83104</v>
      </c>
      <c r="P31" s="176">
        <v>1.6789</v>
      </c>
      <c r="Q31" s="176">
        <v>2.07143</v>
      </c>
      <c r="R31" s="437" t="s">
        <v>14</v>
      </c>
      <c r="S31" s="39"/>
    </row>
    <row r="32" spans="1:19" s="29" customFormat="1" ht="23.25" customHeight="1">
      <c r="A32" s="206"/>
      <c r="B32" s="208" t="s">
        <v>487</v>
      </c>
      <c r="C32" s="207"/>
      <c r="D32" s="176">
        <v>1.58996</v>
      </c>
      <c r="E32" s="176">
        <v>2.15956</v>
      </c>
      <c r="F32" s="176">
        <v>1.72327</v>
      </c>
      <c r="G32" s="176">
        <v>1.53885</v>
      </c>
      <c r="H32" s="176">
        <v>1.55362</v>
      </c>
      <c r="I32" s="176">
        <v>1.49417</v>
      </c>
      <c r="J32" s="176">
        <v>1.66392</v>
      </c>
      <c r="K32" s="176">
        <v>1.6528</v>
      </c>
      <c r="L32" s="176">
        <v>1.66279</v>
      </c>
      <c r="M32" s="176">
        <v>1.55144</v>
      </c>
      <c r="N32" s="176">
        <v>1.49713</v>
      </c>
      <c r="O32" s="176">
        <v>1.62301</v>
      </c>
      <c r="P32" s="176">
        <v>1.57143</v>
      </c>
      <c r="Q32" s="438">
        <v>1.34234</v>
      </c>
      <c r="R32" s="176">
        <v>1.98039</v>
      </c>
      <c r="S32" s="39"/>
    </row>
    <row r="33" spans="1:19" s="29" customFormat="1" ht="23.25" customHeight="1">
      <c r="A33" s="206"/>
      <c r="B33" s="208" t="s">
        <v>488</v>
      </c>
      <c r="C33" s="207"/>
      <c r="D33" s="176">
        <v>1.61726</v>
      </c>
      <c r="E33" s="176">
        <v>2.43293</v>
      </c>
      <c r="F33" s="176">
        <v>1.67347</v>
      </c>
      <c r="G33" s="176">
        <v>1.51811</v>
      </c>
      <c r="H33" s="176">
        <v>1.32648</v>
      </c>
      <c r="I33" s="176">
        <v>1.5573</v>
      </c>
      <c r="J33" s="176">
        <v>1.67135</v>
      </c>
      <c r="K33" s="176">
        <v>1.97143</v>
      </c>
      <c r="L33" s="176">
        <v>2.05556</v>
      </c>
      <c r="M33" s="176">
        <v>1.46516</v>
      </c>
      <c r="N33" s="176">
        <v>1.56676</v>
      </c>
      <c r="O33" s="176">
        <v>1.62353</v>
      </c>
      <c r="P33" s="176">
        <v>2.38889</v>
      </c>
      <c r="Q33" s="176">
        <v>1.77778</v>
      </c>
      <c r="R33" s="176">
        <v>2.47826</v>
      </c>
      <c r="S33" s="39"/>
    </row>
    <row r="34" spans="1:19" s="29" customFormat="1" ht="23.25" customHeight="1">
      <c r="A34" s="206" t="s">
        <v>423</v>
      </c>
      <c r="B34" s="208"/>
      <c r="C34" s="207"/>
      <c r="D34" s="176">
        <v>1.70181</v>
      </c>
      <c r="E34" s="176">
        <v>2.05587</v>
      </c>
      <c r="F34" s="176">
        <v>1.30588</v>
      </c>
      <c r="G34" s="176">
        <v>1.30483</v>
      </c>
      <c r="H34" s="176">
        <v>1.25498</v>
      </c>
      <c r="I34" s="176">
        <v>1.26531</v>
      </c>
      <c r="J34" s="176">
        <v>1.48837</v>
      </c>
      <c r="K34" s="176">
        <v>1.85714</v>
      </c>
      <c r="L34" s="176">
        <v>1.72727</v>
      </c>
      <c r="M34" s="176">
        <v>1.29769</v>
      </c>
      <c r="N34" s="176">
        <v>1.27751</v>
      </c>
      <c r="O34" s="176">
        <v>1.48276</v>
      </c>
      <c r="P34" s="176">
        <v>1.625</v>
      </c>
      <c r="Q34" s="438">
        <v>2</v>
      </c>
      <c r="R34" s="176">
        <v>2.08333</v>
      </c>
      <c r="S34" s="39"/>
    </row>
    <row r="35" spans="1:19" s="29" customFormat="1" ht="21" customHeight="1">
      <c r="A35" s="206"/>
      <c r="B35" s="206"/>
      <c r="C35" s="207"/>
      <c r="D35" s="175"/>
      <c r="E35" s="175"/>
      <c r="F35" s="175"/>
      <c r="G35" s="176"/>
      <c r="H35" s="175"/>
      <c r="I35" s="175"/>
      <c r="J35" s="175"/>
      <c r="K35" s="175"/>
      <c r="L35" s="175"/>
      <c r="M35" s="176"/>
      <c r="N35" s="176"/>
      <c r="O35" s="176"/>
      <c r="P35" s="176"/>
      <c r="Q35" s="176"/>
      <c r="R35" s="175"/>
      <c r="S35" s="39"/>
    </row>
    <row r="36" spans="1:19" s="29" customFormat="1" ht="6" customHeight="1" thickBot="1">
      <c r="A36" s="209"/>
      <c r="B36" s="209"/>
      <c r="C36" s="209"/>
      <c r="D36" s="174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39"/>
    </row>
    <row r="37" spans="1:19" s="29" customFormat="1" ht="13.5">
      <c r="A37" s="206"/>
      <c r="B37" s="206"/>
      <c r="C37" s="21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/>
    </row>
    <row r="38" spans="1:19" s="29" customFormat="1" ht="13.5">
      <c r="A38" s="206"/>
      <c r="B38" s="210"/>
      <c r="C38" s="210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/>
    </row>
    <row r="39" spans="1:19" s="29" customFormat="1" ht="13.5">
      <c r="A39" s="206"/>
      <c r="B39" s="210"/>
      <c r="C39" s="210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/>
    </row>
    <row r="40" spans="1:19" s="29" customFormat="1" ht="13.5">
      <c r="A40" s="210"/>
      <c r="B40" s="210"/>
      <c r="C40" s="210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/>
    </row>
    <row r="41" spans="1:19" s="29" customFormat="1" ht="13.5">
      <c r="A41" s="210"/>
      <c r="B41" s="210"/>
      <c r="C41" s="210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/>
    </row>
    <row r="42" spans="1:19" s="29" customFormat="1" ht="13.5">
      <c r="A42" s="210"/>
      <c r="B42" s="210"/>
      <c r="C42" s="210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/>
    </row>
    <row r="43" spans="1:19" s="29" customFormat="1" ht="13.5">
      <c r="A43" s="210"/>
      <c r="B43" s="210"/>
      <c r="C43" s="210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/>
    </row>
    <row r="44" spans="1:19" s="29" customFormat="1" ht="13.5">
      <c r="A44" s="210"/>
      <c r="B44" s="210"/>
      <c r="C44" s="210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/>
    </row>
    <row r="45" spans="1:19" s="29" customFormat="1" ht="13.5">
      <c r="A45" s="210"/>
      <c r="B45" s="210"/>
      <c r="C45" s="210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/>
    </row>
    <row r="46" spans="1:19" s="29" customFormat="1" ht="13.5">
      <c r="A46" s="210"/>
      <c r="B46" s="210"/>
      <c r="C46" s="210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/>
    </row>
    <row r="47" spans="1:19" s="29" customFormat="1" ht="13.5">
      <c r="A47" s="210"/>
      <c r="B47" s="210"/>
      <c r="C47" s="210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/>
    </row>
    <row r="48" spans="1:19" s="29" customFormat="1" ht="13.5">
      <c r="A48" s="210"/>
      <c r="B48" s="210"/>
      <c r="C48" s="210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/>
    </row>
    <row r="49" spans="1:19" s="29" customFormat="1" ht="13.5">
      <c r="A49" s="210"/>
      <c r="B49" s="210"/>
      <c r="C49" s="210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/>
    </row>
    <row r="50" spans="1:19" s="29" customFormat="1" ht="13.5">
      <c r="A50" s="210"/>
      <c r="B50" s="210"/>
      <c r="C50" s="210"/>
      <c r="D50" s="37"/>
      <c r="E50" s="37"/>
      <c r="F50" s="37"/>
      <c r="G50" s="37"/>
      <c r="H50" s="37"/>
      <c r="I50" s="37"/>
      <c r="J50" s="25"/>
      <c r="K50" s="25"/>
      <c r="L50" s="25"/>
      <c r="M50" s="37"/>
      <c r="N50" s="37"/>
      <c r="O50" s="37"/>
      <c r="P50" s="37"/>
      <c r="Q50" s="37"/>
      <c r="R50" s="37"/>
      <c r="S50" s="39"/>
    </row>
    <row r="51" spans="1:19" s="29" customFormat="1" ht="13.5">
      <c r="A51" s="210"/>
      <c r="B51" s="210"/>
      <c r="C51" s="210"/>
      <c r="D51" s="37"/>
      <c r="E51" s="37"/>
      <c r="F51" s="37"/>
      <c r="G51" s="37"/>
      <c r="H51" s="37"/>
      <c r="I51" s="37"/>
      <c r="J51" s="25"/>
      <c r="K51" s="25"/>
      <c r="L51" s="37"/>
      <c r="M51" s="37"/>
      <c r="N51" s="37"/>
      <c r="O51" s="37"/>
      <c r="P51" s="37"/>
      <c r="Q51" s="37"/>
      <c r="R51" s="37"/>
      <c r="S51" s="39"/>
    </row>
    <row r="52" spans="1:19" s="29" customFormat="1" ht="13.5">
      <c r="A52" s="210"/>
      <c r="B52" s="210"/>
      <c r="C52" s="21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/>
    </row>
    <row r="53" spans="1:19" s="29" customFormat="1" ht="13.5">
      <c r="A53" s="210"/>
      <c r="B53" s="210"/>
      <c r="C53" s="210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/>
    </row>
    <row r="54" spans="1:19" s="29" customFormat="1" ht="13.5">
      <c r="A54" s="210"/>
      <c r="B54" s="210"/>
      <c r="C54" s="210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/>
    </row>
    <row r="55" spans="1:19" s="29" customFormat="1" ht="13.5">
      <c r="A55" s="210"/>
      <c r="B55" s="210"/>
      <c r="C55" s="210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/>
    </row>
    <row r="56" spans="1:19" s="29" customFormat="1" ht="13.5">
      <c r="A56" s="210"/>
      <c r="B56" s="210"/>
      <c r="C56" s="210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/>
    </row>
    <row r="57" spans="1:19" s="29" customFormat="1" ht="13.5">
      <c r="A57" s="210"/>
      <c r="B57" s="210"/>
      <c r="C57" s="210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/>
    </row>
    <row r="58" spans="1:19" s="29" customFormat="1" ht="13.5">
      <c r="A58" s="210"/>
      <c r="B58" s="210"/>
      <c r="C58" s="210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/>
    </row>
    <row r="59" spans="1:19" s="29" customFormat="1" ht="13.5">
      <c r="A59" s="210"/>
      <c r="B59" s="210"/>
      <c r="C59" s="21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/>
    </row>
    <row r="60" spans="1:19" s="29" customFormat="1" ht="13.5">
      <c r="A60" s="210"/>
      <c r="B60" s="210"/>
      <c r="C60" s="210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/>
    </row>
    <row r="61" spans="1:19" s="29" customFormat="1" ht="13.5">
      <c r="A61" s="210"/>
      <c r="B61" s="210"/>
      <c r="C61" s="210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9"/>
    </row>
    <row r="62" spans="1:19" s="29" customFormat="1" ht="13.5">
      <c r="A62" s="210"/>
      <c r="B62" s="210"/>
      <c r="C62" s="210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9"/>
    </row>
    <row r="63" spans="1:19" s="29" customFormat="1" ht="13.5">
      <c r="A63" s="210"/>
      <c r="B63" s="210"/>
      <c r="C63" s="210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/>
    </row>
    <row r="64" spans="1:19" s="29" customFormat="1" ht="13.5">
      <c r="A64" s="210"/>
      <c r="B64" s="210"/>
      <c r="C64" s="210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/>
    </row>
    <row r="65" spans="1:19" s="29" customFormat="1" ht="13.5">
      <c r="A65" s="210"/>
      <c r="B65" s="210"/>
      <c r="C65" s="210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/>
    </row>
    <row r="66" spans="1:19" s="29" customFormat="1" ht="13.5">
      <c r="A66" s="210"/>
      <c r="B66" s="210"/>
      <c r="C66" s="210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/>
    </row>
    <row r="67" spans="1:19" s="29" customFormat="1" ht="13.5">
      <c r="A67" s="210"/>
      <c r="B67" s="210"/>
      <c r="C67" s="210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/>
    </row>
    <row r="68" spans="1:19" s="29" customFormat="1" ht="13.5">
      <c r="A68" s="210"/>
      <c r="B68" s="210"/>
      <c r="C68" s="210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/>
    </row>
    <row r="69" spans="1:19" s="29" customFormat="1" ht="13.5">
      <c r="A69" s="210"/>
      <c r="B69" s="210"/>
      <c r="C69" s="210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/>
    </row>
    <row r="70" spans="1:19" s="29" customFormat="1" ht="13.5">
      <c r="A70" s="210"/>
      <c r="B70" s="210"/>
      <c r="C70" s="210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/>
    </row>
    <row r="71" spans="1:19" s="29" customFormat="1" ht="13.5">
      <c r="A71" s="210"/>
      <c r="B71" s="210"/>
      <c r="C71" s="210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/>
    </row>
    <row r="72" spans="1:19" s="29" customFormat="1" ht="13.5">
      <c r="A72" s="210"/>
      <c r="B72" s="210"/>
      <c r="C72" s="210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9"/>
    </row>
    <row r="73" spans="1:19" s="29" customFormat="1" ht="13.5">
      <c r="A73" s="210"/>
      <c r="B73" s="210"/>
      <c r="C73" s="210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/>
    </row>
    <row r="74" spans="1:19" s="29" customFormat="1" ht="13.5">
      <c r="A74" s="210"/>
      <c r="B74" s="210"/>
      <c r="C74" s="210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/>
    </row>
    <row r="75" spans="1:19" s="29" customFormat="1" ht="13.5">
      <c r="A75" s="210"/>
      <c r="B75" s="210"/>
      <c r="C75" s="210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/>
    </row>
    <row r="76" spans="1:19" s="29" customFormat="1" ht="13.5">
      <c r="A76" s="210"/>
      <c r="B76" s="210"/>
      <c r="C76" s="210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/>
    </row>
    <row r="77" spans="1:19" s="29" customFormat="1" ht="13.5">
      <c r="A77" s="210"/>
      <c r="B77" s="210"/>
      <c r="C77" s="210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9"/>
    </row>
    <row r="78" spans="1:19" s="29" customFormat="1" ht="13.5">
      <c r="A78" s="210"/>
      <c r="B78" s="210"/>
      <c r="C78" s="210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9"/>
    </row>
    <row r="79" spans="1:19" s="29" customFormat="1" ht="13.5">
      <c r="A79" s="210"/>
      <c r="B79" s="210"/>
      <c r="C79" s="210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/>
    </row>
    <row r="80" spans="1:19" s="29" customFormat="1" ht="13.5">
      <c r="A80" s="210"/>
      <c r="B80" s="210"/>
      <c r="C80" s="210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/>
    </row>
    <row r="81" spans="1:19" s="29" customFormat="1" ht="13.5">
      <c r="A81" s="210"/>
      <c r="B81" s="210"/>
      <c r="C81" s="210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/>
    </row>
    <row r="82" spans="1:19" s="29" customFormat="1" ht="13.5">
      <c r="A82" s="210"/>
      <c r="B82" s="210"/>
      <c r="C82" s="210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9"/>
    </row>
    <row r="83" spans="1:19" s="29" customFormat="1" ht="13.5">
      <c r="A83" s="210"/>
      <c r="B83" s="210"/>
      <c r="C83" s="210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9"/>
    </row>
    <row r="84" spans="1:19" s="29" customFormat="1" ht="13.5">
      <c r="A84" s="210"/>
      <c r="B84" s="210"/>
      <c r="C84" s="210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/>
    </row>
    <row r="85" spans="1:19" s="29" customFormat="1" ht="13.5">
      <c r="A85" s="210"/>
      <c r="B85" s="210"/>
      <c r="C85" s="210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/>
    </row>
    <row r="86" spans="1:19" s="29" customFormat="1" ht="13.5">
      <c r="A86" s="210"/>
      <c r="B86" s="210"/>
      <c r="C86" s="210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/>
    </row>
    <row r="87" spans="1:19" s="29" customFormat="1" ht="13.5">
      <c r="A87" s="210"/>
      <c r="B87" s="210"/>
      <c r="C87" s="210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/>
    </row>
    <row r="88" spans="1:19" s="29" customFormat="1" ht="13.5">
      <c r="A88" s="210"/>
      <c r="B88" s="210"/>
      <c r="C88" s="210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/>
    </row>
    <row r="89" spans="1:19" s="29" customFormat="1" ht="13.5">
      <c r="A89" s="210"/>
      <c r="B89" s="210"/>
      <c r="C89" s="210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9"/>
    </row>
    <row r="90" spans="1:19" s="29" customFormat="1" ht="13.5">
      <c r="A90" s="210"/>
      <c r="B90" s="210"/>
      <c r="C90" s="210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9"/>
    </row>
    <row r="91" spans="1:19" s="29" customFormat="1" ht="13.5">
      <c r="A91" s="210"/>
      <c r="B91" s="210"/>
      <c r="C91" s="210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9"/>
    </row>
    <row r="92" spans="1:19" s="29" customFormat="1" ht="13.5">
      <c r="A92" s="210"/>
      <c r="B92" s="210"/>
      <c r="C92" s="210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/>
    </row>
    <row r="93" spans="1:19" s="29" customFormat="1" ht="13.5">
      <c r="A93" s="210"/>
      <c r="B93" s="210"/>
      <c r="C93" s="210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/>
    </row>
    <row r="94" spans="1:19" s="29" customFormat="1" ht="13.5">
      <c r="A94" s="210"/>
      <c r="B94" s="210"/>
      <c r="C94" s="210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/>
    </row>
    <row r="95" spans="1:19" s="29" customFormat="1" ht="13.5">
      <c r="A95" s="210"/>
      <c r="B95" s="210"/>
      <c r="C95" s="210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/>
    </row>
    <row r="96" spans="1:3" ht="13.5">
      <c r="A96" s="439"/>
      <c r="B96" s="439"/>
      <c r="C96" s="439"/>
    </row>
    <row r="97" spans="1:3" ht="13.5">
      <c r="A97" s="439"/>
      <c r="B97" s="439"/>
      <c r="C97" s="439"/>
    </row>
    <row r="98" spans="1:3" ht="13.5">
      <c r="A98" s="439"/>
      <c r="B98" s="439"/>
      <c r="C98" s="439"/>
    </row>
    <row r="99" spans="1:3" ht="13.5">
      <c r="A99" s="439"/>
      <c r="B99" s="439"/>
      <c r="C99" s="439"/>
    </row>
    <row r="100" spans="1:3" ht="13.5">
      <c r="A100" s="439"/>
      <c r="B100" s="439"/>
      <c r="C100" s="439"/>
    </row>
    <row r="101" spans="1:3" ht="13.5">
      <c r="A101" s="439"/>
      <c r="B101" s="439"/>
      <c r="C101" s="439"/>
    </row>
    <row r="102" spans="1:3" ht="13.5">
      <c r="A102" s="439"/>
      <c r="B102" s="439"/>
      <c r="C102" s="439"/>
    </row>
    <row r="103" spans="1:3" ht="13.5">
      <c r="A103" s="439"/>
      <c r="B103" s="439"/>
      <c r="C103" s="439"/>
    </row>
    <row r="104" spans="1:3" ht="13.5">
      <c r="A104" s="439"/>
      <c r="B104" s="439"/>
      <c r="C104" s="439"/>
    </row>
    <row r="105" spans="1:3" ht="13.5">
      <c r="A105" s="439"/>
      <c r="B105" s="439"/>
      <c r="C105" s="439"/>
    </row>
    <row r="106" spans="1:3" ht="13.5">
      <c r="A106" s="439"/>
      <c r="B106" s="439"/>
      <c r="C106" s="439"/>
    </row>
    <row r="107" spans="1:3" ht="13.5">
      <c r="A107" s="439"/>
      <c r="B107" s="439"/>
      <c r="C107" s="439"/>
    </row>
    <row r="108" spans="1:3" ht="13.5">
      <c r="A108" s="439"/>
      <c r="B108" s="439"/>
      <c r="C108" s="439"/>
    </row>
    <row r="109" spans="1:3" ht="13.5">
      <c r="A109" s="439"/>
      <c r="B109" s="439"/>
      <c r="C109" s="439"/>
    </row>
    <row r="110" spans="1:3" ht="13.5">
      <c r="A110" s="439"/>
      <c r="B110" s="439"/>
      <c r="C110" s="439"/>
    </row>
    <row r="111" spans="1:3" ht="13.5">
      <c r="A111" s="439"/>
      <c r="B111" s="439"/>
      <c r="C111" s="439"/>
    </row>
    <row r="112" spans="1:3" ht="13.5">
      <c r="A112" s="439"/>
      <c r="B112" s="439"/>
      <c r="C112" s="439"/>
    </row>
    <row r="113" spans="1:3" ht="13.5">
      <c r="A113" s="439"/>
      <c r="B113" s="439"/>
      <c r="C113" s="439"/>
    </row>
    <row r="114" spans="1:3" ht="13.5">
      <c r="A114" s="439"/>
      <c r="B114" s="439"/>
      <c r="C114" s="439"/>
    </row>
    <row r="115" spans="1:3" ht="13.5">
      <c r="A115" s="439"/>
      <c r="B115" s="439"/>
      <c r="C115" s="439"/>
    </row>
    <row r="116" spans="1:3" ht="13.5">
      <c r="A116" s="439"/>
      <c r="B116" s="439"/>
      <c r="C116" s="439"/>
    </row>
    <row r="117" spans="1:3" ht="13.5">
      <c r="A117" s="439"/>
      <c r="B117" s="439"/>
      <c r="C117" s="439"/>
    </row>
    <row r="118" spans="1:3" ht="13.5">
      <c r="A118" s="439"/>
      <c r="B118" s="439"/>
      <c r="C118" s="439"/>
    </row>
    <row r="119" spans="1:3" ht="13.5">
      <c r="A119" s="439"/>
      <c r="B119" s="439"/>
      <c r="C119" s="439"/>
    </row>
    <row r="120" spans="1:3" ht="13.5">
      <c r="A120" s="439"/>
      <c r="B120" s="439"/>
      <c r="C120" s="439"/>
    </row>
    <row r="121" spans="1:3" ht="13.5">
      <c r="A121" s="439"/>
      <c r="B121" s="439"/>
      <c r="C121" s="439"/>
    </row>
    <row r="122" spans="1:3" ht="13.5">
      <c r="A122" s="439"/>
      <c r="B122" s="439"/>
      <c r="C122" s="439"/>
    </row>
    <row r="123" spans="1:3" ht="13.5">
      <c r="A123" s="439"/>
      <c r="B123" s="439"/>
      <c r="C123" s="439"/>
    </row>
    <row r="124" spans="1:3" ht="13.5">
      <c r="A124" s="439"/>
      <c r="B124" s="439"/>
      <c r="C124" s="439"/>
    </row>
    <row r="125" spans="1:3" ht="13.5">
      <c r="A125" s="439"/>
      <c r="B125" s="439"/>
      <c r="C125" s="439"/>
    </row>
    <row r="126" spans="1:3" ht="13.5">
      <c r="A126" s="439"/>
      <c r="B126" s="439"/>
      <c r="C126" s="439"/>
    </row>
    <row r="127" spans="1:3" ht="13.5">
      <c r="A127" s="439"/>
      <c r="B127" s="439"/>
      <c r="C127" s="439"/>
    </row>
    <row r="128" spans="1:3" ht="13.5">
      <c r="A128" s="439"/>
      <c r="B128" s="439"/>
      <c r="C128" s="439"/>
    </row>
    <row r="129" spans="1:3" ht="13.5">
      <c r="A129" s="439"/>
      <c r="B129" s="439"/>
      <c r="C129" s="439"/>
    </row>
    <row r="130" spans="1:3" ht="13.5">
      <c r="A130" s="439"/>
      <c r="B130" s="439"/>
      <c r="C130" s="439"/>
    </row>
    <row r="131" spans="1:3" ht="13.5">
      <c r="A131" s="439"/>
      <c r="B131" s="439"/>
      <c r="C131" s="439"/>
    </row>
    <row r="132" spans="1:3" ht="13.5">
      <c r="A132" s="439"/>
      <c r="B132" s="439"/>
      <c r="C132" s="439"/>
    </row>
    <row r="133" spans="1:3" ht="13.5">
      <c r="A133" s="439"/>
      <c r="B133" s="439"/>
      <c r="C133" s="439"/>
    </row>
    <row r="134" spans="1:3" ht="13.5">
      <c r="A134" s="439"/>
      <c r="B134" s="439"/>
      <c r="C134" s="439"/>
    </row>
    <row r="135" spans="1:3" ht="13.5">
      <c r="A135" s="439"/>
      <c r="B135" s="439"/>
      <c r="C135" s="439"/>
    </row>
    <row r="136" spans="1:3" ht="13.5">
      <c r="A136" s="439"/>
      <c r="B136" s="439"/>
      <c r="C136" s="439"/>
    </row>
    <row r="137" spans="1:3" ht="13.5">
      <c r="A137" s="439"/>
      <c r="B137" s="439"/>
      <c r="C137" s="439"/>
    </row>
    <row r="138" spans="1:3" ht="13.5">
      <c r="A138" s="439"/>
      <c r="B138" s="439"/>
      <c r="C138" s="439"/>
    </row>
    <row r="139" spans="1:3" ht="13.5">
      <c r="A139" s="439"/>
      <c r="B139" s="439"/>
      <c r="C139" s="439"/>
    </row>
    <row r="140" spans="1:3" ht="13.5">
      <c r="A140" s="439"/>
      <c r="B140" s="439"/>
      <c r="C140" s="439"/>
    </row>
    <row r="141" spans="1:3" ht="13.5">
      <c r="A141" s="439"/>
      <c r="B141" s="439"/>
      <c r="C141" s="439"/>
    </row>
    <row r="142" spans="1:3" ht="13.5">
      <c r="A142" s="439"/>
      <c r="B142" s="439"/>
      <c r="C142" s="439"/>
    </row>
    <row r="143" spans="1:3" ht="13.5">
      <c r="A143" s="439"/>
      <c r="B143" s="439"/>
      <c r="C143" s="439"/>
    </row>
    <row r="144" spans="1:3" ht="13.5">
      <c r="A144" s="439"/>
      <c r="B144" s="439"/>
      <c r="C144" s="439"/>
    </row>
    <row r="145" spans="1:3" ht="13.5">
      <c r="A145" s="439"/>
      <c r="B145" s="439"/>
      <c r="C145" s="439"/>
    </row>
    <row r="146" spans="1:3" ht="13.5">
      <c r="A146" s="439"/>
      <c r="B146" s="439"/>
      <c r="C146" s="439"/>
    </row>
    <row r="147" spans="1:3" ht="13.5">
      <c r="A147" s="439"/>
      <c r="B147" s="439"/>
      <c r="C147" s="439"/>
    </row>
    <row r="148" spans="1:3" ht="13.5">
      <c r="A148" s="439"/>
      <c r="B148" s="439"/>
      <c r="C148" s="439"/>
    </row>
    <row r="149" spans="1:3" ht="13.5">
      <c r="A149" s="439"/>
      <c r="B149" s="439"/>
      <c r="C149" s="439"/>
    </row>
    <row r="150" spans="1:3" ht="13.5">
      <c r="A150" s="439"/>
      <c r="B150" s="439"/>
      <c r="C150" s="439"/>
    </row>
    <row r="151" spans="1:3" ht="13.5">
      <c r="A151" s="439"/>
      <c r="B151" s="439"/>
      <c r="C151" s="439"/>
    </row>
    <row r="152" spans="1:3" ht="13.5">
      <c r="A152" s="439"/>
      <c r="B152" s="439"/>
      <c r="C152" s="439"/>
    </row>
    <row r="153" spans="1:3" ht="13.5">
      <c r="A153" s="439"/>
      <c r="B153" s="439"/>
      <c r="C153" s="439"/>
    </row>
    <row r="154" spans="1:3" ht="13.5">
      <c r="A154" s="439"/>
      <c r="B154" s="439"/>
      <c r="C154" s="439"/>
    </row>
    <row r="155" spans="1:3" ht="13.5">
      <c r="A155" s="439"/>
      <c r="B155" s="439"/>
      <c r="C155" s="439"/>
    </row>
    <row r="156" spans="1:3" ht="13.5">
      <c r="A156" s="439"/>
      <c r="B156" s="439"/>
      <c r="C156" s="439"/>
    </row>
    <row r="157" spans="1:3" ht="13.5">
      <c r="A157" s="439"/>
      <c r="B157" s="439"/>
      <c r="C157" s="439"/>
    </row>
    <row r="158" spans="1:3" ht="13.5">
      <c r="A158" s="439"/>
      <c r="B158" s="439"/>
      <c r="C158" s="439"/>
    </row>
    <row r="159" spans="1:3" ht="13.5">
      <c r="A159" s="439"/>
      <c r="B159" s="439"/>
      <c r="C159" s="439"/>
    </row>
    <row r="160" spans="1:3" ht="13.5">
      <c r="A160" s="439"/>
      <c r="B160" s="439"/>
      <c r="C160" s="439"/>
    </row>
    <row r="161" spans="1:3" ht="13.5">
      <c r="A161" s="439"/>
      <c r="B161" s="439"/>
      <c r="C161" s="439"/>
    </row>
    <row r="162" spans="1:3" ht="13.5">
      <c r="A162" s="439"/>
      <c r="B162" s="439"/>
      <c r="C162" s="439"/>
    </row>
    <row r="163" spans="1:3" ht="13.5">
      <c r="A163" s="439"/>
      <c r="B163" s="439"/>
      <c r="C163" s="439"/>
    </row>
    <row r="164" spans="1:3" ht="13.5">
      <c r="A164" s="439"/>
      <c r="B164" s="439"/>
      <c r="C164" s="439"/>
    </row>
    <row r="165" spans="1:3" ht="13.5">
      <c r="A165" s="439"/>
      <c r="B165" s="439"/>
      <c r="C165" s="439"/>
    </row>
    <row r="166" spans="1:3" ht="13.5">
      <c r="A166" s="439"/>
      <c r="B166" s="439"/>
      <c r="C166" s="439"/>
    </row>
    <row r="167" spans="1:3" ht="13.5">
      <c r="A167" s="439"/>
      <c r="B167" s="439"/>
      <c r="C167" s="439"/>
    </row>
    <row r="168" spans="1:3" ht="13.5">
      <c r="A168" s="439"/>
      <c r="B168" s="439"/>
      <c r="C168" s="439"/>
    </row>
    <row r="169" spans="1:3" ht="13.5">
      <c r="A169" s="439"/>
      <c r="B169" s="439"/>
      <c r="C169" s="439"/>
    </row>
    <row r="170" spans="1:3" ht="13.5">
      <c r="A170" s="439"/>
      <c r="B170" s="439"/>
      <c r="C170" s="439"/>
    </row>
    <row r="171" spans="1:3" ht="13.5">
      <c r="A171" s="439"/>
      <c r="B171" s="439"/>
      <c r="C171" s="439"/>
    </row>
    <row r="172" spans="1:3" ht="13.5">
      <c r="A172" s="439"/>
      <c r="B172" s="439"/>
      <c r="C172" s="439"/>
    </row>
    <row r="173" spans="1:3" ht="13.5">
      <c r="A173" s="439"/>
      <c r="B173" s="439"/>
      <c r="C173" s="439"/>
    </row>
    <row r="174" spans="1:3" ht="13.5">
      <c r="A174" s="439"/>
      <c r="B174" s="439"/>
      <c r="C174" s="439"/>
    </row>
    <row r="175" spans="1:3" ht="13.5">
      <c r="A175" s="439"/>
      <c r="B175" s="439"/>
      <c r="C175" s="439"/>
    </row>
    <row r="176" spans="1:3" ht="13.5">
      <c r="A176" s="439"/>
      <c r="B176" s="439"/>
      <c r="C176" s="439"/>
    </row>
    <row r="177" spans="1:3" ht="13.5">
      <c r="A177" s="439"/>
      <c r="B177" s="439"/>
      <c r="C177" s="439"/>
    </row>
    <row r="178" spans="1:3" ht="13.5">
      <c r="A178" s="439"/>
      <c r="B178" s="439"/>
      <c r="C178" s="439"/>
    </row>
    <row r="179" spans="1:3" ht="13.5">
      <c r="A179" s="439"/>
      <c r="B179" s="439"/>
      <c r="C179" s="439"/>
    </row>
    <row r="180" spans="1:3" ht="13.5">
      <c r="A180" s="439"/>
      <c r="B180" s="439"/>
      <c r="C180" s="439"/>
    </row>
    <row r="181" spans="1:3" ht="13.5">
      <c r="A181" s="439"/>
      <c r="B181" s="439"/>
      <c r="C181" s="439"/>
    </row>
    <row r="182" spans="1:3" ht="13.5">
      <c r="A182" s="439"/>
      <c r="B182" s="439"/>
      <c r="C182" s="439"/>
    </row>
    <row r="183" spans="1:3" ht="13.5">
      <c r="A183" s="439"/>
      <c r="B183" s="439"/>
      <c r="C183" s="439"/>
    </row>
    <row r="184" spans="1:3" ht="13.5">
      <c r="A184" s="439"/>
      <c r="B184" s="439"/>
      <c r="C184" s="439"/>
    </row>
    <row r="185" spans="1:3" ht="13.5">
      <c r="A185" s="439"/>
      <c r="B185" s="439"/>
      <c r="C185" s="439"/>
    </row>
    <row r="186" spans="1:3" ht="13.5">
      <c r="A186" s="439"/>
      <c r="B186" s="439"/>
      <c r="C186" s="439"/>
    </row>
    <row r="187" spans="1:3" ht="13.5">
      <c r="A187" s="439"/>
      <c r="B187" s="439"/>
      <c r="C187" s="439"/>
    </row>
  </sheetData>
  <sheetProtection/>
  <mergeCells count="12">
    <mergeCell ref="A5:C7"/>
    <mergeCell ref="H6:L6"/>
    <mergeCell ref="M6:Q6"/>
    <mergeCell ref="G5:Q5"/>
    <mergeCell ref="F5:F7"/>
    <mergeCell ref="E5:E7"/>
    <mergeCell ref="A1:R1"/>
    <mergeCell ref="A2:R2"/>
    <mergeCell ref="A3:R3"/>
    <mergeCell ref="D5:D7"/>
    <mergeCell ref="R5:R7"/>
    <mergeCell ref="G6:G7"/>
  </mergeCells>
  <printOptions horizontalCentered="1"/>
  <pageMargins left="0.6692913385826772" right="0.35433070866141736" top="0.984251968503937" bottom="0.551181102362204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5.625" style="15" customWidth="1"/>
    <col min="2" max="8" width="11.50390625" style="7" customWidth="1"/>
    <col min="9" max="16384" width="9.00390625" style="4" customWidth="1"/>
  </cols>
  <sheetData>
    <row r="1" spans="1:8" s="52" customFormat="1" ht="22.5" customHeight="1">
      <c r="A1" s="641" t="s">
        <v>428</v>
      </c>
      <c r="B1" s="641"/>
      <c r="C1" s="641"/>
      <c r="D1" s="641"/>
      <c r="E1" s="641"/>
      <c r="F1" s="641"/>
      <c r="G1" s="641"/>
      <c r="H1" s="641"/>
    </row>
    <row r="2" spans="1:8" s="440" customFormat="1" ht="22.5" customHeight="1">
      <c r="A2" s="481" t="s">
        <v>444</v>
      </c>
      <c r="B2" s="481"/>
      <c r="C2" s="481"/>
      <c r="D2" s="481"/>
      <c r="E2" s="481"/>
      <c r="F2" s="481"/>
      <c r="G2" s="481"/>
      <c r="H2" s="481"/>
    </row>
    <row r="3" spans="1:8" ht="18.75" customHeight="1" thickBot="1">
      <c r="A3" s="44"/>
      <c r="B3" s="11"/>
      <c r="C3" s="11"/>
      <c r="D3" s="11"/>
      <c r="E3" s="11"/>
      <c r="F3" s="11"/>
      <c r="G3" s="11" t="s">
        <v>995</v>
      </c>
      <c r="H3" s="11"/>
    </row>
    <row r="4" spans="1:8" s="94" customFormat="1" ht="19.5" customHeight="1">
      <c r="A4" s="514" t="s">
        <v>451</v>
      </c>
      <c r="B4" s="645" t="s">
        <v>186</v>
      </c>
      <c r="C4" s="642" t="s">
        <v>472</v>
      </c>
      <c r="D4" s="642"/>
      <c r="E4" s="642"/>
      <c r="F4" s="642"/>
      <c r="G4" s="642"/>
      <c r="H4" s="643" t="s">
        <v>55</v>
      </c>
    </row>
    <row r="5" spans="1:8" s="94" customFormat="1" ht="31.5" customHeight="1">
      <c r="A5" s="515"/>
      <c r="B5" s="642"/>
      <c r="C5" s="92" t="s">
        <v>429</v>
      </c>
      <c r="D5" s="92" t="s">
        <v>52</v>
      </c>
      <c r="E5" s="178" t="s">
        <v>430</v>
      </c>
      <c r="F5" s="92" t="s">
        <v>53</v>
      </c>
      <c r="G5" s="92" t="s">
        <v>54</v>
      </c>
      <c r="H5" s="644"/>
    </row>
    <row r="6" spans="1:8" s="29" customFormat="1" ht="9" customHeight="1">
      <c r="A6" s="36"/>
      <c r="B6" s="37"/>
      <c r="C6" s="37"/>
      <c r="D6" s="37"/>
      <c r="E6" s="37"/>
      <c r="F6" s="37"/>
      <c r="G6" s="37"/>
      <c r="H6" s="37"/>
    </row>
    <row r="7" spans="1:8" s="29" customFormat="1" ht="15.75" customHeight="1">
      <c r="A7" s="40" t="s">
        <v>187</v>
      </c>
      <c r="B7" s="38">
        <f>SUM(B9:B24)</f>
        <v>159477</v>
      </c>
      <c r="C7" s="38">
        <v>157475</v>
      </c>
      <c r="D7" s="38">
        <v>99641</v>
      </c>
      <c r="E7" s="38">
        <v>4518</v>
      </c>
      <c r="F7" s="38">
        <v>49574</v>
      </c>
      <c r="G7" s="38">
        <v>3742</v>
      </c>
      <c r="H7" s="38">
        <v>2002</v>
      </c>
    </row>
    <row r="8" spans="1:8" s="29" customFormat="1" ht="15.75" customHeight="1">
      <c r="A8" s="40"/>
      <c r="B8" s="281"/>
      <c r="C8" s="281"/>
      <c r="D8" s="281"/>
      <c r="E8" s="281"/>
      <c r="F8" s="281"/>
      <c r="G8" s="281"/>
      <c r="H8" s="281"/>
    </row>
    <row r="9" spans="1:8" s="29" customFormat="1" ht="15.75" customHeight="1">
      <c r="A9" s="40" t="s">
        <v>431</v>
      </c>
      <c r="B9" s="38">
        <v>5057</v>
      </c>
      <c r="C9" s="38">
        <v>4733</v>
      </c>
      <c r="D9" s="38">
        <v>59</v>
      </c>
      <c r="E9" s="38" t="s">
        <v>14</v>
      </c>
      <c r="F9" s="38">
        <v>4255</v>
      </c>
      <c r="G9" s="38">
        <v>419</v>
      </c>
      <c r="H9" s="38">
        <v>324</v>
      </c>
    </row>
    <row r="10" spans="1:8" s="29" customFormat="1" ht="15.75" customHeight="1">
      <c r="A10" s="40" t="s">
        <v>432</v>
      </c>
      <c r="B10" s="38">
        <v>11242</v>
      </c>
      <c r="C10" s="38">
        <v>10972</v>
      </c>
      <c r="D10" s="38">
        <v>599</v>
      </c>
      <c r="E10" s="38">
        <v>45</v>
      </c>
      <c r="F10" s="38">
        <v>9827</v>
      </c>
      <c r="G10" s="38">
        <v>501</v>
      </c>
      <c r="H10" s="38">
        <v>270</v>
      </c>
    </row>
    <row r="11" spans="1:8" s="29" customFormat="1" ht="15.75" customHeight="1">
      <c r="A11" s="40" t="s">
        <v>433</v>
      </c>
      <c r="B11" s="38">
        <v>11710</v>
      </c>
      <c r="C11" s="38">
        <v>11482</v>
      </c>
      <c r="D11" s="38">
        <v>948</v>
      </c>
      <c r="E11" s="38">
        <v>1094</v>
      </c>
      <c r="F11" s="38">
        <v>9014</v>
      </c>
      <c r="G11" s="38">
        <v>426</v>
      </c>
      <c r="H11" s="38">
        <v>228</v>
      </c>
    </row>
    <row r="12" spans="1:8" s="29" customFormat="1" ht="15.75" customHeight="1">
      <c r="A12" s="40" t="s">
        <v>434</v>
      </c>
      <c r="B12" s="38">
        <v>12122</v>
      </c>
      <c r="C12" s="38">
        <v>11906</v>
      </c>
      <c r="D12" s="38">
        <v>1029</v>
      </c>
      <c r="E12" s="38">
        <v>1528</v>
      </c>
      <c r="F12" s="38">
        <v>8802</v>
      </c>
      <c r="G12" s="38">
        <v>547</v>
      </c>
      <c r="H12" s="38">
        <v>216</v>
      </c>
    </row>
    <row r="13" spans="1:8" s="29" customFormat="1" ht="15.75" customHeight="1">
      <c r="A13" s="40" t="s">
        <v>435</v>
      </c>
      <c r="B13" s="38">
        <v>11594</v>
      </c>
      <c r="C13" s="38">
        <v>11328</v>
      </c>
      <c r="D13" s="38">
        <v>2243</v>
      </c>
      <c r="E13" s="38">
        <v>987</v>
      </c>
      <c r="F13" s="38">
        <v>7658</v>
      </c>
      <c r="G13" s="38">
        <v>440</v>
      </c>
      <c r="H13" s="38">
        <v>266</v>
      </c>
    </row>
    <row r="14" s="29" customFormat="1" ht="15.75" customHeight="1">
      <c r="A14" s="40"/>
    </row>
    <row r="15" spans="1:8" s="29" customFormat="1" ht="15.75" customHeight="1">
      <c r="A15" s="40" t="s">
        <v>436</v>
      </c>
      <c r="B15" s="38">
        <v>9465</v>
      </c>
      <c r="C15" s="38">
        <v>9230</v>
      </c>
      <c r="D15" s="38">
        <v>3867</v>
      </c>
      <c r="E15" s="38">
        <v>661</v>
      </c>
      <c r="F15" s="38">
        <v>4135</v>
      </c>
      <c r="G15" s="38">
        <v>567</v>
      </c>
      <c r="H15" s="29">
        <v>235</v>
      </c>
    </row>
    <row r="16" spans="1:8" s="29" customFormat="1" ht="15.75" customHeight="1">
      <c r="A16" s="40" t="s">
        <v>437</v>
      </c>
      <c r="B16" s="38">
        <v>9751</v>
      </c>
      <c r="C16" s="38">
        <v>9582</v>
      </c>
      <c r="D16" s="38">
        <v>6460</v>
      </c>
      <c r="E16" s="38">
        <v>162</v>
      </c>
      <c r="F16" s="38">
        <v>2638</v>
      </c>
      <c r="G16" s="38">
        <v>322</v>
      </c>
      <c r="H16" s="38">
        <v>169</v>
      </c>
    </row>
    <row r="17" spans="1:8" s="29" customFormat="1" ht="15.75" customHeight="1">
      <c r="A17" s="40" t="s">
        <v>438</v>
      </c>
      <c r="B17" s="38">
        <v>8011</v>
      </c>
      <c r="C17" s="38">
        <v>7886</v>
      </c>
      <c r="D17" s="38">
        <v>6630</v>
      </c>
      <c r="E17" s="38">
        <v>22</v>
      </c>
      <c r="F17" s="38">
        <v>1060</v>
      </c>
      <c r="G17" s="38">
        <v>174</v>
      </c>
      <c r="H17" s="38">
        <v>125</v>
      </c>
    </row>
    <row r="18" spans="1:8" s="29" customFormat="1" ht="15.75" customHeight="1">
      <c r="A18" s="40" t="s">
        <v>439</v>
      </c>
      <c r="B18" s="38">
        <v>10349</v>
      </c>
      <c r="C18" s="38">
        <v>10210</v>
      </c>
      <c r="D18" s="38">
        <v>9211</v>
      </c>
      <c r="E18" s="38">
        <v>12</v>
      </c>
      <c r="F18" s="38">
        <v>837</v>
      </c>
      <c r="G18" s="38">
        <v>150</v>
      </c>
      <c r="H18" s="38">
        <v>139</v>
      </c>
    </row>
    <row r="19" spans="1:8" s="29" customFormat="1" ht="15.75" customHeight="1">
      <c r="A19" s="40" t="s">
        <v>440</v>
      </c>
      <c r="B19" s="38">
        <v>16221</v>
      </c>
      <c r="C19" s="38">
        <v>16210</v>
      </c>
      <c r="D19" s="38">
        <v>15473</v>
      </c>
      <c r="E19" s="38">
        <v>7</v>
      </c>
      <c r="F19" s="38">
        <v>662</v>
      </c>
      <c r="G19" s="38">
        <v>68</v>
      </c>
      <c r="H19" s="38">
        <v>11</v>
      </c>
    </row>
    <row r="20" s="29" customFormat="1" ht="15.75" customHeight="1">
      <c r="A20" s="40"/>
    </row>
    <row r="21" spans="1:8" s="29" customFormat="1" ht="15.75" customHeight="1">
      <c r="A21" s="40" t="s">
        <v>441</v>
      </c>
      <c r="B21" s="38">
        <v>22319</v>
      </c>
      <c r="C21" s="38">
        <v>22309</v>
      </c>
      <c r="D21" s="38">
        <v>21861</v>
      </c>
      <c r="E21" s="38" t="s">
        <v>14</v>
      </c>
      <c r="F21" s="38">
        <v>401</v>
      </c>
      <c r="G21" s="38">
        <v>47</v>
      </c>
      <c r="H21" s="29">
        <v>10</v>
      </c>
    </row>
    <row r="22" spans="1:8" s="29" customFormat="1" ht="15.75" customHeight="1">
      <c r="A22" s="40" t="s">
        <v>442</v>
      </c>
      <c r="B22" s="38">
        <v>18965</v>
      </c>
      <c r="C22" s="38">
        <v>18961</v>
      </c>
      <c r="D22" s="38">
        <v>18706</v>
      </c>
      <c r="E22" s="38" t="s">
        <v>14</v>
      </c>
      <c r="F22" s="38">
        <v>227</v>
      </c>
      <c r="G22" s="38">
        <v>28</v>
      </c>
      <c r="H22" s="29">
        <v>4</v>
      </c>
    </row>
    <row r="23" spans="1:8" s="29" customFormat="1" ht="15.75" customHeight="1">
      <c r="A23" s="40" t="s">
        <v>443</v>
      </c>
      <c r="B23" s="266">
        <v>6948</v>
      </c>
      <c r="C23" s="38">
        <v>6944</v>
      </c>
      <c r="D23" s="38">
        <v>6880</v>
      </c>
      <c r="E23" s="38" t="s">
        <v>14</v>
      </c>
      <c r="F23" s="38">
        <v>42</v>
      </c>
      <c r="G23" s="38">
        <v>22</v>
      </c>
      <c r="H23" s="38">
        <v>4</v>
      </c>
    </row>
    <row r="24" spans="1:8" s="29" customFormat="1" ht="15.75" customHeight="1">
      <c r="A24" s="138" t="s">
        <v>780</v>
      </c>
      <c r="B24" s="266">
        <v>5723</v>
      </c>
      <c r="C24" s="38">
        <v>5722</v>
      </c>
      <c r="D24" s="38">
        <v>5675</v>
      </c>
      <c r="E24" s="38" t="s">
        <v>14</v>
      </c>
      <c r="F24" s="38">
        <v>16</v>
      </c>
      <c r="G24" s="38">
        <v>31</v>
      </c>
      <c r="H24" s="38">
        <v>1</v>
      </c>
    </row>
    <row r="25" spans="1:8" s="29" customFormat="1" ht="15.75" customHeight="1">
      <c r="A25" s="40" t="s">
        <v>11</v>
      </c>
      <c r="B25" s="266"/>
      <c r="C25" s="38"/>
      <c r="D25" s="38"/>
      <c r="E25" s="38"/>
      <c r="F25" s="38"/>
      <c r="G25" s="38"/>
      <c r="H25" s="38"/>
    </row>
    <row r="26" spans="1:8" s="29" customFormat="1" ht="15.75" customHeight="1">
      <c r="A26" s="40" t="s">
        <v>188</v>
      </c>
      <c r="B26" s="281">
        <f>SUM(B28:B43)</f>
        <v>403038</v>
      </c>
      <c r="C26" s="281">
        <v>398513</v>
      </c>
      <c r="D26" s="281">
        <v>292386</v>
      </c>
      <c r="E26" s="281">
        <v>9655</v>
      </c>
      <c r="F26" s="281">
        <v>88912</v>
      </c>
      <c r="G26" s="281">
        <v>7560</v>
      </c>
      <c r="H26" s="281">
        <v>4525</v>
      </c>
    </row>
    <row r="27" spans="1:8" s="29" customFormat="1" ht="15.75" customHeight="1">
      <c r="A27" s="40"/>
      <c r="B27" s="281"/>
      <c r="C27" s="281"/>
      <c r="D27" s="281"/>
      <c r="E27" s="281"/>
      <c r="F27" s="281"/>
      <c r="G27" s="281"/>
      <c r="H27" s="281"/>
    </row>
    <row r="28" spans="1:8" s="29" customFormat="1" ht="15.75" customHeight="1">
      <c r="A28" s="40" t="s">
        <v>431</v>
      </c>
      <c r="B28" s="266">
        <v>5874</v>
      </c>
      <c r="C28" s="38">
        <v>5478</v>
      </c>
      <c r="D28" s="38">
        <v>67</v>
      </c>
      <c r="E28" s="38" t="s">
        <v>14</v>
      </c>
      <c r="F28" s="38">
        <v>4946</v>
      </c>
      <c r="G28" s="38">
        <v>465</v>
      </c>
      <c r="H28" s="38">
        <v>396</v>
      </c>
    </row>
    <row r="29" spans="1:8" s="29" customFormat="1" ht="15.75" customHeight="1">
      <c r="A29" s="40" t="s">
        <v>432</v>
      </c>
      <c r="B29" s="266">
        <v>14099</v>
      </c>
      <c r="C29" s="38">
        <v>13666</v>
      </c>
      <c r="D29" s="38">
        <v>783</v>
      </c>
      <c r="E29" s="38">
        <v>62</v>
      </c>
      <c r="F29" s="38">
        <v>12208</v>
      </c>
      <c r="G29" s="38">
        <v>613</v>
      </c>
      <c r="H29" s="38">
        <v>433</v>
      </c>
    </row>
    <row r="30" spans="1:8" s="29" customFormat="1" ht="15.75" customHeight="1">
      <c r="A30" s="40" t="s">
        <v>433</v>
      </c>
      <c r="B30" s="266">
        <v>18766</v>
      </c>
      <c r="C30" s="38">
        <v>18292</v>
      </c>
      <c r="D30" s="38">
        <v>1508</v>
      </c>
      <c r="E30" s="38">
        <v>2020</v>
      </c>
      <c r="F30" s="38">
        <v>14125</v>
      </c>
      <c r="G30" s="38">
        <v>639</v>
      </c>
      <c r="H30" s="38">
        <v>474</v>
      </c>
    </row>
    <row r="31" spans="1:8" s="29" customFormat="1" ht="15.75" customHeight="1">
      <c r="A31" s="40" t="s">
        <v>434</v>
      </c>
      <c r="B31" s="266">
        <v>23215</v>
      </c>
      <c r="C31" s="38">
        <v>22680</v>
      </c>
      <c r="D31" s="38">
        <v>1756</v>
      </c>
      <c r="E31" s="38">
        <v>3235</v>
      </c>
      <c r="F31" s="38">
        <v>16598</v>
      </c>
      <c r="G31" s="38">
        <v>1091</v>
      </c>
      <c r="H31" s="38">
        <v>535</v>
      </c>
    </row>
    <row r="32" spans="1:8" s="29" customFormat="1" ht="15.75" customHeight="1">
      <c r="A32" s="40" t="s">
        <v>435</v>
      </c>
      <c r="B32" s="266">
        <v>24914</v>
      </c>
      <c r="C32" s="38">
        <v>24196</v>
      </c>
      <c r="D32" s="38">
        <v>4190</v>
      </c>
      <c r="E32" s="38">
        <v>2202</v>
      </c>
      <c r="F32" s="38">
        <v>16756</v>
      </c>
      <c r="G32" s="38">
        <v>1048</v>
      </c>
      <c r="H32" s="38">
        <v>718</v>
      </c>
    </row>
    <row r="33" s="29" customFormat="1" ht="15.75" customHeight="1">
      <c r="A33" s="40"/>
    </row>
    <row r="34" spans="1:8" s="29" customFormat="1" ht="15.75" customHeight="1">
      <c r="A34" s="40" t="s">
        <v>436</v>
      </c>
      <c r="B34" s="266">
        <v>21870</v>
      </c>
      <c r="C34" s="38">
        <v>21232</v>
      </c>
      <c r="D34" s="38">
        <v>8585</v>
      </c>
      <c r="E34" s="38">
        <v>1601</v>
      </c>
      <c r="F34" s="38">
        <v>9645</v>
      </c>
      <c r="G34" s="38">
        <v>1401</v>
      </c>
      <c r="H34" s="38">
        <v>638</v>
      </c>
    </row>
    <row r="35" spans="1:8" s="29" customFormat="1" ht="15.75" customHeight="1">
      <c r="A35" s="40" t="s">
        <v>437</v>
      </c>
      <c r="B35" s="266">
        <v>22926</v>
      </c>
      <c r="C35" s="38">
        <v>22439</v>
      </c>
      <c r="D35" s="38">
        <v>14834</v>
      </c>
      <c r="E35" s="38">
        <v>415</v>
      </c>
      <c r="F35" s="38">
        <v>6315</v>
      </c>
      <c r="G35" s="38">
        <v>875</v>
      </c>
      <c r="H35" s="38">
        <v>487</v>
      </c>
    </row>
    <row r="36" spans="1:8" s="29" customFormat="1" ht="15.75" customHeight="1">
      <c r="A36" s="40" t="s">
        <v>438</v>
      </c>
      <c r="B36" s="266">
        <v>20553</v>
      </c>
      <c r="C36" s="38">
        <v>20202</v>
      </c>
      <c r="D36" s="38">
        <v>17119</v>
      </c>
      <c r="E36" s="38">
        <v>67</v>
      </c>
      <c r="F36" s="38">
        <v>2554</v>
      </c>
      <c r="G36" s="38">
        <v>462</v>
      </c>
      <c r="H36" s="38">
        <v>351</v>
      </c>
    </row>
    <row r="37" spans="1:8" s="29" customFormat="1" ht="15.75" customHeight="1">
      <c r="A37" s="40" t="s">
        <v>439</v>
      </c>
      <c r="B37" s="266">
        <v>27406</v>
      </c>
      <c r="C37" s="38">
        <v>27007</v>
      </c>
      <c r="D37" s="38">
        <v>24536</v>
      </c>
      <c r="E37" s="38">
        <v>35</v>
      </c>
      <c r="F37" s="38">
        <v>2046</v>
      </c>
      <c r="G37" s="38">
        <v>390</v>
      </c>
      <c r="H37" s="38">
        <v>399</v>
      </c>
    </row>
    <row r="38" spans="1:8" s="29" customFormat="1" ht="15.75" customHeight="1">
      <c r="A38" s="40" t="s">
        <v>440</v>
      </c>
      <c r="B38" s="266">
        <v>45600</v>
      </c>
      <c r="C38" s="38">
        <v>45567</v>
      </c>
      <c r="D38" s="38">
        <v>43610</v>
      </c>
      <c r="E38" s="38">
        <v>18</v>
      </c>
      <c r="F38" s="38">
        <v>1752</v>
      </c>
      <c r="G38" s="38">
        <v>187</v>
      </c>
      <c r="H38" s="38">
        <v>33</v>
      </c>
    </row>
    <row r="39" s="29" customFormat="1" ht="15.75" customHeight="1">
      <c r="A39" s="40"/>
    </row>
    <row r="40" spans="1:8" s="29" customFormat="1" ht="15.75" customHeight="1">
      <c r="A40" s="40" t="s">
        <v>441</v>
      </c>
      <c r="B40" s="266">
        <v>68533</v>
      </c>
      <c r="C40" s="38">
        <v>68504</v>
      </c>
      <c r="D40" s="38">
        <v>67205</v>
      </c>
      <c r="E40" s="38" t="s">
        <v>14</v>
      </c>
      <c r="F40" s="38">
        <v>1148</v>
      </c>
      <c r="G40" s="38">
        <v>151</v>
      </c>
      <c r="H40" s="38">
        <v>29</v>
      </c>
    </row>
    <row r="41" spans="1:8" s="29" customFormat="1" ht="15.75" customHeight="1">
      <c r="A41" s="40" t="s">
        <v>442</v>
      </c>
      <c r="B41" s="266">
        <v>64265</v>
      </c>
      <c r="C41" s="38">
        <v>64254</v>
      </c>
      <c r="D41" s="38">
        <v>63539</v>
      </c>
      <c r="E41" s="38" t="s">
        <v>14</v>
      </c>
      <c r="F41" s="38">
        <v>635</v>
      </c>
      <c r="G41" s="38">
        <v>80</v>
      </c>
      <c r="H41" s="38">
        <v>11</v>
      </c>
    </row>
    <row r="42" spans="1:8" s="29" customFormat="1" ht="15.75" customHeight="1">
      <c r="A42" s="40" t="s">
        <v>443</v>
      </c>
      <c r="B42" s="266">
        <v>24447</v>
      </c>
      <c r="C42" s="38">
        <v>24430</v>
      </c>
      <c r="D42" s="38">
        <v>24235</v>
      </c>
      <c r="E42" s="38" t="s">
        <v>14</v>
      </c>
      <c r="F42" s="38">
        <v>132</v>
      </c>
      <c r="G42" s="38">
        <v>63</v>
      </c>
      <c r="H42" s="38">
        <v>17</v>
      </c>
    </row>
    <row r="43" spans="1:8" s="29" customFormat="1" ht="15.75" customHeight="1">
      <c r="A43" s="138" t="s">
        <v>779</v>
      </c>
      <c r="B43" s="266">
        <v>20570</v>
      </c>
      <c r="C43" s="38">
        <v>20566</v>
      </c>
      <c r="D43" s="38">
        <v>20419</v>
      </c>
      <c r="E43" s="38" t="s">
        <v>14</v>
      </c>
      <c r="F43" s="38">
        <v>52</v>
      </c>
      <c r="G43" s="38">
        <v>95</v>
      </c>
      <c r="H43" s="38">
        <v>4</v>
      </c>
    </row>
    <row r="44" spans="1:8" s="29" customFormat="1" ht="9" customHeight="1" thickBot="1">
      <c r="A44" s="48" t="s">
        <v>11</v>
      </c>
      <c r="B44" s="43"/>
      <c r="C44" s="43"/>
      <c r="D44" s="43"/>
      <c r="E44" s="43"/>
      <c r="F44" s="43"/>
      <c r="G44" s="43"/>
      <c r="H44" s="43"/>
    </row>
    <row r="45" spans="1:8" s="29" customFormat="1" ht="13.5">
      <c r="A45" s="39" t="s">
        <v>994</v>
      </c>
      <c r="B45" s="37"/>
      <c r="C45" s="37"/>
      <c r="D45" s="37"/>
      <c r="E45" s="37"/>
      <c r="F45" s="37"/>
      <c r="G45" s="37"/>
      <c r="H45" s="37"/>
    </row>
    <row r="46" spans="1:8" s="29" customFormat="1" ht="13.5">
      <c r="A46" s="39"/>
      <c r="B46" s="37"/>
      <c r="C46" s="37"/>
      <c r="D46" s="37"/>
      <c r="E46" s="37"/>
      <c r="F46" s="37"/>
      <c r="G46" s="37"/>
      <c r="H46" s="37"/>
    </row>
    <row r="47" spans="1:8" s="29" customFormat="1" ht="13.5">
      <c r="A47" s="39"/>
      <c r="B47" s="37"/>
      <c r="C47" s="37"/>
      <c r="D47" s="37"/>
      <c r="E47" s="37"/>
      <c r="F47" s="37"/>
      <c r="G47" s="37"/>
      <c r="H47" s="37"/>
    </row>
    <row r="48" spans="1:8" s="29" customFormat="1" ht="13.5">
      <c r="A48" s="39"/>
      <c r="B48" s="37"/>
      <c r="C48" s="37"/>
      <c r="D48" s="37"/>
      <c r="E48" s="37"/>
      <c r="F48" s="37"/>
      <c r="G48" s="37"/>
      <c r="H48" s="37"/>
    </row>
    <row r="49" spans="1:8" s="29" customFormat="1" ht="13.5">
      <c r="A49" s="39"/>
      <c r="B49" s="37"/>
      <c r="C49" s="37"/>
      <c r="D49" s="37"/>
      <c r="E49" s="37"/>
      <c r="F49" s="37"/>
      <c r="G49" s="37"/>
      <c r="H49" s="37"/>
    </row>
    <row r="50" spans="1:8" s="29" customFormat="1" ht="13.5">
      <c r="A50" s="39"/>
      <c r="B50" s="37"/>
      <c r="C50" s="37"/>
      <c r="D50" s="37"/>
      <c r="E50" s="37"/>
      <c r="F50" s="37"/>
      <c r="G50" s="37"/>
      <c r="H50" s="37"/>
    </row>
    <row r="51" spans="1:8" s="29" customFormat="1" ht="13.5">
      <c r="A51" s="39"/>
      <c r="B51" s="37"/>
      <c r="C51" s="37"/>
      <c r="D51" s="37"/>
      <c r="E51" s="37"/>
      <c r="F51" s="37"/>
      <c r="G51" s="37"/>
      <c r="H51" s="37"/>
    </row>
    <row r="52" spans="1:8" s="29" customFormat="1" ht="13.5">
      <c r="A52" s="39"/>
      <c r="B52" s="37"/>
      <c r="C52" s="37"/>
      <c r="D52" s="37"/>
      <c r="E52" s="37"/>
      <c r="F52" s="37"/>
      <c r="G52" s="37"/>
      <c r="H52" s="37"/>
    </row>
    <row r="53" spans="1:8" s="29" customFormat="1" ht="13.5">
      <c r="A53" s="39"/>
      <c r="B53" s="37"/>
      <c r="C53" s="37"/>
      <c r="D53" s="37"/>
      <c r="E53" s="37"/>
      <c r="F53" s="37"/>
      <c r="G53" s="37"/>
      <c r="H53" s="37"/>
    </row>
    <row r="54" spans="1:8" s="29" customFormat="1" ht="13.5">
      <c r="A54" s="39"/>
      <c r="B54" s="37"/>
      <c r="C54" s="37"/>
      <c r="D54" s="37"/>
      <c r="E54" s="37"/>
      <c r="F54" s="37"/>
      <c r="G54" s="37"/>
      <c r="H54" s="37"/>
    </row>
    <row r="55" spans="1:8" s="29" customFormat="1" ht="13.5">
      <c r="A55" s="39"/>
      <c r="B55" s="37"/>
      <c r="C55" s="37"/>
      <c r="D55" s="37"/>
      <c r="E55" s="37"/>
      <c r="F55" s="37"/>
      <c r="G55" s="37"/>
      <c r="H55" s="37"/>
    </row>
    <row r="56" spans="1:8" s="29" customFormat="1" ht="13.5">
      <c r="A56" s="39"/>
      <c r="B56" s="37"/>
      <c r="C56" s="37"/>
      <c r="D56" s="37"/>
      <c r="E56" s="37"/>
      <c r="F56" s="37"/>
      <c r="G56" s="37"/>
      <c r="H56" s="37"/>
    </row>
    <row r="57" spans="1:8" s="29" customFormat="1" ht="13.5">
      <c r="A57" s="39"/>
      <c r="B57" s="37"/>
      <c r="C57" s="37"/>
      <c r="D57" s="37"/>
      <c r="E57" s="37"/>
      <c r="F57" s="37"/>
      <c r="G57" s="37"/>
      <c r="H57" s="37"/>
    </row>
    <row r="58" spans="1:8" s="29" customFormat="1" ht="13.5">
      <c r="A58" s="39"/>
      <c r="B58" s="37"/>
      <c r="C58" s="37"/>
      <c r="D58" s="37"/>
      <c r="E58" s="37"/>
      <c r="F58" s="37"/>
      <c r="G58" s="37"/>
      <c r="H58" s="37"/>
    </row>
    <row r="59" spans="1:8" s="29" customFormat="1" ht="13.5">
      <c r="A59" s="39"/>
      <c r="B59" s="37"/>
      <c r="C59" s="37"/>
      <c r="D59" s="37"/>
      <c r="E59" s="37"/>
      <c r="F59" s="37"/>
      <c r="G59" s="37"/>
      <c r="H59" s="37"/>
    </row>
    <row r="60" spans="1:8" s="29" customFormat="1" ht="13.5">
      <c r="A60" s="39"/>
      <c r="B60" s="37"/>
      <c r="C60" s="37"/>
      <c r="D60" s="37"/>
      <c r="E60" s="37"/>
      <c r="F60" s="37"/>
      <c r="G60" s="37"/>
      <c r="H60" s="37"/>
    </row>
    <row r="61" spans="1:8" s="29" customFormat="1" ht="13.5">
      <c r="A61" s="39"/>
      <c r="B61" s="37"/>
      <c r="C61" s="37"/>
      <c r="D61" s="37"/>
      <c r="E61" s="37"/>
      <c r="F61" s="37"/>
      <c r="G61" s="37"/>
      <c r="H61" s="37"/>
    </row>
    <row r="62" spans="1:8" s="29" customFormat="1" ht="13.5">
      <c r="A62" s="39"/>
      <c r="B62" s="37"/>
      <c r="C62" s="37"/>
      <c r="D62" s="37"/>
      <c r="E62" s="37"/>
      <c r="F62" s="37"/>
      <c r="G62" s="37"/>
      <c r="H62" s="37"/>
    </row>
    <row r="63" spans="1:8" s="29" customFormat="1" ht="13.5">
      <c r="A63" s="39"/>
      <c r="B63" s="37"/>
      <c r="C63" s="37"/>
      <c r="D63" s="37"/>
      <c r="E63" s="37"/>
      <c r="F63" s="37"/>
      <c r="G63" s="37"/>
      <c r="H63" s="37"/>
    </row>
    <row r="64" spans="1:8" s="29" customFormat="1" ht="13.5">
      <c r="A64" s="39"/>
      <c r="B64" s="37"/>
      <c r="C64" s="37"/>
      <c r="D64" s="37"/>
      <c r="E64" s="37"/>
      <c r="F64" s="37"/>
      <c r="G64" s="37"/>
      <c r="H64" s="37"/>
    </row>
    <row r="65" spans="1:8" s="29" customFormat="1" ht="13.5">
      <c r="A65" s="39"/>
      <c r="B65" s="37"/>
      <c r="C65" s="37"/>
      <c r="D65" s="37"/>
      <c r="E65" s="37"/>
      <c r="F65" s="37"/>
      <c r="G65" s="37"/>
      <c r="H65" s="37"/>
    </row>
    <row r="66" spans="1:8" s="29" customFormat="1" ht="13.5">
      <c r="A66" s="39"/>
      <c r="B66" s="37"/>
      <c r="C66" s="37"/>
      <c r="D66" s="37"/>
      <c r="E66" s="37"/>
      <c r="F66" s="37"/>
      <c r="G66" s="37"/>
      <c r="H66" s="37"/>
    </row>
    <row r="67" spans="1:8" s="29" customFormat="1" ht="13.5">
      <c r="A67" s="39"/>
      <c r="B67" s="37"/>
      <c r="C67" s="37"/>
      <c r="D67" s="37"/>
      <c r="E67" s="37"/>
      <c r="F67" s="37"/>
      <c r="G67" s="37"/>
      <c r="H67" s="37"/>
    </row>
    <row r="68" spans="1:8" s="29" customFormat="1" ht="13.5">
      <c r="A68" s="39"/>
      <c r="B68" s="37"/>
      <c r="C68" s="37"/>
      <c r="D68" s="37"/>
      <c r="E68" s="37"/>
      <c r="F68" s="37"/>
      <c r="G68" s="37"/>
      <c r="H68" s="37"/>
    </row>
    <row r="69" spans="1:8" s="29" customFormat="1" ht="13.5">
      <c r="A69" s="39"/>
      <c r="B69" s="37"/>
      <c r="C69" s="37"/>
      <c r="D69" s="37"/>
      <c r="E69" s="37"/>
      <c r="F69" s="37"/>
      <c r="G69" s="37"/>
      <c r="H69" s="37"/>
    </row>
    <row r="70" spans="1:8" s="29" customFormat="1" ht="13.5">
      <c r="A70" s="39"/>
      <c r="B70" s="37"/>
      <c r="C70" s="37"/>
      <c r="D70" s="37"/>
      <c r="E70" s="37"/>
      <c r="F70" s="37"/>
      <c r="G70" s="37"/>
      <c r="H70" s="37"/>
    </row>
    <row r="71" spans="1:8" s="29" customFormat="1" ht="13.5">
      <c r="A71" s="39"/>
      <c r="B71" s="37"/>
      <c r="C71" s="37"/>
      <c r="D71" s="37"/>
      <c r="E71" s="37"/>
      <c r="F71" s="37"/>
      <c r="G71" s="37"/>
      <c r="H71" s="37"/>
    </row>
    <row r="72" spans="1:8" s="29" customFormat="1" ht="13.5">
      <c r="A72" s="39"/>
      <c r="B72" s="37"/>
      <c r="C72" s="37"/>
      <c r="D72" s="37"/>
      <c r="E72" s="37"/>
      <c r="F72" s="37"/>
      <c r="G72" s="37"/>
      <c r="H72" s="37"/>
    </row>
    <row r="73" spans="1:8" s="29" customFormat="1" ht="13.5">
      <c r="A73" s="39"/>
      <c r="B73" s="37"/>
      <c r="C73" s="37"/>
      <c r="D73" s="37"/>
      <c r="E73" s="37"/>
      <c r="F73" s="37"/>
      <c r="G73" s="37"/>
      <c r="H73" s="37"/>
    </row>
    <row r="74" spans="1:8" s="29" customFormat="1" ht="13.5">
      <c r="A74" s="39"/>
      <c r="B74" s="37"/>
      <c r="C74" s="37"/>
      <c r="D74" s="37"/>
      <c r="E74" s="37"/>
      <c r="F74" s="37"/>
      <c r="G74" s="37"/>
      <c r="H74" s="37"/>
    </row>
    <row r="75" spans="1:8" s="29" customFormat="1" ht="13.5">
      <c r="A75" s="39"/>
      <c r="B75" s="37"/>
      <c r="C75" s="37"/>
      <c r="D75" s="37"/>
      <c r="E75" s="37"/>
      <c r="F75" s="37"/>
      <c r="G75" s="37"/>
      <c r="H75" s="37"/>
    </row>
    <row r="76" spans="1:8" s="29" customFormat="1" ht="13.5">
      <c r="A76" s="39"/>
      <c r="B76" s="37"/>
      <c r="C76" s="37"/>
      <c r="D76" s="37"/>
      <c r="E76" s="37"/>
      <c r="F76" s="37"/>
      <c r="G76" s="37"/>
      <c r="H76" s="37"/>
    </row>
    <row r="77" spans="1:8" s="29" customFormat="1" ht="13.5">
      <c r="A77" s="39"/>
      <c r="B77" s="37"/>
      <c r="C77" s="37"/>
      <c r="D77" s="37"/>
      <c r="E77" s="37"/>
      <c r="F77" s="37"/>
      <c r="G77" s="37"/>
      <c r="H77" s="37"/>
    </row>
    <row r="78" spans="1:8" s="29" customFormat="1" ht="13.5">
      <c r="A78" s="39"/>
      <c r="B78" s="37"/>
      <c r="C78" s="37"/>
      <c r="D78" s="37"/>
      <c r="E78" s="37"/>
      <c r="F78" s="37"/>
      <c r="G78" s="37"/>
      <c r="H78" s="37"/>
    </row>
    <row r="79" spans="1:8" s="29" customFormat="1" ht="13.5">
      <c r="A79" s="39"/>
      <c r="B79" s="37"/>
      <c r="C79" s="37"/>
      <c r="D79" s="37"/>
      <c r="E79" s="37"/>
      <c r="F79" s="37"/>
      <c r="G79" s="37"/>
      <c r="H79" s="37"/>
    </row>
    <row r="80" spans="1:8" s="29" customFormat="1" ht="13.5">
      <c r="A80" s="39"/>
      <c r="B80" s="37"/>
      <c r="C80" s="37"/>
      <c r="D80" s="37"/>
      <c r="E80" s="37"/>
      <c r="F80" s="37"/>
      <c r="G80" s="37"/>
      <c r="H80" s="37"/>
    </row>
    <row r="81" spans="1:8" s="29" customFormat="1" ht="13.5">
      <c r="A81" s="39"/>
      <c r="B81" s="37"/>
      <c r="C81" s="37"/>
      <c r="D81" s="37"/>
      <c r="E81" s="37"/>
      <c r="F81" s="37"/>
      <c r="G81" s="37"/>
      <c r="H81" s="37"/>
    </row>
    <row r="82" spans="1:8" s="29" customFormat="1" ht="13.5">
      <c r="A82" s="39"/>
      <c r="B82" s="37"/>
      <c r="C82" s="37"/>
      <c r="D82" s="37"/>
      <c r="E82" s="37"/>
      <c r="F82" s="37"/>
      <c r="G82" s="37"/>
      <c r="H82" s="37"/>
    </row>
    <row r="83" spans="1:8" s="29" customFormat="1" ht="13.5">
      <c r="A83" s="39"/>
      <c r="B83" s="37"/>
      <c r="C83" s="37"/>
      <c r="D83" s="37"/>
      <c r="E83" s="37"/>
      <c r="F83" s="37"/>
      <c r="G83" s="37"/>
      <c r="H83" s="37"/>
    </row>
  </sheetData>
  <sheetProtection/>
  <mergeCells count="6">
    <mergeCell ref="A1:H1"/>
    <mergeCell ref="A2:H2"/>
    <mergeCell ref="C4:G4"/>
    <mergeCell ref="H4:H5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0.875" style="15" customWidth="1"/>
    <col min="2" max="5" width="4.375" style="7" customWidth="1"/>
    <col min="6" max="6" width="3.875" style="7" customWidth="1"/>
    <col min="7" max="10" width="4.375" style="15" customWidth="1"/>
    <col min="11" max="11" width="3.875" style="15" customWidth="1"/>
    <col min="12" max="15" width="4.375" style="15" customWidth="1"/>
    <col min="16" max="16" width="3.875" style="15" customWidth="1"/>
    <col min="17" max="20" width="4.375" style="15" customWidth="1"/>
    <col min="21" max="21" width="3.875" style="15" customWidth="1"/>
    <col min="22" max="27" width="6.625" style="15" customWidth="1"/>
    <col min="28" max="30" width="6.625" style="4" customWidth="1"/>
    <col min="31" max="16384" width="9.00390625" style="4" customWidth="1"/>
  </cols>
  <sheetData>
    <row r="1" spans="1:27" s="18" customFormat="1" ht="24" customHeight="1">
      <c r="A1" s="481" t="s">
        <v>412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17"/>
      <c r="W1" s="17"/>
      <c r="X1" s="17"/>
      <c r="Y1" s="17"/>
      <c r="Z1" s="17"/>
      <c r="AA1" s="17"/>
    </row>
    <row r="2" spans="1:27" s="29" customFormat="1" ht="12" customHeight="1" thickBot="1">
      <c r="A2" s="44"/>
      <c r="B2" s="43"/>
      <c r="C2" s="43"/>
      <c r="D2" s="43"/>
      <c r="E2" s="43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1"/>
      <c r="W2" s="51"/>
      <c r="X2" s="39"/>
      <c r="Y2" s="39"/>
      <c r="Z2" s="39"/>
      <c r="AA2" s="39"/>
    </row>
    <row r="3" spans="1:27" s="29" customFormat="1" ht="19.5" customHeight="1">
      <c r="A3" s="485" t="s">
        <v>455</v>
      </c>
      <c r="B3" s="484" t="s">
        <v>62</v>
      </c>
      <c r="C3" s="498"/>
      <c r="D3" s="498"/>
      <c r="E3" s="498"/>
      <c r="F3" s="498"/>
      <c r="G3" s="498"/>
      <c r="H3" s="498"/>
      <c r="I3" s="498"/>
      <c r="J3" s="498"/>
      <c r="K3" s="499"/>
      <c r="L3" s="487" t="s">
        <v>471</v>
      </c>
      <c r="M3" s="488"/>
      <c r="N3" s="488"/>
      <c r="O3" s="488"/>
      <c r="P3" s="488"/>
      <c r="Q3" s="488"/>
      <c r="R3" s="488"/>
      <c r="S3" s="488"/>
      <c r="T3" s="488"/>
      <c r="U3" s="488"/>
      <c r="V3" s="51"/>
      <c r="W3" s="51"/>
      <c r="X3" s="39"/>
      <c r="Y3" s="39"/>
      <c r="Z3" s="39"/>
      <c r="AA3" s="39"/>
    </row>
    <row r="4" spans="1:27" s="29" customFormat="1" ht="19.5" customHeight="1">
      <c r="A4" s="512"/>
      <c r="B4" s="651" t="s">
        <v>63</v>
      </c>
      <c r="C4" s="652"/>
      <c r="D4" s="652"/>
      <c r="E4" s="652"/>
      <c r="F4" s="653"/>
      <c r="G4" s="647" t="s">
        <v>413</v>
      </c>
      <c r="H4" s="512"/>
      <c r="I4" s="512"/>
      <c r="J4" s="512"/>
      <c r="K4" s="491"/>
      <c r="L4" s="647" t="s">
        <v>63</v>
      </c>
      <c r="M4" s="512"/>
      <c r="N4" s="512"/>
      <c r="O4" s="512"/>
      <c r="P4" s="491"/>
      <c r="Q4" s="647" t="s">
        <v>64</v>
      </c>
      <c r="R4" s="512"/>
      <c r="S4" s="512"/>
      <c r="T4" s="512"/>
      <c r="U4" s="512"/>
      <c r="V4" s="51"/>
      <c r="W4" s="51"/>
      <c r="X4" s="39"/>
      <c r="Y4" s="39"/>
      <c r="Z4" s="39"/>
      <c r="AA4" s="39"/>
    </row>
    <row r="5" spans="1:27" s="29" customFormat="1" ht="6" customHeight="1">
      <c r="A5" s="32"/>
      <c r="B5" s="38"/>
      <c r="C5" s="38"/>
      <c r="D5" s="38"/>
      <c r="E5" s="38"/>
      <c r="F5" s="3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39"/>
      <c r="V5" s="51"/>
      <c r="W5" s="51"/>
      <c r="X5" s="39"/>
      <c r="Y5" s="39"/>
      <c r="Z5" s="39"/>
      <c r="AA5" s="39"/>
    </row>
    <row r="6" spans="1:27" s="29" customFormat="1" ht="19.5" customHeight="1">
      <c r="A6" s="40" t="s">
        <v>189</v>
      </c>
      <c r="B6" s="648">
        <v>203506</v>
      </c>
      <c r="C6" s="649"/>
      <c r="D6" s="649"/>
      <c r="E6" s="160" t="s">
        <v>281</v>
      </c>
      <c r="F6" s="39"/>
      <c r="G6" s="650">
        <v>15.9</v>
      </c>
      <c r="H6" s="650"/>
      <c r="I6" s="650"/>
      <c r="J6" s="159" t="s">
        <v>414</v>
      </c>
      <c r="K6" s="39"/>
      <c r="L6" s="646">
        <v>65.1</v>
      </c>
      <c r="M6" s="646"/>
      <c r="N6" s="646"/>
      <c r="O6" s="160" t="s">
        <v>785</v>
      </c>
      <c r="P6" s="39"/>
      <c r="Q6" s="646">
        <v>8.2</v>
      </c>
      <c r="R6" s="646"/>
      <c r="S6" s="646"/>
      <c r="T6" s="160" t="s">
        <v>785</v>
      </c>
      <c r="U6" s="39"/>
      <c r="V6" s="51"/>
      <c r="W6" s="51"/>
      <c r="X6" s="39"/>
      <c r="Y6" s="39"/>
      <c r="Z6" s="39"/>
      <c r="AA6" s="39"/>
    </row>
    <row r="7" spans="1:27" s="29" customFormat="1" ht="19.5" customHeight="1">
      <c r="A7" s="66" t="s">
        <v>415</v>
      </c>
      <c r="B7" s="648">
        <v>239099</v>
      </c>
      <c r="C7" s="649"/>
      <c r="D7" s="649"/>
      <c r="E7" s="25"/>
      <c r="F7" s="37"/>
      <c r="G7" s="650">
        <v>20.4</v>
      </c>
      <c r="H7" s="650"/>
      <c r="I7" s="650"/>
      <c r="J7" s="158"/>
      <c r="K7" s="166"/>
      <c r="L7" s="646">
        <v>66.8</v>
      </c>
      <c r="M7" s="646"/>
      <c r="N7" s="646"/>
      <c r="O7" s="158"/>
      <c r="P7" s="166"/>
      <c r="Q7" s="646">
        <v>10.5</v>
      </c>
      <c r="R7" s="646"/>
      <c r="S7" s="646"/>
      <c r="T7" s="158"/>
      <c r="U7" s="39"/>
      <c r="V7" s="51"/>
      <c r="W7" s="51"/>
      <c r="X7" s="39"/>
      <c r="Y7" s="39"/>
      <c r="Z7" s="39"/>
      <c r="AA7" s="39"/>
    </row>
    <row r="8" spans="1:27" s="29" customFormat="1" ht="19.5" customHeight="1">
      <c r="A8" s="66" t="s">
        <v>416</v>
      </c>
      <c r="B8" s="648">
        <v>263910</v>
      </c>
      <c r="C8" s="649"/>
      <c r="D8" s="649"/>
      <c r="E8" s="25"/>
      <c r="F8" s="37"/>
      <c r="G8" s="650">
        <v>28.2</v>
      </c>
      <c r="H8" s="650"/>
      <c r="I8" s="650"/>
      <c r="J8" s="158"/>
      <c r="K8" s="167"/>
      <c r="L8" s="646">
        <v>68.4</v>
      </c>
      <c r="M8" s="646"/>
      <c r="N8" s="646"/>
      <c r="O8" s="158"/>
      <c r="P8" s="167"/>
      <c r="Q8" s="646">
        <v>14.4</v>
      </c>
      <c r="R8" s="646"/>
      <c r="S8" s="646"/>
      <c r="T8" s="158"/>
      <c r="U8" s="39"/>
      <c r="V8" s="51"/>
      <c r="W8" s="51"/>
      <c r="X8" s="39"/>
      <c r="Y8" s="39"/>
      <c r="Z8" s="39"/>
      <c r="AA8" s="39"/>
    </row>
    <row r="9" spans="1:27" s="29" customFormat="1" ht="19.5" customHeight="1">
      <c r="A9" s="66" t="s">
        <v>417</v>
      </c>
      <c r="B9" s="648">
        <v>285071</v>
      </c>
      <c r="C9" s="649"/>
      <c r="D9" s="649"/>
      <c r="E9" s="25"/>
      <c r="F9" s="37"/>
      <c r="G9" s="650">
        <v>35.9</v>
      </c>
      <c r="H9" s="650"/>
      <c r="I9" s="650"/>
      <c r="J9" s="158"/>
      <c r="K9" s="167"/>
      <c r="L9" s="646">
        <v>69.8</v>
      </c>
      <c r="M9" s="646"/>
      <c r="N9" s="646"/>
      <c r="O9" s="158"/>
      <c r="P9" s="167"/>
      <c r="Q9" s="646">
        <v>18.3</v>
      </c>
      <c r="R9" s="646"/>
      <c r="S9" s="646"/>
      <c r="T9" s="158"/>
      <c r="U9" s="39"/>
      <c r="V9" s="51"/>
      <c r="W9" s="51"/>
      <c r="X9" s="39"/>
      <c r="Y9" s="39"/>
      <c r="Z9" s="39"/>
      <c r="AA9" s="39"/>
    </row>
    <row r="10" spans="1:27" s="29" customFormat="1" ht="19.5" customHeight="1">
      <c r="A10" s="66" t="s">
        <v>418</v>
      </c>
      <c r="B10" s="648">
        <v>280574</v>
      </c>
      <c r="C10" s="649"/>
      <c r="D10" s="649"/>
      <c r="E10" s="25"/>
      <c r="F10" s="37"/>
      <c r="G10" s="650">
        <v>39.2</v>
      </c>
      <c r="H10" s="650"/>
      <c r="I10" s="650"/>
      <c r="J10" s="158"/>
      <c r="K10" s="167"/>
      <c r="L10" s="646">
        <v>68.4</v>
      </c>
      <c r="M10" s="646"/>
      <c r="N10" s="646"/>
      <c r="O10" s="158"/>
      <c r="P10" s="167"/>
      <c r="Q10" s="646">
        <v>20</v>
      </c>
      <c r="R10" s="646"/>
      <c r="S10" s="646"/>
      <c r="T10" s="158"/>
      <c r="U10" s="39"/>
      <c r="V10" s="51"/>
      <c r="W10" s="51"/>
      <c r="X10" s="39"/>
      <c r="Y10" s="39"/>
      <c r="Z10" s="39"/>
      <c r="AA10" s="39"/>
    </row>
    <row r="11" spans="1:27" s="29" customFormat="1" ht="19.5" customHeight="1">
      <c r="A11" s="66" t="s">
        <v>419</v>
      </c>
      <c r="B11" s="648">
        <v>280646</v>
      </c>
      <c r="C11" s="649"/>
      <c r="D11" s="649"/>
      <c r="E11" s="25"/>
      <c r="F11" s="37"/>
      <c r="G11" s="650">
        <v>42.6</v>
      </c>
      <c r="H11" s="650"/>
      <c r="I11" s="650"/>
      <c r="J11" s="158"/>
      <c r="K11" s="167"/>
      <c r="L11" s="646">
        <v>68.2</v>
      </c>
      <c r="M11" s="646"/>
      <c r="N11" s="646"/>
      <c r="O11" s="158"/>
      <c r="P11" s="167"/>
      <c r="Q11" s="646">
        <v>21.7</v>
      </c>
      <c r="R11" s="646"/>
      <c r="S11" s="646"/>
      <c r="T11" s="158"/>
      <c r="U11" s="39"/>
      <c r="V11" s="51"/>
      <c r="W11" s="51"/>
      <c r="X11" s="39"/>
      <c r="Y11" s="39"/>
      <c r="Z11" s="39"/>
      <c r="AA11" s="39"/>
    </row>
    <row r="12" spans="1:27" s="29" customFormat="1" ht="19.5" customHeight="1">
      <c r="A12" s="40" t="s">
        <v>420</v>
      </c>
      <c r="B12" s="648">
        <v>295568</v>
      </c>
      <c r="C12" s="649"/>
      <c r="D12" s="649"/>
      <c r="E12" s="25"/>
      <c r="F12" s="37"/>
      <c r="G12" s="650">
        <v>49.7</v>
      </c>
      <c r="H12" s="650"/>
      <c r="I12" s="650"/>
      <c r="J12" s="158"/>
      <c r="K12" s="167"/>
      <c r="L12" s="646">
        <v>72</v>
      </c>
      <c r="M12" s="646"/>
      <c r="N12" s="646"/>
      <c r="O12" s="158"/>
      <c r="P12" s="167"/>
      <c r="Q12" s="646">
        <v>25.3</v>
      </c>
      <c r="R12" s="646"/>
      <c r="S12" s="646"/>
      <c r="T12" s="158"/>
      <c r="U12" s="39"/>
      <c r="V12" s="51"/>
      <c r="W12" s="51"/>
      <c r="X12" s="39"/>
      <c r="Y12" s="39"/>
      <c r="Z12" s="39"/>
      <c r="AA12" s="39"/>
    </row>
    <row r="13" spans="1:27" s="29" customFormat="1" ht="19.5" customHeight="1">
      <c r="A13" s="66" t="s">
        <v>421</v>
      </c>
      <c r="B13" s="648">
        <v>299467</v>
      </c>
      <c r="C13" s="649"/>
      <c r="D13" s="649"/>
      <c r="E13" s="25"/>
      <c r="F13" s="25"/>
      <c r="G13" s="650">
        <v>52.8</v>
      </c>
      <c r="H13" s="650"/>
      <c r="I13" s="650"/>
      <c r="J13" s="158"/>
      <c r="K13" s="167"/>
      <c r="L13" s="646">
        <v>73.6</v>
      </c>
      <c r="M13" s="646"/>
      <c r="N13" s="646"/>
      <c r="O13" s="158"/>
      <c r="P13" s="167"/>
      <c r="Q13" s="646">
        <v>26.9</v>
      </c>
      <c r="R13" s="646"/>
      <c r="S13" s="646"/>
      <c r="T13" s="158"/>
      <c r="U13" s="39"/>
      <c r="V13" s="51"/>
      <c r="W13" s="51"/>
      <c r="X13" s="39"/>
      <c r="Y13" s="39"/>
      <c r="Z13" s="39"/>
      <c r="AA13" s="39"/>
    </row>
    <row r="14" spans="1:27" s="29" customFormat="1" ht="19.5" customHeight="1">
      <c r="A14" s="66" t="s">
        <v>422</v>
      </c>
      <c r="B14" s="648">
        <v>295176</v>
      </c>
      <c r="C14" s="649"/>
      <c r="D14" s="649"/>
      <c r="E14" s="25"/>
      <c r="F14" s="37"/>
      <c r="G14" s="650">
        <v>53.15</v>
      </c>
      <c r="H14" s="650"/>
      <c r="I14" s="650"/>
      <c r="J14" s="158"/>
      <c r="K14" s="168"/>
      <c r="L14" s="646">
        <v>73.29</v>
      </c>
      <c r="M14" s="646"/>
      <c r="N14" s="646"/>
      <c r="O14" s="158"/>
      <c r="P14" s="168"/>
      <c r="Q14" s="646">
        <v>27.24</v>
      </c>
      <c r="R14" s="646"/>
      <c r="S14" s="646"/>
      <c r="T14" s="158"/>
      <c r="U14" s="39"/>
      <c r="V14" s="51"/>
      <c r="W14" s="51"/>
      <c r="X14" s="39"/>
      <c r="Y14" s="39"/>
      <c r="Z14" s="39"/>
      <c r="AA14" s="39"/>
    </row>
    <row r="15" spans="1:27" s="29" customFormat="1" ht="19.5" customHeight="1">
      <c r="A15" s="66" t="s">
        <v>473</v>
      </c>
      <c r="B15" s="648">
        <v>291805</v>
      </c>
      <c r="C15" s="649"/>
      <c r="D15" s="649"/>
      <c r="E15" s="25"/>
      <c r="F15" s="37"/>
      <c r="G15" s="650">
        <v>54.37</v>
      </c>
      <c r="H15" s="650"/>
      <c r="I15" s="650"/>
      <c r="J15" s="158"/>
      <c r="K15" s="168"/>
      <c r="L15" s="646">
        <v>73</v>
      </c>
      <c r="M15" s="646"/>
      <c r="N15" s="646"/>
      <c r="O15" s="158"/>
      <c r="P15" s="168"/>
      <c r="Q15" s="646">
        <v>27.9</v>
      </c>
      <c r="R15" s="646"/>
      <c r="S15" s="646"/>
      <c r="T15" s="158"/>
      <c r="U15" s="39"/>
      <c r="V15" s="51"/>
      <c r="W15" s="51"/>
      <c r="X15" s="39"/>
      <c r="Y15" s="39"/>
      <c r="Z15" s="39"/>
      <c r="AA15" s="39"/>
    </row>
    <row r="16" spans="1:27" s="29" customFormat="1" ht="19.5" customHeight="1">
      <c r="A16" s="66" t="s">
        <v>778</v>
      </c>
      <c r="B16" s="648">
        <v>291254</v>
      </c>
      <c r="C16" s="649"/>
      <c r="D16" s="649"/>
      <c r="E16" s="25"/>
      <c r="F16" s="37"/>
      <c r="G16" s="650">
        <v>55.01</v>
      </c>
      <c r="H16" s="650"/>
      <c r="I16" s="650"/>
      <c r="J16" s="158"/>
      <c r="K16" s="168"/>
      <c r="L16" s="646">
        <v>70.5</v>
      </c>
      <c r="M16" s="646"/>
      <c r="N16" s="646"/>
      <c r="O16" s="158"/>
      <c r="P16" s="168"/>
      <c r="Q16" s="646">
        <v>27.1</v>
      </c>
      <c r="R16" s="646"/>
      <c r="S16" s="646"/>
      <c r="T16" s="158"/>
      <c r="U16" s="39"/>
      <c r="V16" s="51"/>
      <c r="W16" s="51"/>
      <c r="X16" s="39"/>
      <c r="Y16" s="39"/>
      <c r="Z16" s="39"/>
      <c r="AA16" s="39"/>
    </row>
    <row r="17" spans="1:27" s="29" customFormat="1" ht="19.5" customHeight="1">
      <c r="A17" s="66" t="s">
        <v>1103</v>
      </c>
      <c r="B17" s="648">
        <v>286484</v>
      </c>
      <c r="C17" s="649"/>
      <c r="D17" s="649"/>
      <c r="E17" s="25"/>
      <c r="F17" s="37"/>
      <c r="G17" s="650">
        <v>54.98</v>
      </c>
      <c r="H17" s="650"/>
      <c r="I17" s="650"/>
      <c r="J17" s="158"/>
      <c r="K17" s="168"/>
      <c r="L17" s="646">
        <v>70.4</v>
      </c>
      <c r="M17" s="646"/>
      <c r="N17" s="646"/>
      <c r="O17" s="158"/>
      <c r="P17" s="168"/>
      <c r="Q17" s="646">
        <v>27</v>
      </c>
      <c r="R17" s="646"/>
      <c r="S17" s="646"/>
      <c r="T17" s="158"/>
      <c r="U17" s="39"/>
      <c r="V17" s="51"/>
      <c r="W17" s="51"/>
      <c r="X17" s="39"/>
      <c r="Y17" s="39"/>
      <c r="Z17" s="39"/>
      <c r="AA17" s="39"/>
    </row>
    <row r="18" spans="1:27" s="29" customFormat="1" ht="19.5" customHeight="1">
      <c r="A18" s="189" t="s">
        <v>1104</v>
      </c>
      <c r="B18" s="654">
        <v>304103</v>
      </c>
      <c r="C18" s="545"/>
      <c r="D18" s="545"/>
      <c r="E18" s="297"/>
      <c r="F18" s="301"/>
      <c r="G18" s="655">
        <v>62.62</v>
      </c>
      <c r="H18" s="655"/>
      <c r="I18" s="655"/>
      <c r="J18" s="471"/>
      <c r="K18" s="472"/>
      <c r="L18" s="656">
        <v>75.5</v>
      </c>
      <c r="M18" s="656"/>
      <c r="N18" s="656"/>
      <c r="O18" s="471"/>
      <c r="P18" s="472"/>
      <c r="Q18" s="656">
        <v>30.8</v>
      </c>
      <c r="R18" s="656"/>
      <c r="S18" s="656"/>
      <c r="T18" s="471"/>
      <c r="U18" s="39"/>
      <c r="V18" s="51"/>
      <c r="W18" s="51"/>
      <c r="X18" s="39"/>
      <c r="Y18" s="39"/>
      <c r="Z18" s="39"/>
      <c r="AA18" s="39"/>
    </row>
    <row r="19" spans="1:27" s="29" customFormat="1" ht="6" customHeight="1" thickBot="1">
      <c r="A19" s="48" t="s">
        <v>10</v>
      </c>
      <c r="B19" s="43"/>
      <c r="C19" s="43"/>
      <c r="D19" s="43"/>
      <c r="E19" s="43"/>
      <c r="F19" s="43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44"/>
      <c r="V19" s="51"/>
      <c r="W19" s="51"/>
      <c r="X19" s="39"/>
      <c r="Y19" s="39"/>
      <c r="Z19" s="39"/>
      <c r="AA19" s="39"/>
    </row>
  </sheetData>
  <sheetProtection/>
  <mergeCells count="60">
    <mergeCell ref="B18:D18"/>
    <mergeCell ref="G18:I18"/>
    <mergeCell ref="L18:N18"/>
    <mergeCell ref="Q18:S18"/>
    <mergeCell ref="Q11:S11"/>
    <mergeCell ref="L11:N11"/>
    <mergeCell ref="B15:D15"/>
    <mergeCell ref="G15:I15"/>
    <mergeCell ref="L14:N14"/>
    <mergeCell ref="Q12:S12"/>
    <mergeCell ref="A1:U1"/>
    <mergeCell ref="Q6:S6"/>
    <mergeCell ref="Q7:S7"/>
    <mergeCell ref="Q8:S8"/>
    <mergeCell ref="G6:I6"/>
    <mergeCell ref="G7:I7"/>
    <mergeCell ref="A3:A4"/>
    <mergeCell ref="Q4:U4"/>
    <mergeCell ref="L8:N8"/>
    <mergeCell ref="B6:D6"/>
    <mergeCell ref="B4:F4"/>
    <mergeCell ref="Q14:S14"/>
    <mergeCell ref="B13:D13"/>
    <mergeCell ref="G13:I13"/>
    <mergeCell ref="Q10:S10"/>
    <mergeCell ref="Q9:S9"/>
    <mergeCell ref="B7:D7"/>
    <mergeCell ref="B8:D8"/>
    <mergeCell ref="L13:N13"/>
    <mergeCell ref="L12:N12"/>
    <mergeCell ref="G11:I11"/>
    <mergeCell ref="Q15:S15"/>
    <mergeCell ref="Q13:S13"/>
    <mergeCell ref="L16:N16"/>
    <mergeCell ref="G12:I12"/>
    <mergeCell ref="G9:I9"/>
    <mergeCell ref="G10:I10"/>
    <mergeCell ref="L10:N10"/>
    <mergeCell ref="L9:N9"/>
    <mergeCell ref="Q16:S16"/>
    <mergeCell ref="B17:D17"/>
    <mergeCell ref="G17:I17"/>
    <mergeCell ref="L17:N17"/>
    <mergeCell ref="L4:P4"/>
    <mergeCell ref="L6:N6"/>
    <mergeCell ref="L7:N7"/>
    <mergeCell ref="G8:I8"/>
    <mergeCell ref="B16:D16"/>
    <mergeCell ref="B10:D10"/>
    <mergeCell ref="L15:N15"/>
    <mergeCell ref="Q17:S17"/>
    <mergeCell ref="B3:K3"/>
    <mergeCell ref="L3:U3"/>
    <mergeCell ref="G4:K4"/>
    <mergeCell ref="B14:D14"/>
    <mergeCell ref="G14:I14"/>
    <mergeCell ref="B9:D9"/>
    <mergeCell ref="G16:I16"/>
    <mergeCell ref="B11:D11"/>
    <mergeCell ref="B12:D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0.875" style="15" customWidth="1"/>
    <col min="2" max="5" width="4.375" style="7" customWidth="1"/>
    <col min="6" max="6" width="3.875" style="7" customWidth="1"/>
    <col min="7" max="10" width="4.375" style="15" customWidth="1"/>
    <col min="11" max="11" width="3.875" style="15" customWidth="1"/>
    <col min="12" max="15" width="4.375" style="15" customWidth="1"/>
    <col min="16" max="16" width="3.875" style="15" customWidth="1"/>
    <col min="17" max="20" width="4.375" style="15" customWidth="1"/>
    <col min="21" max="21" width="3.875" style="15" customWidth="1"/>
    <col min="22" max="27" width="6.625" style="15" customWidth="1"/>
    <col min="28" max="30" width="6.625" style="4" customWidth="1"/>
    <col min="31" max="16384" width="9.00390625" style="4" customWidth="1"/>
  </cols>
  <sheetData>
    <row r="1" spans="1:23" ht="24" customHeight="1">
      <c r="A1" s="481" t="s">
        <v>582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8"/>
      <c r="W1" s="8"/>
    </row>
    <row r="2" spans="1:27" s="29" customFormat="1" ht="12" customHeight="1" thickBot="1">
      <c r="A2" s="44"/>
      <c r="B2" s="43"/>
      <c r="C2" s="43"/>
      <c r="D2" s="153"/>
      <c r="E2" s="153"/>
      <c r="F2" s="15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1"/>
      <c r="W2" s="51"/>
      <c r="X2" s="39"/>
      <c r="Y2" s="39"/>
      <c r="Z2" s="39"/>
      <c r="AA2" s="39"/>
    </row>
    <row r="3" spans="1:27" s="29" customFormat="1" ht="19.5" customHeight="1">
      <c r="A3" s="495" t="s">
        <v>561</v>
      </c>
      <c r="B3" s="495"/>
      <c r="C3" s="593"/>
      <c r="D3" s="662" t="s">
        <v>583</v>
      </c>
      <c r="E3" s="663"/>
      <c r="F3" s="663"/>
      <c r="G3" s="663"/>
      <c r="H3" s="663"/>
      <c r="I3" s="664"/>
      <c r="J3" s="666" t="s">
        <v>584</v>
      </c>
      <c r="K3" s="667"/>
      <c r="L3" s="667"/>
      <c r="M3" s="667"/>
      <c r="N3" s="667"/>
      <c r="O3" s="668"/>
      <c r="P3" s="666" t="s">
        <v>585</v>
      </c>
      <c r="Q3" s="667"/>
      <c r="R3" s="667"/>
      <c r="S3" s="667"/>
      <c r="T3" s="667"/>
      <c r="U3" s="667"/>
      <c r="V3" s="51"/>
      <c r="W3" s="51"/>
      <c r="X3" s="39"/>
      <c r="Y3" s="39"/>
      <c r="Z3" s="39"/>
      <c r="AA3" s="39"/>
    </row>
    <row r="4" spans="1:27" s="29" customFormat="1" ht="19.5" customHeight="1">
      <c r="A4" s="490"/>
      <c r="B4" s="490"/>
      <c r="C4" s="485"/>
      <c r="D4" s="484"/>
      <c r="E4" s="498"/>
      <c r="F4" s="498"/>
      <c r="G4" s="498"/>
      <c r="H4" s="498"/>
      <c r="I4" s="499"/>
      <c r="J4" s="659"/>
      <c r="K4" s="660"/>
      <c r="L4" s="660"/>
      <c r="M4" s="660"/>
      <c r="N4" s="660"/>
      <c r="O4" s="669"/>
      <c r="P4" s="659" t="s">
        <v>586</v>
      </c>
      <c r="Q4" s="660"/>
      <c r="R4" s="660"/>
      <c r="S4" s="660"/>
      <c r="T4" s="660"/>
      <c r="U4" s="660"/>
      <c r="V4" s="51"/>
      <c r="W4" s="51"/>
      <c r="X4" s="39"/>
      <c r="Y4" s="39"/>
      <c r="Z4" s="39"/>
      <c r="AA4" s="39"/>
    </row>
    <row r="5" spans="1:27" s="29" customFormat="1" ht="6" customHeight="1">
      <c r="A5" s="154"/>
      <c r="B5" s="155"/>
      <c r="C5" s="156"/>
      <c r="D5" s="39"/>
      <c r="E5" s="39"/>
      <c r="F5" s="37"/>
      <c r="G5" s="39"/>
      <c r="H5" s="39"/>
      <c r="I5" s="39"/>
      <c r="J5" s="157"/>
      <c r="K5" s="157"/>
      <c r="L5" s="39"/>
      <c r="M5" s="39"/>
      <c r="N5" s="39"/>
      <c r="O5" s="39"/>
      <c r="P5" s="157"/>
      <c r="Q5" s="39"/>
      <c r="R5" s="39"/>
      <c r="S5" s="39"/>
      <c r="T5" s="39"/>
      <c r="U5" s="39"/>
      <c r="V5" s="51"/>
      <c r="W5" s="51"/>
      <c r="X5" s="39"/>
      <c r="Y5" s="39"/>
      <c r="Z5" s="39"/>
      <c r="AA5" s="39"/>
    </row>
    <row r="6" spans="1:27" s="29" customFormat="1" ht="19.5" customHeight="1">
      <c r="A6" s="488" t="s">
        <v>587</v>
      </c>
      <c r="B6" s="488"/>
      <c r="C6" s="496"/>
      <c r="D6" s="670">
        <v>304103</v>
      </c>
      <c r="E6" s="671"/>
      <c r="F6" s="671"/>
      <c r="G6" s="671"/>
      <c r="H6" s="39" t="s">
        <v>282</v>
      </c>
      <c r="I6" s="39"/>
      <c r="J6" s="661">
        <v>62.62</v>
      </c>
      <c r="K6" s="661"/>
      <c r="L6" s="661"/>
      <c r="M6" s="661"/>
      <c r="N6" s="159" t="s">
        <v>581</v>
      </c>
      <c r="O6" s="39"/>
      <c r="P6" s="646">
        <f>D6/J6</f>
        <v>4856.3238581922715</v>
      </c>
      <c r="Q6" s="646"/>
      <c r="R6" s="646"/>
      <c r="S6" s="646"/>
      <c r="T6" s="160" t="s">
        <v>281</v>
      </c>
      <c r="V6" s="51"/>
      <c r="W6" s="51"/>
      <c r="X6" s="39"/>
      <c r="Y6" s="39"/>
      <c r="Z6" s="39"/>
      <c r="AA6" s="39"/>
    </row>
    <row r="7" spans="1:27" s="29" customFormat="1" ht="19.5" customHeight="1">
      <c r="A7" s="51"/>
      <c r="B7" s="25"/>
      <c r="C7" s="161"/>
      <c r="D7" s="405"/>
      <c r="E7" s="405"/>
      <c r="F7" s="405"/>
      <c r="G7" s="405"/>
      <c r="H7" s="39"/>
      <c r="I7" s="39"/>
      <c r="J7" s="404"/>
      <c r="K7" s="404"/>
      <c r="L7" s="404"/>
      <c r="M7" s="404"/>
      <c r="N7" s="39"/>
      <c r="O7" s="39"/>
      <c r="P7" s="158"/>
      <c r="Q7" s="158"/>
      <c r="R7" s="158"/>
      <c r="S7" s="158"/>
      <c r="T7" s="158"/>
      <c r="U7" s="39"/>
      <c r="V7" s="51"/>
      <c r="W7" s="51"/>
      <c r="X7" s="39"/>
      <c r="Y7" s="39"/>
      <c r="Z7" s="39"/>
      <c r="AA7" s="39"/>
    </row>
    <row r="8" spans="1:27" s="29" customFormat="1" ht="19.5" customHeight="1">
      <c r="A8" s="488" t="s">
        <v>588</v>
      </c>
      <c r="B8" s="488"/>
      <c r="C8" s="496"/>
      <c r="D8" s="405"/>
      <c r="E8" s="665">
        <v>258595</v>
      </c>
      <c r="F8" s="665"/>
      <c r="G8" s="665"/>
      <c r="H8" s="39"/>
      <c r="I8" s="39"/>
      <c r="J8" s="657">
        <v>52.7</v>
      </c>
      <c r="K8" s="657"/>
      <c r="L8" s="657"/>
      <c r="M8" s="657"/>
      <c r="N8" s="39"/>
      <c r="O8" s="39"/>
      <c r="P8" s="658">
        <f aca="true" t="shared" si="0" ref="P8:P13">E8/J8</f>
        <v>4906.925996204934</v>
      </c>
      <c r="Q8" s="658"/>
      <c r="R8" s="658"/>
      <c r="S8" s="658"/>
      <c r="T8" s="158"/>
      <c r="U8" s="39"/>
      <c r="V8" s="51"/>
      <c r="W8" s="51"/>
      <c r="X8" s="39"/>
      <c r="Y8" s="39"/>
      <c r="Z8" s="39"/>
      <c r="AA8" s="39"/>
    </row>
    <row r="9" spans="1:27" s="29" customFormat="1" ht="19.5" customHeight="1">
      <c r="A9" s="488" t="s">
        <v>589</v>
      </c>
      <c r="B9" s="488"/>
      <c r="C9" s="496"/>
      <c r="D9" s="405"/>
      <c r="E9" s="665">
        <v>11939</v>
      </c>
      <c r="F9" s="665"/>
      <c r="G9" s="665"/>
      <c r="H9" s="39"/>
      <c r="I9" s="39"/>
      <c r="J9" s="657">
        <v>2.65</v>
      </c>
      <c r="K9" s="657"/>
      <c r="L9" s="657"/>
      <c r="M9" s="657"/>
      <c r="N9" s="39"/>
      <c r="O9" s="39"/>
      <c r="P9" s="658">
        <f t="shared" si="0"/>
        <v>4505.2830188679245</v>
      </c>
      <c r="Q9" s="658"/>
      <c r="R9" s="658"/>
      <c r="S9" s="658"/>
      <c r="T9" s="158"/>
      <c r="U9" s="39"/>
      <c r="V9" s="51"/>
      <c r="W9" s="51"/>
      <c r="X9" s="39"/>
      <c r="Y9" s="39"/>
      <c r="Z9" s="39"/>
      <c r="AA9" s="39"/>
    </row>
    <row r="10" spans="1:27" s="29" customFormat="1" ht="19.5" customHeight="1">
      <c r="A10" s="488" t="s">
        <v>590</v>
      </c>
      <c r="B10" s="488"/>
      <c r="C10" s="496"/>
      <c r="D10" s="405"/>
      <c r="E10" s="665">
        <v>10951</v>
      </c>
      <c r="F10" s="665"/>
      <c r="G10" s="665"/>
      <c r="H10" s="39"/>
      <c r="I10" s="39"/>
      <c r="J10" s="657">
        <v>1.97</v>
      </c>
      <c r="K10" s="657"/>
      <c r="L10" s="657"/>
      <c r="M10" s="657"/>
      <c r="N10" s="39"/>
      <c r="O10" s="39"/>
      <c r="P10" s="658">
        <f t="shared" si="0"/>
        <v>5558.883248730965</v>
      </c>
      <c r="Q10" s="658"/>
      <c r="R10" s="658"/>
      <c r="S10" s="658"/>
      <c r="T10" s="158"/>
      <c r="U10" s="39"/>
      <c r="V10" s="51"/>
      <c r="W10" s="51"/>
      <c r="X10" s="39"/>
      <c r="Y10" s="39"/>
      <c r="Z10" s="39"/>
      <c r="AA10" s="39"/>
    </row>
    <row r="11" spans="1:27" s="29" customFormat="1" ht="19.5" customHeight="1">
      <c r="A11" s="488" t="s">
        <v>591</v>
      </c>
      <c r="B11" s="488"/>
      <c r="C11" s="496"/>
      <c r="D11" s="405"/>
      <c r="E11" s="665">
        <v>9730</v>
      </c>
      <c r="F11" s="665"/>
      <c r="G11" s="665"/>
      <c r="H11" s="39"/>
      <c r="I11" s="39"/>
      <c r="J11" s="657">
        <v>2.23</v>
      </c>
      <c r="K11" s="657"/>
      <c r="L11" s="657"/>
      <c r="M11" s="657"/>
      <c r="N11" s="39"/>
      <c r="O11" s="39"/>
      <c r="P11" s="658">
        <f t="shared" si="0"/>
        <v>4363.22869955157</v>
      </c>
      <c r="Q11" s="658"/>
      <c r="R11" s="658"/>
      <c r="S11" s="658"/>
      <c r="T11" s="158"/>
      <c r="U11" s="39"/>
      <c r="V11" s="51"/>
      <c r="W11" s="51"/>
      <c r="X11" s="39"/>
      <c r="Y11" s="39"/>
      <c r="Z11" s="39"/>
      <c r="AA11" s="39"/>
    </row>
    <row r="12" spans="1:27" s="29" customFormat="1" ht="19.5" customHeight="1">
      <c r="A12" s="488" t="s">
        <v>592</v>
      </c>
      <c r="B12" s="488"/>
      <c r="C12" s="496"/>
      <c r="D12" s="405"/>
      <c r="E12" s="665">
        <v>7488</v>
      </c>
      <c r="F12" s="665"/>
      <c r="G12" s="665"/>
      <c r="H12" s="39"/>
      <c r="I12" s="39"/>
      <c r="J12" s="657">
        <v>1.54</v>
      </c>
      <c r="K12" s="657"/>
      <c r="L12" s="657"/>
      <c r="M12" s="657"/>
      <c r="N12" s="39"/>
      <c r="O12" s="39"/>
      <c r="P12" s="658">
        <f t="shared" si="0"/>
        <v>4862.337662337663</v>
      </c>
      <c r="Q12" s="658"/>
      <c r="R12" s="658"/>
      <c r="S12" s="658"/>
      <c r="T12" s="158"/>
      <c r="U12" s="39"/>
      <c r="V12" s="51"/>
      <c r="W12" s="51"/>
      <c r="X12" s="39"/>
      <c r="Y12" s="39"/>
      <c r="Z12" s="39"/>
      <c r="AA12" s="39"/>
    </row>
    <row r="13" spans="1:27" s="29" customFormat="1" ht="19.5" customHeight="1">
      <c r="A13" s="488" t="s">
        <v>1105</v>
      </c>
      <c r="B13" s="488"/>
      <c r="C13" s="496"/>
      <c r="D13" s="405"/>
      <c r="E13" s="665">
        <v>5400</v>
      </c>
      <c r="F13" s="665"/>
      <c r="G13" s="665"/>
      <c r="H13" s="39"/>
      <c r="I13" s="39"/>
      <c r="J13" s="657">
        <v>1.52</v>
      </c>
      <c r="K13" s="657"/>
      <c r="L13" s="657"/>
      <c r="M13" s="657"/>
      <c r="N13" s="39"/>
      <c r="O13" s="39"/>
      <c r="P13" s="658">
        <f t="shared" si="0"/>
        <v>3552.6315789473683</v>
      </c>
      <c r="Q13" s="658"/>
      <c r="R13" s="658"/>
      <c r="S13" s="658"/>
      <c r="T13" s="158"/>
      <c r="U13" s="39"/>
      <c r="V13" s="51"/>
      <c r="W13" s="51"/>
      <c r="X13" s="39"/>
      <c r="Y13" s="39"/>
      <c r="Z13" s="39"/>
      <c r="AA13" s="39"/>
    </row>
    <row r="14" spans="1:27" s="29" customFormat="1" ht="6.75" customHeight="1" thickBot="1">
      <c r="A14" s="162" t="s">
        <v>10</v>
      </c>
      <c r="B14" s="163"/>
      <c r="C14" s="164"/>
      <c r="D14" s="44"/>
      <c r="E14" s="44"/>
      <c r="F14" s="43"/>
      <c r="G14" s="44"/>
      <c r="H14" s="44"/>
      <c r="I14" s="44"/>
      <c r="J14" s="153"/>
      <c r="K14" s="153"/>
      <c r="L14" s="44"/>
      <c r="M14" s="44"/>
      <c r="N14" s="44"/>
      <c r="O14" s="44"/>
      <c r="P14" s="153"/>
      <c r="Q14" s="44"/>
      <c r="R14" s="44"/>
      <c r="S14" s="44"/>
      <c r="T14" s="44"/>
      <c r="U14" s="44"/>
      <c r="V14" s="51"/>
      <c r="W14" s="51"/>
      <c r="X14" s="39"/>
      <c r="Y14" s="39"/>
      <c r="Z14" s="39"/>
      <c r="AA14" s="39"/>
    </row>
    <row r="15" spans="1:27" s="29" customFormat="1" ht="19.5" customHeight="1">
      <c r="A15" s="51"/>
      <c r="B15" s="25"/>
      <c r="C15" s="25"/>
      <c r="D15" s="165"/>
      <c r="E15" s="165"/>
      <c r="F15" s="165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1"/>
      <c r="W15" s="51"/>
      <c r="X15" s="39"/>
      <c r="Y15" s="39"/>
      <c r="Z15" s="39"/>
      <c r="AA15" s="39"/>
    </row>
    <row r="16" spans="22:23" ht="19.5" customHeight="1">
      <c r="V16" s="8"/>
      <c r="W16" s="8"/>
    </row>
    <row r="17" spans="22:23" ht="19.5" customHeight="1">
      <c r="V17" s="8"/>
      <c r="W17" s="8"/>
    </row>
    <row r="18" spans="22:23" ht="19.5" customHeight="1">
      <c r="V18" s="8"/>
      <c r="W18" s="8"/>
    </row>
    <row r="19" spans="22:23" ht="19.5" customHeight="1">
      <c r="V19" s="8"/>
      <c r="W19" s="8"/>
    </row>
    <row r="20" spans="22:23" ht="13.5">
      <c r="V20" s="8"/>
      <c r="W20" s="8"/>
    </row>
    <row r="21" spans="22:23" ht="13.5">
      <c r="V21" s="8"/>
      <c r="W21" s="8"/>
    </row>
    <row r="22" spans="22:23" ht="13.5">
      <c r="V22" s="8"/>
      <c r="W22" s="8"/>
    </row>
    <row r="23" spans="22:23" ht="13.5">
      <c r="V23" s="8"/>
      <c r="W23" s="8"/>
    </row>
    <row r="24" spans="22:23" ht="13.5">
      <c r="V24" s="8"/>
      <c r="W24" s="8"/>
    </row>
    <row r="25" spans="22:23" ht="13.5">
      <c r="V25" s="8"/>
      <c r="W25" s="8"/>
    </row>
    <row r="26" spans="22:23" ht="13.5">
      <c r="V26" s="8"/>
      <c r="W26" s="8"/>
    </row>
    <row r="27" spans="22:23" ht="13.5">
      <c r="V27" s="8"/>
      <c r="W27" s="8"/>
    </row>
    <row r="28" spans="22:23" ht="13.5">
      <c r="V28" s="8"/>
      <c r="W28" s="8"/>
    </row>
    <row r="29" spans="22:23" ht="13.5">
      <c r="V29" s="8"/>
      <c r="W29" s="8"/>
    </row>
    <row r="30" spans="21:23" ht="13.5">
      <c r="U30" s="8"/>
      <c r="V30" s="8"/>
      <c r="W30" s="8"/>
    </row>
    <row r="31" ht="13.5">
      <c r="U31" s="8"/>
    </row>
    <row r="32" ht="13.5">
      <c r="U32" s="8"/>
    </row>
    <row r="33" ht="13.5">
      <c r="U33" s="8"/>
    </row>
    <row r="34" ht="13.5">
      <c r="U34" s="8"/>
    </row>
    <row r="35" ht="13.5">
      <c r="U35" s="8"/>
    </row>
    <row r="36" ht="13.5">
      <c r="U36" s="8"/>
    </row>
    <row r="37" ht="13.5">
      <c r="U37" s="8"/>
    </row>
    <row r="38" ht="13.5">
      <c r="U38" s="8"/>
    </row>
    <row r="39" ht="13.5">
      <c r="U39" s="8"/>
    </row>
    <row r="40" ht="13.5">
      <c r="U40" s="8"/>
    </row>
    <row r="41" ht="13.5">
      <c r="U41" s="8"/>
    </row>
    <row r="42" ht="13.5">
      <c r="U42" s="8"/>
    </row>
    <row r="43" ht="13.5">
      <c r="U43" s="8"/>
    </row>
    <row r="44" ht="13.5">
      <c r="U44" s="8"/>
    </row>
    <row r="45" ht="13.5">
      <c r="U45" s="8"/>
    </row>
    <row r="46" ht="13.5">
      <c r="U46" s="8"/>
    </row>
    <row r="47" ht="13.5">
      <c r="U47" s="8"/>
    </row>
    <row r="48" ht="13.5">
      <c r="U48" s="8"/>
    </row>
    <row r="49" ht="13.5">
      <c r="U49" s="8"/>
    </row>
    <row r="50" ht="13.5">
      <c r="U50" s="8"/>
    </row>
    <row r="51" ht="13.5">
      <c r="U51" s="8"/>
    </row>
    <row r="52" ht="13.5">
      <c r="U52" s="8"/>
    </row>
    <row r="53" ht="13.5">
      <c r="U53" s="8"/>
    </row>
    <row r="54" ht="13.5">
      <c r="U54" s="8"/>
    </row>
    <row r="55" ht="13.5">
      <c r="U55" s="8"/>
    </row>
    <row r="56" ht="13.5">
      <c r="U56" s="8"/>
    </row>
    <row r="57" ht="13.5">
      <c r="U57" s="8"/>
    </row>
    <row r="58" ht="13.5">
      <c r="U58" s="8"/>
    </row>
    <row r="59" ht="13.5">
      <c r="U59" s="8"/>
    </row>
    <row r="60" ht="13.5">
      <c r="U60" s="8"/>
    </row>
    <row r="61" ht="13.5">
      <c r="U61" s="8"/>
    </row>
    <row r="62" ht="13.5">
      <c r="U62" s="8"/>
    </row>
    <row r="63" ht="13.5">
      <c r="U63" s="8"/>
    </row>
    <row r="64" ht="13.5">
      <c r="U64" s="8"/>
    </row>
    <row r="65" ht="13.5">
      <c r="U65" s="8"/>
    </row>
    <row r="66" ht="13.5">
      <c r="U66" s="8"/>
    </row>
    <row r="67" ht="13.5">
      <c r="U67" s="8"/>
    </row>
    <row r="68" ht="13.5">
      <c r="U68" s="8"/>
    </row>
    <row r="69" ht="13.5">
      <c r="U69" s="8"/>
    </row>
    <row r="70" ht="13.5">
      <c r="U70" s="8"/>
    </row>
  </sheetData>
  <sheetProtection/>
  <mergeCells count="34">
    <mergeCell ref="A13:C13"/>
    <mergeCell ref="E10:G10"/>
    <mergeCell ref="E13:G13"/>
    <mergeCell ref="A11:C11"/>
    <mergeCell ref="E11:G11"/>
    <mergeCell ref="A10:C10"/>
    <mergeCell ref="A12:C12"/>
    <mergeCell ref="E12:G12"/>
    <mergeCell ref="P3:U3"/>
    <mergeCell ref="J3:O4"/>
    <mergeCell ref="D6:G6"/>
    <mergeCell ref="A6:C6"/>
    <mergeCell ref="A8:C8"/>
    <mergeCell ref="E8:G8"/>
    <mergeCell ref="P10:S10"/>
    <mergeCell ref="P13:S13"/>
    <mergeCell ref="A1:U1"/>
    <mergeCell ref="D3:I4"/>
    <mergeCell ref="A3:C4"/>
    <mergeCell ref="A9:C9"/>
    <mergeCell ref="E9:G9"/>
    <mergeCell ref="P6:S6"/>
    <mergeCell ref="P8:S8"/>
    <mergeCell ref="P9:S9"/>
    <mergeCell ref="J12:M12"/>
    <mergeCell ref="P12:S12"/>
    <mergeCell ref="J13:M13"/>
    <mergeCell ref="P4:U4"/>
    <mergeCell ref="J6:M6"/>
    <mergeCell ref="J8:M8"/>
    <mergeCell ref="J9:M9"/>
    <mergeCell ref="J10:M10"/>
    <mergeCell ref="J11:M11"/>
    <mergeCell ref="P11:S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="78" zoomScaleNormal="78" zoomScalePageLayoutView="0" workbookViewId="0" topLeftCell="A1">
      <selection activeCell="A1" sqref="A1:I1"/>
    </sheetView>
  </sheetViews>
  <sheetFormatPr defaultColWidth="9.00390625" defaultRowHeight="13.5"/>
  <cols>
    <col min="1" max="1" width="3.75390625" style="15" customWidth="1"/>
    <col min="2" max="2" width="7.875" style="15" customWidth="1"/>
    <col min="3" max="4" width="8.875" style="88" customWidth="1"/>
    <col min="5" max="5" width="8.875" style="183" customWidth="1"/>
    <col min="6" max="14" width="8.625" style="88" customWidth="1"/>
    <col min="15" max="15" width="8.125" style="88" customWidth="1"/>
    <col min="16" max="16" width="8.00390625" style="88" customWidth="1"/>
    <col min="17" max="17" width="8.625" style="88" customWidth="1"/>
    <col min="18" max="18" width="8.00390625" style="88" customWidth="1"/>
    <col min="19" max="19" width="8.625" style="88" customWidth="1"/>
    <col min="20" max="20" width="8.125" style="88" customWidth="1"/>
    <col min="21" max="21" width="8.00390625" style="88" customWidth="1"/>
    <col min="22" max="22" width="8.625" style="88" customWidth="1"/>
    <col min="23" max="23" width="8.125" style="88" customWidth="1"/>
    <col min="24" max="24" width="8.625" style="88" customWidth="1"/>
    <col min="25" max="25" width="8.125" style="88" customWidth="1"/>
    <col min="26" max="27" width="8.25390625" style="15" customWidth="1"/>
    <col min="28" max="28" width="8.375" style="15" customWidth="1"/>
    <col min="29" max="51" width="8.25390625" style="15" customWidth="1"/>
    <col min="52" max="16384" width="9.00390625" style="15" customWidth="1"/>
  </cols>
  <sheetData>
    <row r="1" spans="1:25" s="180" customFormat="1" ht="28.5" customHeight="1">
      <c r="A1" s="555" t="s">
        <v>619</v>
      </c>
      <c r="B1" s="555"/>
      <c r="C1" s="555"/>
      <c r="D1" s="555"/>
      <c r="E1" s="555"/>
      <c r="F1" s="555"/>
      <c r="G1" s="555"/>
      <c r="H1" s="555"/>
      <c r="I1" s="555"/>
      <c r="J1" s="20" t="s">
        <v>1079</v>
      </c>
      <c r="K1" s="20"/>
      <c r="L1" s="20"/>
      <c r="M1" s="20"/>
      <c r="N1" s="20"/>
      <c r="O1" s="20"/>
      <c r="P1" s="20"/>
      <c r="Q1" s="20"/>
      <c r="R1" s="20"/>
      <c r="S1" s="179"/>
      <c r="T1" s="179"/>
      <c r="U1" s="179"/>
      <c r="V1" s="179"/>
      <c r="W1" s="179"/>
      <c r="X1" s="179"/>
      <c r="Y1" s="179"/>
    </row>
    <row r="2" spans="1:25" ht="21" customHeight="1" thickBot="1">
      <c r="A2" s="10"/>
      <c r="B2" s="10"/>
      <c r="C2" s="181"/>
      <c r="D2" s="181"/>
      <c r="E2" s="182"/>
      <c r="F2" s="181"/>
      <c r="G2" s="181"/>
      <c r="H2" s="181"/>
      <c r="I2" s="181"/>
      <c r="J2" s="260"/>
      <c r="K2" s="260"/>
      <c r="L2" s="260"/>
      <c r="M2" s="260"/>
      <c r="N2" s="260"/>
      <c r="O2" s="44"/>
      <c r="P2" s="44"/>
      <c r="Q2" s="44"/>
      <c r="R2" s="44"/>
      <c r="S2" s="181"/>
      <c r="T2" s="181"/>
      <c r="U2" s="181"/>
      <c r="V2" s="44"/>
      <c r="W2" s="44"/>
      <c r="X2" s="44"/>
      <c r="Y2" s="432"/>
    </row>
    <row r="3" spans="1:25" s="94" customFormat="1" ht="22.5" customHeight="1">
      <c r="A3" s="692" t="s">
        <v>174</v>
      </c>
      <c r="B3" s="693"/>
      <c r="C3" s="676" t="s">
        <v>1085</v>
      </c>
      <c r="D3" s="676" t="s">
        <v>191</v>
      </c>
      <c r="E3" s="674" t="s">
        <v>192</v>
      </c>
      <c r="F3" s="672" t="s">
        <v>620</v>
      </c>
      <c r="G3" s="672"/>
      <c r="H3" s="672"/>
      <c r="I3" s="672"/>
      <c r="J3" s="673"/>
      <c r="K3" s="672" t="s">
        <v>530</v>
      </c>
      <c r="L3" s="672"/>
      <c r="M3" s="672"/>
      <c r="N3" s="672"/>
      <c r="O3" s="673"/>
      <c r="P3" s="673" t="s">
        <v>531</v>
      </c>
      <c r="Q3" s="684"/>
      <c r="R3" s="684"/>
      <c r="S3" s="684"/>
      <c r="T3" s="685"/>
      <c r="U3" s="673" t="s">
        <v>445</v>
      </c>
      <c r="V3" s="684"/>
      <c r="W3" s="684"/>
      <c r="X3" s="684"/>
      <c r="Y3" s="684"/>
    </row>
    <row r="4" spans="1:25" s="94" customFormat="1" ht="31.5" customHeight="1">
      <c r="A4" s="692"/>
      <c r="B4" s="693"/>
      <c r="C4" s="677"/>
      <c r="D4" s="677"/>
      <c r="E4" s="675"/>
      <c r="F4" s="678" t="s">
        <v>283</v>
      </c>
      <c r="G4" s="679"/>
      <c r="H4" s="678" t="s">
        <v>155</v>
      </c>
      <c r="I4" s="679"/>
      <c r="J4" s="680" t="s">
        <v>193</v>
      </c>
      <c r="K4" s="678" t="s">
        <v>283</v>
      </c>
      <c r="L4" s="679"/>
      <c r="M4" s="678" t="s">
        <v>155</v>
      </c>
      <c r="N4" s="679"/>
      <c r="O4" s="686" t="s">
        <v>193</v>
      </c>
      <c r="P4" s="678" t="s">
        <v>283</v>
      </c>
      <c r="Q4" s="679"/>
      <c r="R4" s="678" t="s">
        <v>155</v>
      </c>
      <c r="S4" s="679"/>
      <c r="T4" s="680" t="s">
        <v>193</v>
      </c>
      <c r="U4" s="678" t="s">
        <v>283</v>
      </c>
      <c r="V4" s="679"/>
      <c r="W4" s="678" t="s">
        <v>155</v>
      </c>
      <c r="X4" s="679"/>
      <c r="Y4" s="682" t="s">
        <v>193</v>
      </c>
    </row>
    <row r="5" spans="1:25" s="94" customFormat="1" ht="63.75" customHeight="1">
      <c r="A5" s="694"/>
      <c r="B5" s="695"/>
      <c r="C5" s="677"/>
      <c r="D5" s="677"/>
      <c r="E5" s="675"/>
      <c r="F5" s="194" t="s">
        <v>985</v>
      </c>
      <c r="G5" s="192" t="s">
        <v>194</v>
      </c>
      <c r="H5" s="194" t="s">
        <v>1090</v>
      </c>
      <c r="I5" s="192" t="s">
        <v>1091</v>
      </c>
      <c r="J5" s="681"/>
      <c r="K5" s="194" t="s">
        <v>284</v>
      </c>
      <c r="L5" s="192" t="s">
        <v>194</v>
      </c>
      <c r="M5" s="194" t="s">
        <v>284</v>
      </c>
      <c r="N5" s="192" t="s">
        <v>156</v>
      </c>
      <c r="O5" s="687"/>
      <c r="P5" s="194" t="s">
        <v>284</v>
      </c>
      <c r="Q5" s="192" t="s">
        <v>194</v>
      </c>
      <c r="R5" s="194" t="s">
        <v>284</v>
      </c>
      <c r="S5" s="192" t="s">
        <v>156</v>
      </c>
      <c r="T5" s="681"/>
      <c r="U5" s="194" t="s">
        <v>284</v>
      </c>
      <c r="V5" s="192" t="s">
        <v>194</v>
      </c>
      <c r="W5" s="194" t="s">
        <v>284</v>
      </c>
      <c r="X5" s="192" t="s">
        <v>156</v>
      </c>
      <c r="Y5" s="683"/>
    </row>
    <row r="6" spans="1:2" ht="9" customHeight="1">
      <c r="A6" s="8"/>
      <c r="B6" s="6"/>
    </row>
    <row r="7" spans="1:25" ht="21" customHeight="1">
      <c r="A7" s="688" t="s">
        <v>1063</v>
      </c>
      <c r="B7" s="689"/>
      <c r="C7" s="293">
        <v>407087</v>
      </c>
      <c r="D7" s="293">
        <v>434014</v>
      </c>
      <c r="E7" s="294">
        <v>106.6</v>
      </c>
      <c r="F7" s="293">
        <v>270348</v>
      </c>
      <c r="G7" s="293">
        <v>86501</v>
      </c>
      <c r="H7" s="293">
        <v>243386</v>
      </c>
      <c r="I7" s="293">
        <v>59539</v>
      </c>
      <c r="J7" s="293">
        <v>26962</v>
      </c>
      <c r="K7" s="293">
        <v>234612</v>
      </c>
      <c r="L7" s="293">
        <v>70279</v>
      </c>
      <c r="M7" s="293">
        <v>214686</v>
      </c>
      <c r="N7" s="293">
        <v>50353</v>
      </c>
      <c r="O7" s="293">
        <v>19926</v>
      </c>
      <c r="P7" s="293">
        <v>35736</v>
      </c>
      <c r="Q7" s="293">
        <v>16222</v>
      </c>
      <c r="R7" s="293">
        <v>28700</v>
      </c>
      <c r="S7" s="293">
        <v>9186</v>
      </c>
      <c r="T7" s="293">
        <v>7036</v>
      </c>
      <c r="U7" s="293">
        <v>71539</v>
      </c>
      <c r="V7" s="293">
        <v>16890</v>
      </c>
      <c r="W7" s="293">
        <v>64538</v>
      </c>
      <c r="X7" s="293">
        <v>9689</v>
      </c>
      <c r="Y7" s="293">
        <v>7001</v>
      </c>
    </row>
    <row r="8" spans="1:25" ht="21" customHeight="1">
      <c r="A8" s="188"/>
      <c r="B8" s="191"/>
      <c r="C8" s="293"/>
      <c r="D8" s="293"/>
      <c r="E8" s="294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</row>
    <row r="9" spans="1:25" ht="21" customHeight="1">
      <c r="A9" s="688">
        <v>12</v>
      </c>
      <c r="B9" s="689"/>
      <c r="C9" s="293">
        <v>402706</v>
      </c>
      <c r="D9" s="293">
        <v>426865</v>
      </c>
      <c r="E9" s="294">
        <v>106</v>
      </c>
      <c r="F9" s="293">
        <v>254361</v>
      </c>
      <c r="G9" s="293">
        <v>84380</v>
      </c>
      <c r="H9" s="293">
        <v>230202</v>
      </c>
      <c r="I9" s="293">
        <v>60221</v>
      </c>
      <c r="J9" s="293">
        <v>24159</v>
      </c>
      <c r="K9" s="293">
        <v>222750</v>
      </c>
      <c r="L9" s="293">
        <v>70083</v>
      </c>
      <c r="M9" s="293">
        <v>205401</v>
      </c>
      <c r="N9" s="293">
        <v>52734</v>
      </c>
      <c r="O9" s="293">
        <v>17349</v>
      </c>
      <c r="P9" s="293">
        <v>31611</v>
      </c>
      <c r="Q9" s="293">
        <v>14297</v>
      </c>
      <c r="R9" s="293">
        <v>24801</v>
      </c>
      <c r="S9" s="293">
        <v>7487</v>
      </c>
      <c r="T9" s="293">
        <v>6810</v>
      </c>
      <c r="U9" s="293">
        <v>64277</v>
      </c>
      <c r="V9" s="293">
        <v>14783</v>
      </c>
      <c r="W9" s="293">
        <v>57421</v>
      </c>
      <c r="X9" s="293">
        <v>7927</v>
      </c>
      <c r="Y9" s="293">
        <v>6856</v>
      </c>
    </row>
    <row r="10" spans="1:25" ht="21" customHeight="1">
      <c r="A10" s="188"/>
      <c r="B10" s="191"/>
      <c r="C10" s="293"/>
      <c r="D10" s="293"/>
      <c r="E10" s="294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</row>
    <row r="11" spans="1:25" ht="21" customHeight="1">
      <c r="A11" s="688">
        <v>17</v>
      </c>
      <c r="B11" s="689"/>
      <c r="C11" s="293">
        <v>399831</v>
      </c>
      <c r="D11" s="293">
        <v>415614</v>
      </c>
      <c r="E11" s="294">
        <v>103.9</v>
      </c>
      <c r="F11" s="293">
        <v>235802</v>
      </c>
      <c r="G11" s="293">
        <v>80228</v>
      </c>
      <c r="H11" s="293">
        <v>220255</v>
      </c>
      <c r="I11" s="293">
        <v>64681</v>
      </c>
      <c r="J11" s="293">
        <v>15547</v>
      </c>
      <c r="K11" s="293">
        <v>208050</v>
      </c>
      <c r="L11" s="293">
        <v>67926</v>
      </c>
      <c r="M11" s="293">
        <v>197762</v>
      </c>
      <c r="N11" s="293">
        <v>57638</v>
      </c>
      <c r="O11" s="293">
        <v>10288</v>
      </c>
      <c r="P11" s="293">
        <v>27752</v>
      </c>
      <c r="Q11" s="293">
        <v>12302</v>
      </c>
      <c r="R11" s="293">
        <v>22493</v>
      </c>
      <c r="S11" s="293">
        <v>7043</v>
      </c>
      <c r="T11" s="293">
        <v>5259</v>
      </c>
      <c r="U11" s="293">
        <v>59191</v>
      </c>
      <c r="V11" s="293">
        <v>12909</v>
      </c>
      <c r="W11" s="293">
        <v>53696</v>
      </c>
      <c r="X11" s="293">
        <v>7414</v>
      </c>
      <c r="Y11" s="293">
        <v>5495</v>
      </c>
    </row>
    <row r="12" spans="1:25" ht="21" customHeight="1">
      <c r="A12" s="188"/>
      <c r="B12" s="191"/>
      <c r="C12" s="293"/>
      <c r="D12" s="293"/>
      <c r="E12" s="294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</row>
    <row r="13" spans="1:25" ht="21" customHeight="1">
      <c r="A13" s="688">
        <v>22</v>
      </c>
      <c r="B13" s="689"/>
      <c r="C13" s="293">
        <v>409367</v>
      </c>
      <c r="D13" s="293">
        <v>428926</v>
      </c>
      <c r="E13" s="294">
        <v>104.77786436131882</v>
      </c>
      <c r="F13" s="293">
        <v>237796</v>
      </c>
      <c r="G13" s="293">
        <v>80629</v>
      </c>
      <c r="H13" s="293">
        <v>222720</v>
      </c>
      <c r="I13" s="293">
        <v>69426</v>
      </c>
      <c r="J13" s="293">
        <v>11203</v>
      </c>
      <c r="K13" s="293">
        <v>209622</v>
      </c>
      <c r="L13" s="293">
        <v>67678</v>
      </c>
      <c r="M13" s="293">
        <v>200647</v>
      </c>
      <c r="N13" s="293">
        <v>62139</v>
      </c>
      <c r="O13" s="293">
        <v>5539</v>
      </c>
      <c r="P13" s="293">
        <v>28174</v>
      </c>
      <c r="Q13" s="293">
        <v>12951</v>
      </c>
      <c r="R13" s="293">
        <v>22073</v>
      </c>
      <c r="S13" s="293">
        <v>7287</v>
      </c>
      <c r="T13" s="293">
        <v>5664</v>
      </c>
      <c r="U13" s="293">
        <v>61725</v>
      </c>
      <c r="V13" s="293">
        <v>13850</v>
      </c>
      <c r="W13" s="293">
        <v>54910</v>
      </c>
      <c r="X13" s="293">
        <v>7623</v>
      </c>
      <c r="Y13" s="293">
        <v>6227</v>
      </c>
    </row>
    <row r="14" spans="1:25" ht="21" customHeight="1">
      <c r="A14" s="188"/>
      <c r="B14" s="191"/>
      <c r="C14" s="293"/>
      <c r="D14" s="293"/>
      <c r="E14" s="294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</row>
    <row r="15" spans="1:25" ht="21" customHeight="1">
      <c r="A15" s="690">
        <v>27</v>
      </c>
      <c r="B15" s="691"/>
      <c r="C15" s="473">
        <v>399862</v>
      </c>
      <c r="D15" s="473">
        <v>420442</v>
      </c>
      <c r="E15" s="474">
        <f>D15/C15*100</f>
        <v>105.14677563759498</v>
      </c>
      <c r="F15" s="473">
        <f>K15+P15</f>
        <v>233567</v>
      </c>
      <c r="G15" s="473">
        <f>L15+Q15</f>
        <v>81282</v>
      </c>
      <c r="H15" s="473">
        <f>M15+R15</f>
        <v>220496</v>
      </c>
      <c r="I15" s="473">
        <f>N15+S15</f>
        <v>69060</v>
      </c>
      <c r="J15" s="473">
        <f>G15-I15</f>
        <v>12222</v>
      </c>
      <c r="K15" s="473">
        <v>204905</v>
      </c>
      <c r="L15" s="473">
        <v>67826</v>
      </c>
      <c r="M15" s="473">
        <v>198366</v>
      </c>
      <c r="N15" s="473">
        <v>62082</v>
      </c>
      <c r="O15" s="473">
        <f>L15-N15</f>
        <v>5744</v>
      </c>
      <c r="P15" s="473">
        <v>28662</v>
      </c>
      <c r="Q15" s="473">
        <v>13456</v>
      </c>
      <c r="R15" s="473">
        <v>22130</v>
      </c>
      <c r="S15" s="473">
        <v>6978</v>
      </c>
      <c r="T15" s="473">
        <f>Q15-S15</f>
        <v>6478</v>
      </c>
      <c r="U15" s="473">
        <v>58347</v>
      </c>
      <c r="V15" s="473">
        <v>14284</v>
      </c>
      <c r="W15" s="473">
        <v>51179</v>
      </c>
      <c r="X15" s="473">
        <v>7185</v>
      </c>
      <c r="Y15" s="473">
        <f>V15-X15</f>
        <v>7099</v>
      </c>
    </row>
    <row r="16" spans="1:25" ht="9" customHeight="1" thickBot="1">
      <c r="A16" s="10"/>
      <c r="B16" s="13"/>
      <c r="C16" s="181"/>
      <c r="D16" s="181"/>
      <c r="E16" s="182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ht="18.75" customHeight="1">
      <c r="A17" s="193" t="s">
        <v>1197</v>
      </c>
    </row>
    <row r="18" spans="1:25" s="184" customFormat="1" ht="18.75" customHeight="1">
      <c r="A18" s="193" t="s">
        <v>1086</v>
      </c>
      <c r="B18" s="15"/>
      <c r="C18" s="185"/>
      <c r="D18" s="185"/>
      <c r="E18" s="186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</row>
    <row r="19" spans="1:2" ht="18.75" customHeight="1">
      <c r="A19" s="193" t="s">
        <v>1087</v>
      </c>
      <c r="B19" s="184"/>
    </row>
    <row r="20" ht="18.75" customHeight="1">
      <c r="A20" s="193" t="s">
        <v>1088</v>
      </c>
    </row>
    <row r="21" ht="15">
      <c r="A21" s="193" t="s">
        <v>1089</v>
      </c>
    </row>
  </sheetData>
  <sheetProtection/>
  <mergeCells count="26">
    <mergeCell ref="A11:B11"/>
    <mergeCell ref="A15:B15"/>
    <mergeCell ref="K4:L4"/>
    <mergeCell ref="M4:N4"/>
    <mergeCell ref="A3:B5"/>
    <mergeCell ref="F4:G4"/>
    <mergeCell ref="A7:B7"/>
    <mergeCell ref="A9:B9"/>
    <mergeCell ref="A13:B13"/>
    <mergeCell ref="W4:X4"/>
    <mergeCell ref="K3:O3"/>
    <mergeCell ref="Y4:Y5"/>
    <mergeCell ref="P3:T3"/>
    <mergeCell ref="P4:Q4"/>
    <mergeCell ref="R4:S4"/>
    <mergeCell ref="T4:T5"/>
    <mergeCell ref="U3:Y3"/>
    <mergeCell ref="U4:V4"/>
    <mergeCell ref="O4:O5"/>
    <mergeCell ref="A1:I1"/>
    <mergeCell ref="F3:J3"/>
    <mergeCell ref="E3:E5"/>
    <mergeCell ref="D3:D5"/>
    <mergeCell ref="C3:C5"/>
    <mergeCell ref="H4:I4"/>
    <mergeCell ref="J4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="75" zoomScaleNormal="75" zoomScalePageLayoutView="0" workbookViewId="0" topLeftCell="A1">
      <selection activeCell="A1" sqref="A1:I1"/>
    </sheetView>
  </sheetViews>
  <sheetFormatPr defaultColWidth="9.00390625" defaultRowHeight="13.5"/>
  <cols>
    <col min="1" max="1" width="3.75390625" style="301" customWidth="1"/>
    <col min="2" max="2" width="7.875" style="301" customWidth="1"/>
    <col min="3" max="4" width="8.875" style="301" customWidth="1"/>
    <col min="5" max="5" width="12.875" style="301" customWidth="1"/>
    <col min="6" max="17" width="16.625" style="301" customWidth="1"/>
    <col min="18" max="40" width="8.25390625" style="301" customWidth="1"/>
    <col min="41" max="16384" width="9.00390625" style="301" customWidth="1"/>
  </cols>
  <sheetData>
    <row r="1" spans="1:17" ht="21" customHeight="1">
      <c r="A1" s="708" t="s">
        <v>1056</v>
      </c>
      <c r="B1" s="708"/>
      <c r="C1" s="708"/>
      <c r="D1" s="708"/>
      <c r="E1" s="708"/>
      <c r="F1" s="708"/>
      <c r="G1" s="708"/>
      <c r="H1" s="708"/>
      <c r="I1" s="708"/>
      <c r="J1" s="376"/>
      <c r="K1" s="556"/>
      <c r="L1" s="556"/>
      <c r="M1" s="556"/>
      <c r="N1" s="556"/>
      <c r="O1" s="556"/>
      <c r="P1" s="556"/>
      <c r="Q1" s="556"/>
    </row>
    <row r="2" spans="1:17" ht="18" thickBot="1">
      <c r="A2" s="356"/>
      <c r="B2" s="356"/>
      <c r="C2" s="297"/>
      <c r="D2" s="297"/>
      <c r="E2" s="297"/>
      <c r="F2" s="302"/>
      <c r="G2" s="302"/>
      <c r="H2" s="302"/>
      <c r="I2" s="302"/>
      <c r="J2" s="302"/>
      <c r="K2" s="302"/>
      <c r="L2" s="302"/>
      <c r="M2" s="297"/>
      <c r="N2" s="297"/>
      <c r="O2" s="297"/>
      <c r="P2" s="44"/>
      <c r="Q2" s="319"/>
    </row>
    <row r="3" spans="1:17" s="331" customFormat="1" ht="22.5" customHeight="1">
      <c r="A3" s="709" t="s">
        <v>562</v>
      </c>
      <c r="B3" s="709"/>
      <c r="C3" s="709"/>
      <c r="D3" s="709"/>
      <c r="E3" s="710"/>
      <c r="F3" s="705" t="s">
        <v>447</v>
      </c>
      <c r="G3" s="706"/>
      <c r="H3" s="706"/>
      <c r="I3" s="706"/>
      <c r="J3" s="706"/>
      <c r="K3" s="706"/>
      <c r="L3" s="706"/>
      <c r="M3" s="706"/>
      <c r="N3" s="707"/>
      <c r="O3" s="705" t="s">
        <v>446</v>
      </c>
      <c r="P3" s="706"/>
      <c r="Q3" s="706"/>
    </row>
    <row r="4" spans="1:17" s="331" customFormat="1" ht="21" customHeight="1">
      <c r="A4" s="711"/>
      <c r="B4" s="711"/>
      <c r="C4" s="711"/>
      <c r="D4" s="711"/>
      <c r="E4" s="712"/>
      <c r="F4" s="714" t="s">
        <v>287</v>
      </c>
      <c r="G4" s="701" t="s">
        <v>157</v>
      </c>
      <c r="H4" s="357"/>
      <c r="I4" s="696" t="s">
        <v>289</v>
      </c>
      <c r="J4" s="704" t="s">
        <v>975</v>
      </c>
      <c r="K4" s="380"/>
      <c r="L4" s="358"/>
      <c r="M4" s="460"/>
      <c r="N4" s="696" t="s">
        <v>1073</v>
      </c>
      <c r="O4" s="701" t="s">
        <v>976</v>
      </c>
      <c r="P4" s="358"/>
      <c r="Q4" s="358"/>
    </row>
    <row r="5" spans="1:17" s="331" customFormat="1" ht="21" customHeight="1">
      <c r="A5" s="711"/>
      <c r="B5" s="711"/>
      <c r="C5" s="711"/>
      <c r="D5" s="711"/>
      <c r="E5" s="712"/>
      <c r="F5" s="699"/>
      <c r="G5" s="702"/>
      <c r="H5" s="696" t="s">
        <v>974</v>
      </c>
      <c r="I5" s="698"/>
      <c r="J5" s="698"/>
      <c r="K5" s="698" t="s">
        <v>288</v>
      </c>
      <c r="L5" s="699" t="s">
        <v>158</v>
      </c>
      <c r="M5" s="696" t="s">
        <v>1077</v>
      </c>
      <c r="N5" s="699"/>
      <c r="O5" s="702"/>
      <c r="P5" s="696" t="s">
        <v>285</v>
      </c>
      <c r="Q5" s="704" t="s">
        <v>448</v>
      </c>
    </row>
    <row r="6" spans="1:17" s="331" customFormat="1" ht="27.75" customHeight="1">
      <c r="A6" s="711"/>
      <c r="B6" s="711"/>
      <c r="C6" s="711"/>
      <c r="D6" s="711"/>
      <c r="E6" s="712"/>
      <c r="F6" s="700"/>
      <c r="G6" s="703"/>
      <c r="H6" s="697"/>
      <c r="I6" s="697"/>
      <c r="J6" s="697"/>
      <c r="K6" s="697"/>
      <c r="L6" s="700"/>
      <c r="M6" s="697"/>
      <c r="N6" s="700"/>
      <c r="O6" s="703"/>
      <c r="P6" s="697"/>
      <c r="Q6" s="713"/>
    </row>
    <row r="7" spans="1:6" s="361" customFormat="1" ht="6" customHeight="1">
      <c r="A7" s="359"/>
      <c r="B7" s="359"/>
      <c r="C7" s="359"/>
      <c r="D7" s="359"/>
      <c r="E7" s="360"/>
      <c r="F7" s="359"/>
    </row>
    <row r="8" spans="1:17" s="361" customFormat="1" ht="24" customHeight="1">
      <c r="A8" s="362" t="s">
        <v>290</v>
      </c>
      <c r="B8" s="362"/>
      <c r="D8" s="363"/>
      <c r="E8" s="364"/>
      <c r="F8" s="461">
        <v>198366</v>
      </c>
      <c r="G8" s="361">
        <v>21602</v>
      </c>
      <c r="H8" s="361">
        <v>3521</v>
      </c>
      <c r="I8" s="361">
        <v>107666</v>
      </c>
      <c r="J8" s="361">
        <v>62082</v>
      </c>
      <c r="K8" s="361">
        <v>40509</v>
      </c>
      <c r="L8" s="361">
        <v>20778</v>
      </c>
      <c r="M8" s="361">
        <v>795</v>
      </c>
      <c r="N8" s="361">
        <v>7016</v>
      </c>
      <c r="O8" s="361">
        <v>204905</v>
      </c>
      <c r="P8" s="361">
        <v>55665</v>
      </c>
      <c r="Q8" s="361">
        <v>12161</v>
      </c>
    </row>
    <row r="9" spans="1:17" s="331" customFormat="1" ht="24" customHeight="1">
      <c r="A9" s="378" t="s">
        <v>953</v>
      </c>
      <c r="B9" s="357"/>
      <c r="C9" s="357"/>
      <c r="D9" s="330"/>
      <c r="E9" s="365"/>
      <c r="F9" s="475">
        <v>3155</v>
      </c>
      <c r="G9" s="331">
        <v>1990</v>
      </c>
      <c r="H9" s="330">
        <v>48</v>
      </c>
      <c r="I9" s="331">
        <v>902</v>
      </c>
      <c r="J9" s="331">
        <v>261</v>
      </c>
      <c r="K9" s="331">
        <v>220</v>
      </c>
      <c r="L9" s="331">
        <v>38</v>
      </c>
      <c r="M9" s="331">
        <v>3</v>
      </c>
      <c r="N9" s="462">
        <v>2</v>
      </c>
      <c r="O9" s="331">
        <v>3220</v>
      </c>
      <c r="P9" s="331">
        <v>297</v>
      </c>
      <c r="Q9" s="330">
        <v>26</v>
      </c>
    </row>
    <row r="10" spans="1:17" s="331" customFormat="1" ht="24" customHeight="1">
      <c r="A10" s="378" t="s">
        <v>973</v>
      </c>
      <c r="B10" s="357"/>
      <c r="C10" s="357"/>
      <c r="D10" s="330"/>
      <c r="E10" s="365"/>
      <c r="F10" s="475">
        <v>3040</v>
      </c>
      <c r="G10" s="331">
        <v>1975</v>
      </c>
      <c r="H10" s="330">
        <v>43</v>
      </c>
      <c r="I10" s="331">
        <v>863</v>
      </c>
      <c r="J10" s="331">
        <v>200</v>
      </c>
      <c r="K10" s="331">
        <v>168</v>
      </c>
      <c r="L10" s="331">
        <v>31</v>
      </c>
      <c r="M10" s="331">
        <v>1</v>
      </c>
      <c r="N10" s="462">
        <v>2</v>
      </c>
      <c r="O10" s="331">
        <v>3117</v>
      </c>
      <c r="P10" s="331">
        <v>256</v>
      </c>
      <c r="Q10" s="330">
        <v>20</v>
      </c>
    </row>
    <row r="11" spans="1:17" s="331" customFormat="1" ht="24" customHeight="1">
      <c r="A11" s="378" t="s">
        <v>954</v>
      </c>
      <c r="B11" s="357"/>
      <c r="C11" s="357"/>
      <c r="D11" s="330"/>
      <c r="E11" s="365"/>
      <c r="F11" s="475">
        <v>32</v>
      </c>
      <c r="G11" s="331">
        <v>11</v>
      </c>
      <c r="H11" s="462" t="s">
        <v>14</v>
      </c>
      <c r="I11" s="331">
        <v>10</v>
      </c>
      <c r="J11" s="331">
        <v>10</v>
      </c>
      <c r="K11" s="331">
        <v>9</v>
      </c>
      <c r="L11" s="462">
        <v>1</v>
      </c>
      <c r="M11" s="462" t="s">
        <v>14</v>
      </c>
      <c r="N11" s="462">
        <v>1</v>
      </c>
      <c r="O11" s="331">
        <v>25</v>
      </c>
      <c r="P11" s="331">
        <v>3</v>
      </c>
      <c r="Q11" s="462" t="s">
        <v>14</v>
      </c>
    </row>
    <row r="12" spans="1:17" s="331" customFormat="1" ht="24" customHeight="1">
      <c r="A12" s="378" t="s">
        <v>955</v>
      </c>
      <c r="B12" s="357"/>
      <c r="C12" s="357"/>
      <c r="D12" s="330"/>
      <c r="E12" s="365"/>
      <c r="F12" s="475">
        <v>34</v>
      </c>
      <c r="G12" s="462">
        <v>4</v>
      </c>
      <c r="H12" s="462">
        <v>1</v>
      </c>
      <c r="I12" s="331">
        <v>3</v>
      </c>
      <c r="J12" s="331">
        <v>27</v>
      </c>
      <c r="K12" s="331">
        <v>26</v>
      </c>
      <c r="L12" s="331">
        <v>1</v>
      </c>
      <c r="M12" s="331" t="s">
        <v>14</v>
      </c>
      <c r="N12" s="462" t="s">
        <v>14</v>
      </c>
      <c r="O12" s="331">
        <v>12</v>
      </c>
      <c r="P12" s="331">
        <v>5</v>
      </c>
      <c r="Q12" s="462" t="s">
        <v>14</v>
      </c>
    </row>
    <row r="13" spans="1:17" s="331" customFormat="1" ht="24" customHeight="1">
      <c r="A13" s="378" t="s">
        <v>956</v>
      </c>
      <c r="B13" s="357"/>
      <c r="C13" s="357"/>
      <c r="D13" s="330"/>
      <c r="E13" s="365"/>
      <c r="F13" s="475">
        <v>15084</v>
      </c>
      <c r="G13" s="331">
        <v>2749</v>
      </c>
      <c r="H13" s="330">
        <v>407</v>
      </c>
      <c r="I13" s="331">
        <v>7767</v>
      </c>
      <c r="J13" s="331">
        <v>4415</v>
      </c>
      <c r="K13" s="331">
        <v>2562</v>
      </c>
      <c r="L13" s="331">
        <v>1739</v>
      </c>
      <c r="M13" s="331">
        <v>114</v>
      </c>
      <c r="N13" s="331">
        <v>153</v>
      </c>
      <c r="O13" s="331">
        <v>16342</v>
      </c>
      <c r="P13" s="331">
        <v>4522</v>
      </c>
      <c r="Q13" s="330">
        <v>1037</v>
      </c>
    </row>
    <row r="14" spans="1:17" s="331" customFormat="1" ht="24" customHeight="1">
      <c r="A14" s="378" t="s">
        <v>957</v>
      </c>
      <c r="B14" s="357"/>
      <c r="C14" s="357"/>
      <c r="D14" s="330"/>
      <c r="E14" s="365"/>
      <c r="F14" s="475">
        <v>31901</v>
      </c>
      <c r="G14" s="331">
        <v>3154</v>
      </c>
      <c r="H14" s="330">
        <v>571</v>
      </c>
      <c r="I14" s="331">
        <v>11259</v>
      </c>
      <c r="J14" s="331">
        <v>17290</v>
      </c>
      <c r="K14" s="331">
        <v>13422</v>
      </c>
      <c r="L14" s="331">
        <v>3714</v>
      </c>
      <c r="M14" s="331">
        <v>154</v>
      </c>
      <c r="N14" s="462">
        <v>198</v>
      </c>
      <c r="O14" s="331">
        <v>21488</v>
      </c>
      <c r="P14" s="331">
        <v>5657</v>
      </c>
      <c r="Q14" s="330">
        <v>1066</v>
      </c>
    </row>
    <row r="15" spans="1:17" s="331" customFormat="1" ht="24" customHeight="1">
      <c r="A15" s="378" t="s">
        <v>958</v>
      </c>
      <c r="B15" s="357"/>
      <c r="C15" s="357"/>
      <c r="D15" s="330"/>
      <c r="E15" s="365"/>
      <c r="F15" s="475">
        <v>1134</v>
      </c>
      <c r="G15" s="462">
        <v>7</v>
      </c>
      <c r="H15" s="462" t="s">
        <v>14</v>
      </c>
      <c r="I15" s="331">
        <v>567</v>
      </c>
      <c r="J15" s="331">
        <v>557</v>
      </c>
      <c r="K15" s="331">
        <v>234</v>
      </c>
      <c r="L15" s="331">
        <v>319</v>
      </c>
      <c r="M15" s="331">
        <v>4</v>
      </c>
      <c r="N15" s="462">
        <v>3</v>
      </c>
      <c r="O15" s="331">
        <v>1144</v>
      </c>
      <c r="P15" s="331">
        <v>403</v>
      </c>
      <c r="Q15" s="330">
        <v>160</v>
      </c>
    </row>
    <row r="16" spans="1:17" s="331" customFormat="1" ht="24" customHeight="1">
      <c r="A16" s="378" t="s">
        <v>959</v>
      </c>
      <c r="B16" s="357"/>
      <c r="C16" s="357"/>
      <c r="D16" s="330"/>
      <c r="E16" s="365"/>
      <c r="F16" s="475">
        <v>3716</v>
      </c>
      <c r="G16" s="331">
        <v>263</v>
      </c>
      <c r="H16" s="330">
        <v>63</v>
      </c>
      <c r="I16" s="331">
        <v>1493</v>
      </c>
      <c r="J16" s="331">
        <v>1954</v>
      </c>
      <c r="K16" s="331">
        <v>436</v>
      </c>
      <c r="L16" s="331">
        <v>1506</v>
      </c>
      <c r="M16" s="331">
        <v>12</v>
      </c>
      <c r="N16" s="462">
        <v>6</v>
      </c>
      <c r="O16" s="331">
        <v>3404</v>
      </c>
      <c r="P16" s="331">
        <v>1198</v>
      </c>
      <c r="Q16" s="330">
        <v>432</v>
      </c>
    </row>
    <row r="17" spans="1:17" s="331" customFormat="1" ht="24" customHeight="1">
      <c r="A17" s="378" t="s">
        <v>960</v>
      </c>
      <c r="B17" s="357"/>
      <c r="C17" s="357"/>
      <c r="D17" s="357"/>
      <c r="E17" s="365"/>
      <c r="F17" s="475">
        <v>8177</v>
      </c>
      <c r="G17" s="331">
        <v>238</v>
      </c>
      <c r="H17" s="330">
        <v>78</v>
      </c>
      <c r="I17" s="331">
        <v>3731</v>
      </c>
      <c r="J17" s="331">
        <v>4152</v>
      </c>
      <c r="K17" s="331">
        <v>2446</v>
      </c>
      <c r="L17" s="331">
        <v>1646</v>
      </c>
      <c r="M17" s="331">
        <v>60</v>
      </c>
      <c r="N17" s="462">
        <v>56</v>
      </c>
      <c r="O17" s="331">
        <v>7230</v>
      </c>
      <c r="P17" s="331">
        <v>2658</v>
      </c>
      <c r="Q17" s="330">
        <v>487</v>
      </c>
    </row>
    <row r="18" spans="1:17" s="331" customFormat="1" ht="24" customHeight="1">
      <c r="A18" s="378" t="s">
        <v>961</v>
      </c>
      <c r="B18" s="357"/>
      <c r="C18" s="357"/>
      <c r="D18" s="330"/>
      <c r="E18" s="365"/>
      <c r="F18" s="475">
        <v>33854</v>
      </c>
      <c r="G18" s="331">
        <v>3808</v>
      </c>
      <c r="H18" s="330">
        <v>754</v>
      </c>
      <c r="I18" s="331">
        <v>20355</v>
      </c>
      <c r="J18" s="331">
        <v>9418</v>
      </c>
      <c r="K18" s="331">
        <v>5889</v>
      </c>
      <c r="L18" s="331">
        <v>3437</v>
      </c>
      <c r="M18" s="331">
        <v>92</v>
      </c>
      <c r="N18" s="462">
        <v>273</v>
      </c>
      <c r="O18" s="331">
        <v>37786</v>
      </c>
      <c r="P18" s="331">
        <v>10704</v>
      </c>
      <c r="Q18" s="330">
        <v>2554</v>
      </c>
    </row>
    <row r="19" spans="1:17" s="331" customFormat="1" ht="24" customHeight="1">
      <c r="A19" s="378" t="s">
        <v>962</v>
      </c>
      <c r="B19" s="357"/>
      <c r="C19" s="357"/>
      <c r="D19" s="357"/>
      <c r="E19" s="365"/>
      <c r="F19" s="475">
        <v>6509</v>
      </c>
      <c r="G19" s="331">
        <v>235</v>
      </c>
      <c r="H19" s="330">
        <v>76</v>
      </c>
      <c r="I19" s="331">
        <v>4261</v>
      </c>
      <c r="J19" s="331">
        <v>1987</v>
      </c>
      <c r="K19" s="331">
        <v>962</v>
      </c>
      <c r="L19" s="331">
        <v>1016</v>
      </c>
      <c r="M19" s="331">
        <v>9</v>
      </c>
      <c r="N19" s="462">
        <v>26</v>
      </c>
      <c r="O19" s="331">
        <v>8923</v>
      </c>
      <c r="P19" s="331">
        <v>3084</v>
      </c>
      <c r="Q19" s="330">
        <v>1308</v>
      </c>
    </row>
    <row r="20" spans="1:17" s="331" customFormat="1" ht="24" customHeight="1">
      <c r="A20" s="378" t="s">
        <v>963</v>
      </c>
      <c r="B20" s="357"/>
      <c r="C20" s="357"/>
      <c r="D20" s="330"/>
      <c r="E20" s="365"/>
      <c r="F20" s="475">
        <v>3378</v>
      </c>
      <c r="G20" s="331">
        <v>853</v>
      </c>
      <c r="H20" s="330">
        <v>100</v>
      </c>
      <c r="I20" s="331">
        <v>1673</v>
      </c>
      <c r="J20" s="331">
        <v>809</v>
      </c>
      <c r="K20" s="331">
        <v>349</v>
      </c>
      <c r="L20" s="331">
        <v>448</v>
      </c>
      <c r="M20" s="331">
        <v>12</v>
      </c>
      <c r="N20" s="331">
        <v>43</v>
      </c>
      <c r="O20" s="331">
        <v>3676</v>
      </c>
      <c r="P20" s="331">
        <v>857</v>
      </c>
      <c r="Q20" s="330">
        <v>238</v>
      </c>
    </row>
    <row r="21" spans="1:17" s="331" customFormat="1" ht="24" customHeight="1">
      <c r="A21" s="378" t="s">
        <v>964</v>
      </c>
      <c r="B21" s="357"/>
      <c r="C21" s="357"/>
      <c r="D21" s="330"/>
      <c r="E21" s="365"/>
      <c r="F21" s="475">
        <v>6869</v>
      </c>
      <c r="G21" s="331">
        <v>1378</v>
      </c>
      <c r="H21" s="330">
        <v>117</v>
      </c>
      <c r="I21" s="331">
        <v>3398</v>
      </c>
      <c r="J21" s="331">
        <v>2067</v>
      </c>
      <c r="K21" s="331">
        <v>841</v>
      </c>
      <c r="L21" s="331">
        <v>1208</v>
      </c>
      <c r="M21" s="331">
        <v>18</v>
      </c>
      <c r="N21" s="462">
        <v>26</v>
      </c>
      <c r="O21" s="331">
        <v>7787</v>
      </c>
      <c r="P21" s="331">
        <v>2397</v>
      </c>
      <c r="Q21" s="330">
        <v>570</v>
      </c>
    </row>
    <row r="22" spans="1:17" s="331" customFormat="1" ht="24" customHeight="1">
      <c r="A22" s="378" t="s">
        <v>965</v>
      </c>
      <c r="B22" s="357"/>
      <c r="C22" s="357"/>
      <c r="D22" s="330"/>
      <c r="E22" s="365"/>
      <c r="F22" s="475">
        <v>12189</v>
      </c>
      <c r="G22" s="331">
        <v>1347</v>
      </c>
      <c r="H22" s="330">
        <v>202</v>
      </c>
      <c r="I22" s="331">
        <v>8510</v>
      </c>
      <c r="J22" s="331">
        <v>2226</v>
      </c>
      <c r="K22" s="331">
        <v>1403</v>
      </c>
      <c r="L22" s="331">
        <v>791</v>
      </c>
      <c r="M22" s="331">
        <v>32</v>
      </c>
      <c r="N22" s="331">
        <v>106</v>
      </c>
      <c r="O22" s="331">
        <v>13223</v>
      </c>
      <c r="P22" s="331">
        <v>2688</v>
      </c>
      <c r="Q22" s="330">
        <v>540</v>
      </c>
    </row>
    <row r="23" spans="1:17" s="331" customFormat="1" ht="24" customHeight="1">
      <c r="A23" s="378" t="s">
        <v>966</v>
      </c>
      <c r="B23" s="357"/>
      <c r="C23" s="357"/>
      <c r="D23" s="357"/>
      <c r="E23" s="365"/>
      <c r="F23" s="475">
        <v>7630</v>
      </c>
      <c r="G23" s="331">
        <v>1471</v>
      </c>
      <c r="H23" s="330">
        <v>140</v>
      </c>
      <c r="I23" s="331">
        <v>4315</v>
      </c>
      <c r="J23" s="331">
        <v>1766</v>
      </c>
      <c r="K23" s="331">
        <v>1161</v>
      </c>
      <c r="L23" s="331">
        <v>581</v>
      </c>
      <c r="M23" s="331">
        <v>24</v>
      </c>
      <c r="N23" s="331">
        <v>78</v>
      </c>
      <c r="O23" s="331">
        <v>8360</v>
      </c>
      <c r="P23" s="331">
        <v>2022</v>
      </c>
      <c r="Q23" s="330">
        <v>450</v>
      </c>
    </row>
    <row r="24" spans="1:17" s="331" customFormat="1" ht="24" customHeight="1">
      <c r="A24" s="378" t="s">
        <v>967</v>
      </c>
      <c r="B24" s="357"/>
      <c r="C24" s="357"/>
      <c r="D24" s="357"/>
      <c r="E24" s="365"/>
      <c r="F24" s="475">
        <v>10750</v>
      </c>
      <c r="G24" s="331">
        <v>536</v>
      </c>
      <c r="H24" s="330">
        <v>132</v>
      </c>
      <c r="I24" s="331">
        <v>6884</v>
      </c>
      <c r="J24" s="331">
        <v>3320</v>
      </c>
      <c r="K24" s="331">
        <v>2407</v>
      </c>
      <c r="L24" s="331">
        <v>904</v>
      </c>
      <c r="M24" s="331">
        <v>9</v>
      </c>
      <c r="N24" s="462">
        <v>10</v>
      </c>
      <c r="O24" s="331">
        <v>11302</v>
      </c>
      <c r="P24" s="331">
        <v>3092</v>
      </c>
      <c r="Q24" s="330">
        <v>771</v>
      </c>
    </row>
    <row r="25" spans="1:17" s="331" customFormat="1" ht="24" customHeight="1">
      <c r="A25" s="378" t="s">
        <v>968</v>
      </c>
      <c r="B25" s="357"/>
      <c r="C25" s="357"/>
      <c r="D25" s="330"/>
      <c r="E25" s="365"/>
      <c r="F25" s="475">
        <v>24243</v>
      </c>
      <c r="G25" s="331">
        <v>1136</v>
      </c>
      <c r="H25" s="330">
        <v>267</v>
      </c>
      <c r="I25" s="331">
        <v>17480</v>
      </c>
      <c r="J25" s="331">
        <v>5494</v>
      </c>
      <c r="K25" s="331">
        <v>4265</v>
      </c>
      <c r="L25" s="331">
        <v>1166</v>
      </c>
      <c r="M25" s="331">
        <v>63</v>
      </c>
      <c r="N25" s="462">
        <v>133</v>
      </c>
      <c r="O25" s="331">
        <v>27946</v>
      </c>
      <c r="P25" s="331">
        <v>8221</v>
      </c>
      <c r="Q25" s="330">
        <v>913</v>
      </c>
    </row>
    <row r="26" spans="1:17" s="331" customFormat="1" ht="24" customHeight="1">
      <c r="A26" s="378" t="s">
        <v>969</v>
      </c>
      <c r="B26" s="357"/>
      <c r="C26" s="357"/>
      <c r="D26" s="357"/>
      <c r="E26" s="365"/>
      <c r="F26" s="475">
        <v>1343</v>
      </c>
      <c r="G26" s="331">
        <v>3</v>
      </c>
      <c r="H26" s="330">
        <v>1</v>
      </c>
      <c r="I26" s="331">
        <v>886</v>
      </c>
      <c r="J26" s="331">
        <v>450</v>
      </c>
      <c r="K26" s="331">
        <v>372</v>
      </c>
      <c r="L26" s="331">
        <v>75</v>
      </c>
      <c r="M26" s="331">
        <v>3</v>
      </c>
      <c r="N26" s="462">
        <v>4</v>
      </c>
      <c r="O26" s="331">
        <v>1443</v>
      </c>
      <c r="P26" s="331">
        <v>489</v>
      </c>
      <c r="Q26" s="330">
        <v>58</v>
      </c>
    </row>
    <row r="27" spans="1:17" s="331" customFormat="1" ht="24" customHeight="1">
      <c r="A27" s="378" t="s">
        <v>970</v>
      </c>
      <c r="B27" s="372"/>
      <c r="C27" s="372"/>
      <c r="D27" s="372"/>
      <c r="E27" s="373"/>
      <c r="F27" s="475">
        <v>11673</v>
      </c>
      <c r="G27" s="331">
        <v>1312</v>
      </c>
      <c r="H27" s="330">
        <v>405</v>
      </c>
      <c r="I27" s="331">
        <v>7219</v>
      </c>
      <c r="J27" s="331">
        <v>3048</v>
      </c>
      <c r="K27" s="331">
        <v>1788</v>
      </c>
      <c r="L27" s="331">
        <v>1213</v>
      </c>
      <c r="M27" s="331">
        <v>47</v>
      </c>
      <c r="N27" s="462">
        <v>94</v>
      </c>
      <c r="O27" s="331">
        <v>13170</v>
      </c>
      <c r="P27" s="331">
        <v>3800</v>
      </c>
      <c r="Q27" s="330">
        <v>698</v>
      </c>
    </row>
    <row r="28" spans="1:17" s="331" customFormat="1" ht="24" customHeight="1">
      <c r="A28" s="378" t="s">
        <v>971</v>
      </c>
      <c r="B28" s="357"/>
      <c r="C28" s="357"/>
      <c r="D28" s="330"/>
      <c r="E28" s="365"/>
      <c r="F28" s="475">
        <v>6677</v>
      </c>
      <c r="G28" s="331">
        <v>29</v>
      </c>
      <c r="H28" s="330">
        <v>29</v>
      </c>
      <c r="I28" s="331">
        <v>4683</v>
      </c>
      <c r="J28" s="331">
        <v>1956</v>
      </c>
      <c r="K28" s="331">
        <v>1318</v>
      </c>
      <c r="L28" s="331">
        <v>629</v>
      </c>
      <c r="M28" s="331">
        <v>9</v>
      </c>
      <c r="N28" s="462">
        <v>9</v>
      </c>
      <c r="O28" s="331">
        <v>8527</v>
      </c>
      <c r="P28" s="331">
        <v>3114</v>
      </c>
      <c r="Q28" s="330">
        <v>683</v>
      </c>
    </row>
    <row r="29" spans="1:17" s="331" customFormat="1" ht="24" customHeight="1">
      <c r="A29" s="378" t="s">
        <v>972</v>
      </c>
      <c r="B29" s="357"/>
      <c r="C29" s="357"/>
      <c r="D29" s="330"/>
      <c r="E29" s="365"/>
      <c r="F29" s="475">
        <v>10018</v>
      </c>
      <c r="G29" s="331">
        <v>1078</v>
      </c>
      <c r="H29" s="330">
        <v>130</v>
      </c>
      <c r="I29" s="331">
        <v>2270</v>
      </c>
      <c r="J29" s="331">
        <v>875</v>
      </c>
      <c r="K29" s="331">
        <v>399</v>
      </c>
      <c r="L29" s="331">
        <v>346</v>
      </c>
      <c r="M29" s="331">
        <v>130</v>
      </c>
      <c r="N29" s="331">
        <v>5795</v>
      </c>
      <c r="O29" s="331">
        <v>9897</v>
      </c>
      <c r="P29" s="331">
        <v>454</v>
      </c>
      <c r="Q29" s="330">
        <v>170</v>
      </c>
    </row>
    <row r="30" spans="1:17" s="331" customFormat="1" ht="6" customHeight="1" thickBot="1">
      <c r="A30" s="350"/>
      <c r="B30" s="350"/>
      <c r="C30" s="366"/>
      <c r="D30" s="366"/>
      <c r="E30" s="366"/>
      <c r="F30" s="367"/>
      <c r="G30" s="366"/>
      <c r="H30" s="350"/>
      <c r="I30" s="350"/>
      <c r="J30" s="350"/>
      <c r="K30" s="366"/>
      <c r="L30" s="366"/>
      <c r="M30" s="366"/>
      <c r="N30" s="366"/>
      <c r="O30" s="379"/>
      <c r="P30" s="350"/>
      <c r="Q30" s="366"/>
    </row>
    <row r="31" s="331" customFormat="1" ht="18.75" customHeight="1">
      <c r="A31" s="357" t="s">
        <v>1197</v>
      </c>
    </row>
    <row r="32" ht="15">
      <c r="A32" s="357" t="s">
        <v>1198</v>
      </c>
    </row>
    <row r="33" ht="15">
      <c r="A33" s="357" t="s">
        <v>1199</v>
      </c>
    </row>
  </sheetData>
  <sheetProtection/>
  <mergeCells count="17">
    <mergeCell ref="F3:N3"/>
    <mergeCell ref="A1:I1"/>
    <mergeCell ref="K1:Q1"/>
    <mergeCell ref="A3:E6"/>
    <mergeCell ref="O4:O6"/>
    <mergeCell ref="P5:P6"/>
    <mergeCell ref="Q5:Q6"/>
    <mergeCell ref="O3:Q3"/>
    <mergeCell ref="F4:F6"/>
    <mergeCell ref="N4:N6"/>
    <mergeCell ref="M5:M6"/>
    <mergeCell ref="K5:K6"/>
    <mergeCell ref="L5:L6"/>
    <mergeCell ref="G4:G6"/>
    <mergeCell ref="H5:H6"/>
    <mergeCell ref="I4:I6"/>
    <mergeCell ref="J4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6171875" style="15" customWidth="1"/>
    <col min="2" max="2" width="2.50390625" style="15" customWidth="1"/>
    <col min="3" max="3" width="10.00390625" style="15" customWidth="1"/>
    <col min="4" max="4" width="4.00390625" style="15" customWidth="1"/>
    <col min="5" max="5" width="0.74609375" style="15" customWidth="1"/>
    <col min="6" max="14" width="11.00390625" style="15" customWidth="1"/>
    <col min="15" max="17" width="10.50390625" style="15" customWidth="1"/>
    <col min="18" max="21" width="11.00390625" style="15" customWidth="1"/>
    <col min="22" max="30" width="10.50390625" style="15" customWidth="1"/>
    <col min="31" max="16384" width="9.00390625" style="4" customWidth="1"/>
  </cols>
  <sheetData>
    <row r="1" spans="1:30" s="310" customFormat="1" ht="21.75" customHeight="1">
      <c r="A1" s="456" t="s">
        <v>1057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375"/>
      <c r="V1" s="456"/>
      <c r="W1" s="456"/>
      <c r="X1" s="456"/>
      <c r="Y1" s="456"/>
      <c r="Z1" s="456"/>
      <c r="AA1" s="456"/>
      <c r="AB1" s="456"/>
      <c r="AC1" s="456"/>
      <c r="AD1" s="456"/>
    </row>
    <row r="2" spans="1:30" s="29" customFormat="1" ht="18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68"/>
      <c r="P2" s="68"/>
      <c r="Q2" s="44"/>
      <c r="R2" s="44"/>
      <c r="S2" s="44"/>
      <c r="T2" s="44"/>
      <c r="U2" s="44"/>
      <c r="V2" s="68"/>
      <c r="W2" s="68"/>
      <c r="X2" s="68"/>
      <c r="Y2" s="68"/>
      <c r="Z2" s="68"/>
      <c r="AA2" s="44"/>
      <c r="AB2" s="44"/>
      <c r="AC2" s="44"/>
      <c r="AD2" s="432"/>
    </row>
    <row r="3" spans="1:30" s="325" customFormat="1" ht="15" customHeight="1">
      <c r="A3" s="618" t="s">
        <v>452</v>
      </c>
      <c r="B3" s="618"/>
      <c r="C3" s="618"/>
      <c r="D3" s="618"/>
      <c r="E3" s="26"/>
      <c r="F3" s="594" t="s">
        <v>164</v>
      </c>
      <c r="G3" s="595"/>
      <c r="H3" s="595"/>
      <c r="I3" s="595"/>
      <c r="J3" s="595"/>
      <c r="K3" s="595"/>
      <c r="L3" s="595"/>
      <c r="M3" s="595"/>
      <c r="N3" s="732"/>
      <c r="O3" s="489" t="s">
        <v>161</v>
      </c>
      <c r="P3" s="490"/>
      <c r="Q3" s="485"/>
      <c r="R3" s="594" t="s">
        <v>160</v>
      </c>
      <c r="S3" s="595"/>
      <c r="T3" s="595"/>
      <c r="U3" s="595"/>
      <c r="V3" s="595"/>
      <c r="W3" s="595"/>
      <c r="X3" s="595"/>
      <c r="Y3" s="595"/>
      <c r="Z3" s="381"/>
      <c r="AA3" s="489" t="s">
        <v>163</v>
      </c>
      <c r="AB3" s="490"/>
      <c r="AC3" s="490"/>
      <c r="AD3" s="490"/>
    </row>
    <row r="4" spans="1:30" s="325" customFormat="1" ht="12.75" customHeight="1">
      <c r="A4" s="596"/>
      <c r="B4" s="596"/>
      <c r="C4" s="596"/>
      <c r="D4" s="596"/>
      <c r="E4" s="40"/>
      <c r="F4" s="289" t="s">
        <v>287</v>
      </c>
      <c r="G4" s="715" t="s">
        <v>307</v>
      </c>
      <c r="H4" s="719" t="s">
        <v>157</v>
      </c>
      <c r="I4" s="722" t="s">
        <v>295</v>
      </c>
      <c r="J4" s="722" t="s">
        <v>978</v>
      </c>
      <c r="K4" s="722" t="s">
        <v>296</v>
      </c>
      <c r="L4" s="722" t="s">
        <v>297</v>
      </c>
      <c r="M4" s="722" t="s">
        <v>1064</v>
      </c>
      <c r="N4" s="722" t="s">
        <v>1065</v>
      </c>
      <c r="O4" s="292" t="s">
        <v>287</v>
      </c>
      <c r="P4" s="512"/>
      <c r="Q4" s="491"/>
      <c r="R4" s="725" t="s">
        <v>287</v>
      </c>
      <c r="S4" s="288"/>
      <c r="T4" s="512" t="s">
        <v>812</v>
      </c>
      <c r="U4" s="512"/>
      <c r="V4" s="512"/>
      <c r="W4" s="512"/>
      <c r="X4" s="512"/>
      <c r="Y4" s="512"/>
      <c r="Z4" s="383"/>
      <c r="AA4" s="725" t="s">
        <v>983</v>
      </c>
      <c r="AB4" s="512" t="s">
        <v>812</v>
      </c>
      <c r="AC4" s="512"/>
      <c r="AD4" s="512"/>
    </row>
    <row r="5" spans="1:30" s="41" customFormat="1" ht="12.75" customHeight="1">
      <c r="A5" s="596"/>
      <c r="B5" s="596"/>
      <c r="C5" s="596"/>
      <c r="D5" s="596"/>
      <c r="E5" s="40"/>
      <c r="F5" s="290" t="s">
        <v>1080</v>
      </c>
      <c r="G5" s="718"/>
      <c r="H5" s="720"/>
      <c r="I5" s="723"/>
      <c r="J5" s="723"/>
      <c r="K5" s="723"/>
      <c r="L5" s="723"/>
      <c r="M5" s="723"/>
      <c r="N5" s="723"/>
      <c r="O5" s="290" t="s">
        <v>162</v>
      </c>
      <c r="P5" s="715" t="s">
        <v>159</v>
      </c>
      <c r="Q5" s="722" t="s">
        <v>298</v>
      </c>
      <c r="R5" s="487"/>
      <c r="S5" s="726" t="s">
        <v>157</v>
      </c>
      <c r="T5" s="715" t="s">
        <v>979</v>
      </c>
      <c r="U5" s="728" t="s">
        <v>977</v>
      </c>
      <c r="V5" s="384"/>
      <c r="W5" s="382"/>
      <c r="X5" s="384"/>
      <c r="Y5" s="383"/>
      <c r="Z5" s="723" t="s">
        <v>1073</v>
      </c>
      <c r="AA5" s="487"/>
      <c r="AB5" s="722" t="s">
        <v>286</v>
      </c>
      <c r="AC5" s="715" t="s">
        <v>159</v>
      </c>
      <c r="AD5" s="730" t="s">
        <v>298</v>
      </c>
    </row>
    <row r="6" spans="1:30" s="326" customFormat="1" ht="25.5" customHeight="1">
      <c r="A6" s="717"/>
      <c r="B6" s="717"/>
      <c r="C6" s="717"/>
      <c r="D6" s="717"/>
      <c r="E6" s="97"/>
      <c r="F6" s="286" t="s">
        <v>1084</v>
      </c>
      <c r="G6" s="716"/>
      <c r="H6" s="721"/>
      <c r="I6" s="724"/>
      <c r="J6" s="724"/>
      <c r="K6" s="724"/>
      <c r="L6" s="724"/>
      <c r="M6" s="724"/>
      <c r="N6" s="724"/>
      <c r="O6" s="291" t="s">
        <v>1083</v>
      </c>
      <c r="P6" s="716"/>
      <c r="Q6" s="724"/>
      <c r="R6" s="489"/>
      <c r="S6" s="727"/>
      <c r="T6" s="716"/>
      <c r="U6" s="729"/>
      <c r="V6" s="377" t="s">
        <v>980</v>
      </c>
      <c r="W6" s="377" t="s">
        <v>981</v>
      </c>
      <c r="X6" s="377" t="s">
        <v>982</v>
      </c>
      <c r="Y6" s="457" t="s">
        <v>1072</v>
      </c>
      <c r="Z6" s="724"/>
      <c r="AA6" s="489"/>
      <c r="AB6" s="724"/>
      <c r="AC6" s="716"/>
      <c r="AD6" s="731"/>
    </row>
    <row r="7" spans="1:30" s="94" customFormat="1" ht="6" customHeight="1">
      <c r="A7" s="288"/>
      <c r="B7" s="26"/>
      <c r="C7" s="26"/>
      <c r="D7" s="26"/>
      <c r="E7" s="40"/>
      <c r="F7" s="323"/>
      <c r="G7" s="324"/>
      <c r="H7" s="323"/>
      <c r="I7" s="324"/>
      <c r="J7" s="324"/>
      <c r="K7" s="324"/>
      <c r="L7" s="324"/>
      <c r="M7" s="324"/>
      <c r="N7" s="324"/>
      <c r="O7" s="387"/>
      <c r="P7" s="324"/>
      <c r="Q7" s="324"/>
      <c r="R7" s="385"/>
      <c r="S7" s="324"/>
      <c r="T7" s="324"/>
      <c r="U7" s="324"/>
      <c r="V7" s="324"/>
      <c r="W7" s="324"/>
      <c r="X7" s="324"/>
      <c r="Y7" s="324"/>
      <c r="Z7" s="324"/>
      <c r="AA7" s="387"/>
      <c r="AB7" s="324"/>
      <c r="AC7" s="324"/>
      <c r="AD7" s="324"/>
    </row>
    <row r="8" spans="1:30" s="29" customFormat="1" ht="12.75" customHeight="1">
      <c r="A8" s="51"/>
      <c r="B8" s="580" t="s">
        <v>292</v>
      </c>
      <c r="C8" s="580"/>
      <c r="D8" s="580"/>
      <c r="E8" s="476"/>
      <c r="F8" s="311">
        <v>406735</v>
      </c>
      <c r="G8" s="311">
        <v>141744</v>
      </c>
      <c r="H8" s="311">
        <v>21602</v>
      </c>
      <c r="I8" s="311">
        <v>149933</v>
      </c>
      <c r="J8" s="311">
        <v>69267</v>
      </c>
      <c r="K8" s="311">
        <v>43563</v>
      </c>
      <c r="L8" s="311">
        <v>24840</v>
      </c>
      <c r="M8" s="311">
        <v>864</v>
      </c>
      <c r="N8" s="311">
        <v>24189</v>
      </c>
      <c r="O8" s="467">
        <v>420442</v>
      </c>
      <c r="P8" s="311">
        <v>66944</v>
      </c>
      <c r="Q8" s="311">
        <v>15166</v>
      </c>
      <c r="R8" s="467">
        <v>198367</v>
      </c>
      <c r="S8" s="311">
        <v>21602</v>
      </c>
      <c r="T8" s="311">
        <v>107667</v>
      </c>
      <c r="U8" s="311">
        <v>62082</v>
      </c>
      <c r="V8" s="311" t="s">
        <v>14</v>
      </c>
      <c r="W8" s="311">
        <v>40509</v>
      </c>
      <c r="X8" s="311">
        <v>20778</v>
      </c>
      <c r="Y8" s="311">
        <v>795</v>
      </c>
      <c r="Z8" s="311">
        <v>7016</v>
      </c>
      <c r="AA8" s="467">
        <v>204906</v>
      </c>
      <c r="AB8" s="311" t="s">
        <v>14</v>
      </c>
      <c r="AC8" s="311">
        <v>55665</v>
      </c>
      <c r="AD8" s="477">
        <v>12161</v>
      </c>
    </row>
    <row r="9" spans="1:30" s="29" customFormat="1" ht="12.75" customHeight="1">
      <c r="A9" s="51"/>
      <c r="B9" s="51"/>
      <c r="C9" s="55" t="s">
        <v>813</v>
      </c>
      <c r="D9" s="26" t="s">
        <v>293</v>
      </c>
      <c r="E9" s="36"/>
      <c r="F9" s="307">
        <v>50957</v>
      </c>
      <c r="G9" s="307">
        <v>21907</v>
      </c>
      <c r="H9" s="307" t="s">
        <v>14</v>
      </c>
      <c r="I9" s="307">
        <v>27676</v>
      </c>
      <c r="J9" s="307">
        <v>207</v>
      </c>
      <c r="K9" s="307">
        <v>74</v>
      </c>
      <c r="L9" s="307">
        <v>118</v>
      </c>
      <c r="M9" s="307">
        <v>15</v>
      </c>
      <c r="N9" s="307">
        <v>1167</v>
      </c>
      <c r="O9" s="386">
        <v>51593</v>
      </c>
      <c r="P9" s="307">
        <v>714</v>
      </c>
      <c r="Q9" s="307">
        <v>114</v>
      </c>
      <c r="R9" s="386">
        <v>1</v>
      </c>
      <c r="S9" s="307" t="s">
        <v>14</v>
      </c>
      <c r="T9" s="307">
        <v>1</v>
      </c>
      <c r="U9" s="307" t="s">
        <v>14</v>
      </c>
      <c r="V9" s="307" t="s">
        <v>14</v>
      </c>
      <c r="W9" s="307" t="s">
        <v>14</v>
      </c>
      <c r="X9" s="307" t="s">
        <v>14</v>
      </c>
      <c r="Y9" s="307" t="s">
        <v>14</v>
      </c>
      <c r="Z9" s="307" t="s">
        <v>14</v>
      </c>
      <c r="AA9" s="386">
        <v>1</v>
      </c>
      <c r="AB9" s="307" t="s">
        <v>14</v>
      </c>
      <c r="AC9" s="307" t="s">
        <v>14</v>
      </c>
      <c r="AD9" s="352" t="s">
        <v>14</v>
      </c>
    </row>
    <row r="10" spans="1:30" s="29" customFormat="1" ht="12.75" customHeight="1">
      <c r="A10" s="51"/>
      <c r="B10" s="51"/>
      <c r="C10" s="55" t="s">
        <v>814</v>
      </c>
      <c r="D10" s="26" t="s">
        <v>815</v>
      </c>
      <c r="E10" s="36"/>
      <c r="F10" s="307">
        <v>20327</v>
      </c>
      <c r="G10" s="307">
        <v>576</v>
      </c>
      <c r="H10" s="307">
        <v>46</v>
      </c>
      <c r="I10" s="307">
        <v>13355</v>
      </c>
      <c r="J10" s="307">
        <v>5217</v>
      </c>
      <c r="K10" s="307">
        <v>3075</v>
      </c>
      <c r="L10" s="307">
        <v>2090</v>
      </c>
      <c r="M10" s="307">
        <v>52</v>
      </c>
      <c r="N10" s="307">
        <v>1133</v>
      </c>
      <c r="O10" s="386">
        <v>26220</v>
      </c>
      <c r="P10" s="307">
        <v>9677</v>
      </c>
      <c r="Q10" s="307">
        <v>1381</v>
      </c>
      <c r="R10" s="386">
        <v>2973</v>
      </c>
      <c r="S10" s="307">
        <v>46</v>
      </c>
      <c r="T10" s="307">
        <v>1840</v>
      </c>
      <c r="U10" s="307">
        <v>1052</v>
      </c>
      <c r="V10" s="307" t="s">
        <v>14</v>
      </c>
      <c r="W10" s="307">
        <v>614</v>
      </c>
      <c r="X10" s="307">
        <v>422</v>
      </c>
      <c r="Y10" s="307">
        <v>16</v>
      </c>
      <c r="Z10" s="307">
        <v>35</v>
      </c>
      <c r="AA10" s="386">
        <v>3093</v>
      </c>
      <c r="AB10" s="307" t="s">
        <v>14</v>
      </c>
      <c r="AC10" s="307">
        <v>913</v>
      </c>
      <c r="AD10" s="351">
        <v>243</v>
      </c>
    </row>
    <row r="11" spans="1:30" s="29" customFormat="1" ht="12.75" customHeight="1">
      <c r="A11" s="51"/>
      <c r="B11" s="51"/>
      <c r="C11" s="95" t="s">
        <v>816</v>
      </c>
      <c r="D11" s="51"/>
      <c r="E11" s="36"/>
      <c r="F11" s="307">
        <v>19814</v>
      </c>
      <c r="G11" s="307">
        <v>1418</v>
      </c>
      <c r="H11" s="307">
        <v>207</v>
      </c>
      <c r="I11" s="307">
        <v>9742</v>
      </c>
      <c r="J11" s="307">
        <v>7162</v>
      </c>
      <c r="K11" s="307">
        <v>3130</v>
      </c>
      <c r="L11" s="307">
        <v>3950</v>
      </c>
      <c r="M11" s="307">
        <v>82</v>
      </c>
      <c r="N11" s="307">
        <v>1285</v>
      </c>
      <c r="O11" s="386">
        <v>20930</v>
      </c>
      <c r="P11" s="307">
        <v>5492</v>
      </c>
      <c r="Q11" s="307">
        <v>2704</v>
      </c>
      <c r="R11" s="386">
        <v>12356</v>
      </c>
      <c r="S11" s="307">
        <v>207</v>
      </c>
      <c r="T11" s="307">
        <v>7154</v>
      </c>
      <c r="U11" s="307">
        <v>4579</v>
      </c>
      <c r="V11" s="307" t="s">
        <v>14</v>
      </c>
      <c r="W11" s="307">
        <v>2670</v>
      </c>
      <c r="X11" s="307">
        <v>1844</v>
      </c>
      <c r="Y11" s="307">
        <v>65</v>
      </c>
      <c r="Z11" s="307">
        <v>416</v>
      </c>
      <c r="AA11" s="386">
        <v>12815</v>
      </c>
      <c r="AB11" s="307" t="s">
        <v>14</v>
      </c>
      <c r="AC11" s="307">
        <v>3891</v>
      </c>
      <c r="AD11" s="351">
        <v>1082</v>
      </c>
    </row>
    <row r="12" spans="1:30" s="29" customFormat="1" ht="12.75" customHeight="1">
      <c r="A12" s="51"/>
      <c r="B12" s="51"/>
      <c r="C12" s="55" t="s">
        <v>817</v>
      </c>
      <c r="D12" s="55"/>
      <c r="E12" s="36"/>
      <c r="F12" s="307">
        <v>18894</v>
      </c>
      <c r="G12" s="307">
        <v>2710</v>
      </c>
      <c r="H12" s="307">
        <v>377</v>
      </c>
      <c r="I12" s="307">
        <v>8354</v>
      </c>
      <c r="J12" s="307">
        <v>5793</v>
      </c>
      <c r="K12" s="307">
        <v>3615</v>
      </c>
      <c r="L12" s="307">
        <v>2114</v>
      </c>
      <c r="M12" s="307">
        <v>64</v>
      </c>
      <c r="N12" s="307">
        <v>1660</v>
      </c>
      <c r="O12" s="386">
        <v>19423</v>
      </c>
      <c r="P12" s="307">
        <v>4991</v>
      </c>
      <c r="Q12" s="307">
        <v>1267</v>
      </c>
      <c r="R12" s="386">
        <v>14831</v>
      </c>
      <c r="S12" s="307">
        <v>377</v>
      </c>
      <c r="T12" s="307">
        <v>8092</v>
      </c>
      <c r="U12" s="307">
        <v>5641</v>
      </c>
      <c r="V12" s="307" t="s">
        <v>14</v>
      </c>
      <c r="W12" s="307">
        <v>3589</v>
      </c>
      <c r="X12" s="307">
        <v>1989</v>
      </c>
      <c r="Y12" s="307">
        <v>63</v>
      </c>
      <c r="Z12" s="307">
        <v>721</v>
      </c>
      <c r="AA12" s="386">
        <v>15338</v>
      </c>
      <c r="AB12" s="307" t="s">
        <v>14</v>
      </c>
      <c r="AC12" s="307">
        <v>4895</v>
      </c>
      <c r="AD12" s="351">
        <v>1190</v>
      </c>
    </row>
    <row r="13" spans="1:30" s="29" customFormat="1" ht="12.75" customHeight="1">
      <c r="A13" s="51"/>
      <c r="B13" s="51"/>
      <c r="C13" s="55" t="s">
        <v>818</v>
      </c>
      <c r="D13" s="51"/>
      <c r="E13" s="36"/>
      <c r="F13" s="307">
        <v>20745</v>
      </c>
      <c r="G13" s="307">
        <v>3948</v>
      </c>
      <c r="H13" s="307">
        <v>715</v>
      </c>
      <c r="I13" s="307">
        <v>8548</v>
      </c>
      <c r="J13" s="307">
        <v>6101</v>
      </c>
      <c r="K13" s="307">
        <v>3970</v>
      </c>
      <c r="L13" s="307">
        <v>2073</v>
      </c>
      <c r="M13" s="307">
        <v>58</v>
      </c>
      <c r="N13" s="307">
        <v>1433</v>
      </c>
      <c r="O13" s="386">
        <v>21274</v>
      </c>
      <c r="P13" s="307">
        <v>5324</v>
      </c>
      <c r="Q13" s="307">
        <v>1248</v>
      </c>
      <c r="R13" s="386">
        <v>15879</v>
      </c>
      <c r="S13" s="307">
        <v>715</v>
      </c>
      <c r="T13" s="307">
        <v>8444</v>
      </c>
      <c r="U13" s="307">
        <v>6062</v>
      </c>
      <c r="V13" s="307" t="s">
        <v>14</v>
      </c>
      <c r="W13" s="307">
        <v>3957</v>
      </c>
      <c r="X13" s="307">
        <v>2047</v>
      </c>
      <c r="Y13" s="307">
        <v>58</v>
      </c>
      <c r="Z13" s="307">
        <v>658</v>
      </c>
      <c r="AA13" s="386">
        <v>16387</v>
      </c>
      <c r="AB13" s="307" t="s">
        <v>14</v>
      </c>
      <c r="AC13" s="307">
        <v>5287</v>
      </c>
      <c r="AD13" s="351">
        <v>1225</v>
      </c>
    </row>
    <row r="14" spans="1:30" s="29" customFormat="1" ht="12.75" customHeight="1">
      <c r="A14" s="51"/>
      <c r="B14" s="51"/>
      <c r="C14" s="55" t="s">
        <v>819</v>
      </c>
      <c r="D14" s="51"/>
      <c r="E14" s="36"/>
      <c r="F14" s="307">
        <v>24840</v>
      </c>
      <c r="G14" s="307">
        <v>4489</v>
      </c>
      <c r="H14" s="307">
        <v>1124</v>
      </c>
      <c r="I14" s="307">
        <v>10593</v>
      </c>
      <c r="J14" s="307">
        <v>7095</v>
      </c>
      <c r="K14" s="307">
        <v>4687</v>
      </c>
      <c r="L14" s="307">
        <v>2340</v>
      </c>
      <c r="M14" s="307">
        <v>68</v>
      </c>
      <c r="N14" s="307">
        <v>1539</v>
      </c>
      <c r="O14" s="386">
        <v>25592</v>
      </c>
      <c r="P14" s="307">
        <v>6494</v>
      </c>
      <c r="Q14" s="307">
        <v>1285</v>
      </c>
      <c r="R14" s="386">
        <v>19465</v>
      </c>
      <c r="S14" s="307">
        <v>1124</v>
      </c>
      <c r="T14" s="307">
        <v>10535</v>
      </c>
      <c r="U14" s="307">
        <v>7079</v>
      </c>
      <c r="V14" s="307" t="s">
        <v>14</v>
      </c>
      <c r="W14" s="307">
        <v>4681</v>
      </c>
      <c r="X14" s="307">
        <v>2330</v>
      </c>
      <c r="Y14" s="307">
        <v>68</v>
      </c>
      <c r="Z14" s="307">
        <v>727</v>
      </c>
      <c r="AA14" s="386">
        <v>20187</v>
      </c>
      <c r="AB14" s="307" t="s">
        <v>14</v>
      </c>
      <c r="AC14" s="307">
        <v>6465</v>
      </c>
      <c r="AD14" s="351">
        <v>1268</v>
      </c>
    </row>
    <row r="15" spans="1:30" s="29" customFormat="1" ht="12.75" customHeight="1">
      <c r="A15" s="51"/>
      <c r="B15" s="51"/>
      <c r="C15" s="55" t="s">
        <v>820</v>
      </c>
      <c r="D15" s="51"/>
      <c r="E15" s="36"/>
      <c r="F15" s="307">
        <v>31074</v>
      </c>
      <c r="G15" s="307">
        <v>4868</v>
      </c>
      <c r="H15" s="307">
        <v>1708</v>
      </c>
      <c r="I15" s="307">
        <v>13747</v>
      </c>
      <c r="J15" s="307">
        <v>8943</v>
      </c>
      <c r="K15" s="307">
        <v>5899</v>
      </c>
      <c r="L15" s="307">
        <v>2950</v>
      </c>
      <c r="M15" s="307">
        <v>94</v>
      </c>
      <c r="N15" s="307">
        <v>1808</v>
      </c>
      <c r="O15" s="386">
        <v>31872</v>
      </c>
      <c r="P15" s="307">
        <v>7862</v>
      </c>
      <c r="Q15" s="307">
        <v>1785</v>
      </c>
      <c r="R15" s="386">
        <v>25210</v>
      </c>
      <c r="S15" s="307">
        <v>1708</v>
      </c>
      <c r="T15" s="307">
        <v>13722</v>
      </c>
      <c r="U15" s="307">
        <v>8935</v>
      </c>
      <c r="V15" s="307" t="s">
        <v>14</v>
      </c>
      <c r="W15" s="307">
        <v>5894</v>
      </c>
      <c r="X15" s="307">
        <v>2947</v>
      </c>
      <c r="Y15" s="307">
        <v>94</v>
      </c>
      <c r="Z15" s="307">
        <v>845</v>
      </c>
      <c r="AA15" s="386">
        <v>25992</v>
      </c>
      <c r="AB15" s="307" t="s">
        <v>14</v>
      </c>
      <c r="AC15" s="307">
        <v>7849</v>
      </c>
      <c r="AD15" s="351">
        <v>1774</v>
      </c>
    </row>
    <row r="16" spans="1:30" s="29" customFormat="1" ht="12.75" customHeight="1">
      <c r="A16" s="51"/>
      <c r="B16" s="51"/>
      <c r="C16" s="55" t="s">
        <v>821</v>
      </c>
      <c r="D16" s="51"/>
      <c r="E16" s="36"/>
      <c r="F16" s="307">
        <v>28174</v>
      </c>
      <c r="G16" s="307">
        <v>4225</v>
      </c>
      <c r="H16" s="307">
        <v>1660</v>
      </c>
      <c r="I16" s="307">
        <v>12918</v>
      </c>
      <c r="J16" s="307">
        <v>7874</v>
      </c>
      <c r="K16" s="307">
        <v>5087</v>
      </c>
      <c r="L16" s="307">
        <v>2691</v>
      </c>
      <c r="M16" s="307">
        <v>96</v>
      </c>
      <c r="N16" s="307">
        <v>1497</v>
      </c>
      <c r="O16" s="386">
        <v>28361</v>
      </c>
      <c r="P16" s="307">
        <v>6320</v>
      </c>
      <c r="Q16" s="307">
        <v>1645</v>
      </c>
      <c r="R16" s="386">
        <v>23169</v>
      </c>
      <c r="S16" s="307">
        <v>1660</v>
      </c>
      <c r="T16" s="307">
        <v>12902</v>
      </c>
      <c r="U16" s="307">
        <v>7871</v>
      </c>
      <c r="V16" s="307" t="s">
        <v>14</v>
      </c>
      <c r="W16" s="307">
        <v>5084</v>
      </c>
      <c r="X16" s="307">
        <v>2691</v>
      </c>
      <c r="Y16" s="307">
        <v>96</v>
      </c>
      <c r="Z16" s="307">
        <v>736</v>
      </c>
      <c r="AA16" s="386">
        <v>23345</v>
      </c>
      <c r="AB16" s="307" t="s">
        <v>14</v>
      </c>
      <c r="AC16" s="307">
        <v>6308</v>
      </c>
      <c r="AD16" s="351">
        <v>1643</v>
      </c>
    </row>
    <row r="17" spans="1:30" s="29" customFormat="1" ht="12.75" customHeight="1">
      <c r="A17" s="51"/>
      <c r="B17" s="51"/>
      <c r="C17" s="55" t="s">
        <v>822</v>
      </c>
      <c r="D17" s="51"/>
      <c r="E17" s="36"/>
      <c r="F17" s="307">
        <v>25917</v>
      </c>
      <c r="G17" s="307">
        <v>4138</v>
      </c>
      <c r="H17" s="307">
        <v>1806</v>
      </c>
      <c r="I17" s="307">
        <v>11941</v>
      </c>
      <c r="J17" s="307">
        <v>6861</v>
      </c>
      <c r="K17" s="307">
        <v>4410</v>
      </c>
      <c r="L17" s="307">
        <v>2380</v>
      </c>
      <c r="M17" s="307">
        <v>71</v>
      </c>
      <c r="N17" s="307">
        <v>1171</v>
      </c>
      <c r="O17" s="386">
        <v>26457</v>
      </c>
      <c r="P17" s="307">
        <v>5932</v>
      </c>
      <c r="Q17" s="307">
        <v>1398</v>
      </c>
      <c r="R17" s="386">
        <v>21149</v>
      </c>
      <c r="S17" s="307">
        <v>1806</v>
      </c>
      <c r="T17" s="307">
        <v>11933</v>
      </c>
      <c r="U17" s="307">
        <v>6855</v>
      </c>
      <c r="V17" s="307" t="s">
        <v>14</v>
      </c>
      <c r="W17" s="307">
        <v>4407</v>
      </c>
      <c r="X17" s="307">
        <v>2377</v>
      </c>
      <c r="Y17" s="307">
        <v>71</v>
      </c>
      <c r="Z17" s="307">
        <v>555</v>
      </c>
      <c r="AA17" s="386">
        <v>21688</v>
      </c>
      <c r="AB17" s="307" t="s">
        <v>14</v>
      </c>
      <c r="AC17" s="307">
        <v>5926</v>
      </c>
      <c r="AD17" s="351">
        <v>1397</v>
      </c>
    </row>
    <row r="18" spans="1:30" s="29" customFormat="1" ht="12.75" customHeight="1">
      <c r="A18" s="51"/>
      <c r="B18" s="51"/>
      <c r="C18" s="55" t="s">
        <v>823</v>
      </c>
      <c r="D18" s="51"/>
      <c r="E18" s="36"/>
      <c r="F18" s="307">
        <v>23440</v>
      </c>
      <c r="G18" s="307">
        <v>4513</v>
      </c>
      <c r="H18" s="307">
        <v>1997</v>
      </c>
      <c r="I18" s="307">
        <v>10434</v>
      </c>
      <c r="J18" s="307">
        <v>5547</v>
      </c>
      <c r="K18" s="307">
        <v>3630</v>
      </c>
      <c r="L18" s="307">
        <v>1859</v>
      </c>
      <c r="M18" s="307">
        <v>58</v>
      </c>
      <c r="N18" s="307">
        <v>949</v>
      </c>
      <c r="O18" s="386">
        <v>24196</v>
      </c>
      <c r="P18" s="307">
        <v>5229</v>
      </c>
      <c r="Q18" s="307">
        <v>1016</v>
      </c>
      <c r="R18" s="386">
        <v>18443</v>
      </c>
      <c r="S18" s="307">
        <v>1997</v>
      </c>
      <c r="T18" s="307">
        <v>10431</v>
      </c>
      <c r="U18" s="307">
        <v>5545</v>
      </c>
      <c r="V18" s="307" t="s">
        <v>14</v>
      </c>
      <c r="W18" s="307">
        <v>3629</v>
      </c>
      <c r="X18" s="307">
        <v>1858</v>
      </c>
      <c r="Y18" s="307">
        <v>58</v>
      </c>
      <c r="Z18" s="307">
        <v>470</v>
      </c>
      <c r="AA18" s="386">
        <v>19200</v>
      </c>
      <c r="AB18" s="307" t="s">
        <v>14</v>
      </c>
      <c r="AC18" s="307">
        <v>5228</v>
      </c>
      <c r="AD18" s="351">
        <v>1016</v>
      </c>
    </row>
    <row r="19" spans="1:30" s="29" customFormat="1" ht="12.75" customHeight="1">
      <c r="A19" s="51"/>
      <c r="B19" s="51"/>
      <c r="C19" s="55" t="s">
        <v>824</v>
      </c>
      <c r="D19" s="51"/>
      <c r="E19" s="36"/>
      <c r="F19" s="307">
        <v>25190</v>
      </c>
      <c r="G19" s="307">
        <v>8356</v>
      </c>
      <c r="H19" s="307">
        <v>2639</v>
      </c>
      <c r="I19" s="307">
        <v>9138</v>
      </c>
      <c r="J19" s="307">
        <v>4266</v>
      </c>
      <c r="K19" s="307">
        <v>2902</v>
      </c>
      <c r="L19" s="307">
        <v>1304</v>
      </c>
      <c r="M19" s="307">
        <v>60</v>
      </c>
      <c r="N19" s="307">
        <v>791</v>
      </c>
      <c r="O19" s="386">
        <v>26414</v>
      </c>
      <c r="P19" s="307">
        <v>4753</v>
      </c>
      <c r="Q19" s="307">
        <v>677</v>
      </c>
      <c r="R19" s="386">
        <v>16470</v>
      </c>
      <c r="S19" s="307">
        <v>2639</v>
      </c>
      <c r="T19" s="307">
        <v>9138</v>
      </c>
      <c r="U19" s="307">
        <v>4264</v>
      </c>
      <c r="V19" s="307" t="s">
        <v>14</v>
      </c>
      <c r="W19" s="307">
        <v>2901</v>
      </c>
      <c r="X19" s="307">
        <v>1303</v>
      </c>
      <c r="Y19" s="307">
        <v>60</v>
      </c>
      <c r="Z19" s="307">
        <v>429</v>
      </c>
      <c r="AA19" s="386">
        <v>17691</v>
      </c>
      <c r="AB19" s="307" t="s">
        <v>14</v>
      </c>
      <c r="AC19" s="307">
        <v>4748</v>
      </c>
      <c r="AD19" s="351">
        <v>677</v>
      </c>
    </row>
    <row r="20" spans="1:30" s="29" customFormat="1" ht="12.75" customHeight="1">
      <c r="A20" s="51"/>
      <c r="B20" s="51"/>
      <c r="C20" s="55" t="s">
        <v>825</v>
      </c>
      <c r="D20" s="51"/>
      <c r="E20" s="36"/>
      <c r="F20" s="307">
        <v>30849</v>
      </c>
      <c r="G20" s="307">
        <v>15888</v>
      </c>
      <c r="H20" s="307">
        <v>3588</v>
      </c>
      <c r="I20" s="307">
        <v>7698</v>
      </c>
      <c r="J20" s="307">
        <v>2766</v>
      </c>
      <c r="K20" s="307">
        <v>2036</v>
      </c>
      <c r="L20" s="307">
        <v>659</v>
      </c>
      <c r="M20" s="307">
        <v>71</v>
      </c>
      <c r="N20" s="307">
        <v>909</v>
      </c>
      <c r="O20" s="386">
        <v>31507</v>
      </c>
      <c r="P20" s="307">
        <v>2928</v>
      </c>
      <c r="Q20" s="307">
        <v>425</v>
      </c>
      <c r="R20" s="386">
        <v>14574</v>
      </c>
      <c r="S20" s="307">
        <v>3588</v>
      </c>
      <c r="T20" s="307">
        <v>7693</v>
      </c>
      <c r="U20" s="307">
        <v>2764</v>
      </c>
      <c r="V20" s="307" t="s">
        <v>14</v>
      </c>
      <c r="W20" s="307">
        <v>2035</v>
      </c>
      <c r="X20" s="307">
        <v>658</v>
      </c>
      <c r="Y20" s="307">
        <v>71</v>
      </c>
      <c r="Z20" s="307">
        <v>529</v>
      </c>
      <c r="AA20" s="386">
        <v>15233</v>
      </c>
      <c r="AB20" s="307" t="s">
        <v>14</v>
      </c>
      <c r="AC20" s="307">
        <v>2927</v>
      </c>
      <c r="AD20" s="351">
        <v>425</v>
      </c>
    </row>
    <row r="21" spans="1:30" s="29" customFormat="1" ht="12.75" customHeight="1">
      <c r="A21" s="51"/>
      <c r="B21" s="51"/>
      <c r="C21" s="55" t="s">
        <v>826</v>
      </c>
      <c r="D21" s="51"/>
      <c r="E21" s="36"/>
      <c r="F21" s="307">
        <v>26105</v>
      </c>
      <c r="G21" s="307">
        <v>17997</v>
      </c>
      <c r="H21" s="307">
        <v>2702</v>
      </c>
      <c r="I21" s="307">
        <v>3672</v>
      </c>
      <c r="J21" s="307">
        <v>1013</v>
      </c>
      <c r="K21" s="307">
        <v>749</v>
      </c>
      <c r="L21" s="307">
        <v>218</v>
      </c>
      <c r="M21" s="307">
        <v>46</v>
      </c>
      <c r="N21" s="307">
        <v>721</v>
      </c>
      <c r="O21" s="386">
        <v>26207</v>
      </c>
      <c r="P21" s="307">
        <v>923</v>
      </c>
      <c r="Q21" s="307">
        <v>146</v>
      </c>
      <c r="R21" s="386">
        <v>7765</v>
      </c>
      <c r="S21" s="307">
        <v>2702</v>
      </c>
      <c r="T21" s="307">
        <v>3670</v>
      </c>
      <c r="U21" s="307">
        <v>1013</v>
      </c>
      <c r="V21" s="307" t="s">
        <v>14</v>
      </c>
      <c r="W21" s="307">
        <v>749</v>
      </c>
      <c r="X21" s="307">
        <v>218</v>
      </c>
      <c r="Y21" s="307">
        <v>46</v>
      </c>
      <c r="Z21" s="307">
        <v>380</v>
      </c>
      <c r="AA21" s="386">
        <v>7867</v>
      </c>
      <c r="AB21" s="307" t="s">
        <v>14</v>
      </c>
      <c r="AC21" s="307">
        <v>923</v>
      </c>
      <c r="AD21" s="351">
        <v>146</v>
      </c>
    </row>
    <row r="22" spans="1:30" s="29" customFormat="1" ht="12.75" customHeight="1">
      <c r="A22" s="51"/>
      <c r="B22" s="51"/>
      <c r="C22" s="55" t="s">
        <v>827</v>
      </c>
      <c r="D22" s="51"/>
      <c r="E22" s="36"/>
      <c r="F22" s="307">
        <v>21691</v>
      </c>
      <c r="G22" s="307">
        <v>17534</v>
      </c>
      <c r="H22" s="307">
        <v>1735</v>
      </c>
      <c r="I22" s="307">
        <v>1479</v>
      </c>
      <c r="J22" s="307">
        <v>324</v>
      </c>
      <c r="K22" s="307">
        <v>230</v>
      </c>
      <c r="L22" s="307">
        <v>70</v>
      </c>
      <c r="M22" s="307">
        <v>24</v>
      </c>
      <c r="N22" s="307">
        <v>619</v>
      </c>
      <c r="O22" s="386">
        <v>21679</v>
      </c>
      <c r="P22" s="307">
        <v>230</v>
      </c>
      <c r="Q22" s="307">
        <v>58</v>
      </c>
      <c r="R22" s="386">
        <v>3835</v>
      </c>
      <c r="S22" s="307">
        <v>1735</v>
      </c>
      <c r="T22" s="307">
        <v>1476</v>
      </c>
      <c r="U22" s="307">
        <v>324</v>
      </c>
      <c r="V22" s="307" t="s">
        <v>14</v>
      </c>
      <c r="W22" s="307">
        <v>230</v>
      </c>
      <c r="X22" s="307">
        <v>70</v>
      </c>
      <c r="Y22" s="307">
        <v>24</v>
      </c>
      <c r="Z22" s="307">
        <v>300</v>
      </c>
      <c r="AA22" s="386">
        <v>3823</v>
      </c>
      <c r="AB22" s="307" t="s">
        <v>14</v>
      </c>
      <c r="AC22" s="307">
        <v>230</v>
      </c>
      <c r="AD22" s="351">
        <v>58</v>
      </c>
    </row>
    <row r="23" spans="1:30" s="29" customFormat="1" ht="12.75" customHeight="1">
      <c r="A23" s="51"/>
      <c r="B23" s="51"/>
      <c r="C23" s="55" t="s">
        <v>828</v>
      </c>
      <c r="D23" s="51"/>
      <c r="E23" s="36"/>
      <c r="F23" s="307">
        <v>16711</v>
      </c>
      <c r="G23" s="307">
        <v>14895</v>
      </c>
      <c r="H23" s="307">
        <v>896</v>
      </c>
      <c r="I23" s="307">
        <v>456</v>
      </c>
      <c r="J23" s="307">
        <v>76</v>
      </c>
      <c r="K23" s="307">
        <v>53</v>
      </c>
      <c r="L23" s="307">
        <v>21</v>
      </c>
      <c r="M23" s="307">
        <v>2</v>
      </c>
      <c r="N23" s="307">
        <v>388</v>
      </c>
      <c r="O23" s="386">
        <v>16704</v>
      </c>
      <c r="P23" s="307">
        <v>55</v>
      </c>
      <c r="Q23" s="307">
        <v>12</v>
      </c>
      <c r="R23" s="386">
        <v>1575</v>
      </c>
      <c r="S23" s="307">
        <v>896</v>
      </c>
      <c r="T23" s="307">
        <v>455</v>
      </c>
      <c r="U23" s="307">
        <v>76</v>
      </c>
      <c r="V23" s="307" t="s">
        <v>14</v>
      </c>
      <c r="W23" s="307">
        <v>53</v>
      </c>
      <c r="X23" s="307">
        <v>21</v>
      </c>
      <c r="Y23" s="307">
        <v>2</v>
      </c>
      <c r="Z23" s="307">
        <v>148</v>
      </c>
      <c r="AA23" s="386">
        <v>1568</v>
      </c>
      <c r="AB23" s="307" t="s">
        <v>14</v>
      </c>
      <c r="AC23" s="307">
        <v>55</v>
      </c>
      <c r="AD23" s="351">
        <v>12</v>
      </c>
    </row>
    <row r="24" spans="1:30" s="29" customFormat="1" ht="12.75" customHeight="1">
      <c r="A24" s="51"/>
      <c r="B24" s="51"/>
      <c r="C24" s="572" t="s">
        <v>829</v>
      </c>
      <c r="D24" s="572"/>
      <c r="E24" s="36"/>
      <c r="F24" s="307">
        <v>15134</v>
      </c>
      <c r="G24" s="307">
        <v>14282</v>
      </c>
      <c r="H24" s="307">
        <v>402</v>
      </c>
      <c r="I24" s="307">
        <v>182</v>
      </c>
      <c r="J24" s="307">
        <v>22</v>
      </c>
      <c r="K24" s="307">
        <v>16</v>
      </c>
      <c r="L24" s="307">
        <v>3</v>
      </c>
      <c r="M24" s="307">
        <v>3</v>
      </c>
      <c r="N24" s="307">
        <v>246</v>
      </c>
      <c r="O24" s="386">
        <v>15140</v>
      </c>
      <c r="P24" s="307">
        <v>20</v>
      </c>
      <c r="Q24" s="307">
        <v>5</v>
      </c>
      <c r="R24" s="386">
        <v>672</v>
      </c>
      <c r="S24" s="307">
        <v>402</v>
      </c>
      <c r="T24" s="307">
        <v>181</v>
      </c>
      <c r="U24" s="307">
        <v>22</v>
      </c>
      <c r="V24" s="307" t="s">
        <v>14</v>
      </c>
      <c r="W24" s="307">
        <v>16</v>
      </c>
      <c r="X24" s="307">
        <v>3</v>
      </c>
      <c r="Y24" s="307">
        <v>3</v>
      </c>
      <c r="Z24" s="307">
        <v>67</v>
      </c>
      <c r="AA24" s="386">
        <v>678</v>
      </c>
      <c r="AB24" s="307" t="s">
        <v>14</v>
      </c>
      <c r="AC24" s="307">
        <v>20</v>
      </c>
      <c r="AD24" s="351">
        <v>5</v>
      </c>
    </row>
    <row r="25" spans="1:30" s="29" customFormat="1" ht="12.75" customHeight="1">
      <c r="A25" s="51"/>
      <c r="B25" s="51"/>
      <c r="C25" s="578" t="s">
        <v>1066</v>
      </c>
      <c r="D25" s="578"/>
      <c r="E25" s="36"/>
      <c r="F25" s="307">
        <v>6873</v>
      </c>
      <c r="G25" s="307" t="s">
        <v>14</v>
      </c>
      <c r="H25" s="307" t="s">
        <v>14</v>
      </c>
      <c r="I25" s="307" t="s">
        <v>14</v>
      </c>
      <c r="J25" s="307" t="s">
        <v>14</v>
      </c>
      <c r="K25" s="307" t="s">
        <v>14</v>
      </c>
      <c r="L25" s="307" t="s">
        <v>14</v>
      </c>
      <c r="M25" s="307" t="s">
        <v>14</v>
      </c>
      <c r="N25" s="307">
        <v>6873</v>
      </c>
      <c r="O25" s="386">
        <v>6873</v>
      </c>
      <c r="P25" s="307" t="s">
        <v>14</v>
      </c>
      <c r="Q25" s="307" t="s">
        <v>14</v>
      </c>
      <c r="R25" s="386" t="s">
        <v>14</v>
      </c>
      <c r="S25" s="307" t="s">
        <v>14</v>
      </c>
      <c r="T25" s="307" t="s">
        <v>14</v>
      </c>
      <c r="U25" s="307" t="s">
        <v>14</v>
      </c>
      <c r="V25" s="307" t="s">
        <v>14</v>
      </c>
      <c r="W25" s="307" t="s">
        <v>14</v>
      </c>
      <c r="X25" s="307" t="s">
        <v>14</v>
      </c>
      <c r="Y25" s="307" t="s">
        <v>14</v>
      </c>
      <c r="Z25" s="307" t="s">
        <v>14</v>
      </c>
      <c r="AA25" s="386" t="s">
        <v>14</v>
      </c>
      <c r="AB25" s="307" t="s">
        <v>14</v>
      </c>
      <c r="AC25" s="307" t="s">
        <v>14</v>
      </c>
      <c r="AD25" s="352" t="s">
        <v>14</v>
      </c>
    </row>
    <row r="26" spans="1:30" s="29" customFormat="1" ht="12.75" customHeight="1">
      <c r="A26" s="51"/>
      <c r="B26" s="51"/>
      <c r="C26" s="578" t="s">
        <v>1067</v>
      </c>
      <c r="D26" s="578"/>
      <c r="E26" s="36"/>
      <c r="F26" s="307">
        <v>110490</v>
      </c>
      <c r="G26" s="307">
        <v>80596</v>
      </c>
      <c r="H26" s="307">
        <v>9323</v>
      </c>
      <c r="I26" s="307">
        <v>13487</v>
      </c>
      <c r="J26" s="307">
        <v>4201</v>
      </c>
      <c r="K26" s="307">
        <v>3084</v>
      </c>
      <c r="L26" s="307">
        <v>971</v>
      </c>
      <c r="M26" s="307">
        <v>146</v>
      </c>
      <c r="N26" s="307">
        <v>2883</v>
      </c>
      <c r="O26" s="386">
        <v>111237</v>
      </c>
      <c r="P26" s="307">
        <v>4156</v>
      </c>
      <c r="Q26" s="307">
        <v>646</v>
      </c>
      <c r="R26" s="386">
        <v>28421</v>
      </c>
      <c r="S26" s="307">
        <v>9323</v>
      </c>
      <c r="T26" s="307">
        <v>13475</v>
      </c>
      <c r="U26" s="307">
        <v>4199</v>
      </c>
      <c r="V26" s="307" t="s">
        <v>14</v>
      </c>
      <c r="W26" s="307">
        <v>3083</v>
      </c>
      <c r="X26" s="307">
        <v>970</v>
      </c>
      <c r="Y26" s="307">
        <v>146</v>
      </c>
      <c r="Z26" s="307">
        <v>1424</v>
      </c>
      <c r="AA26" s="386">
        <v>29169</v>
      </c>
      <c r="AB26" s="307" t="s">
        <v>14</v>
      </c>
      <c r="AC26" s="307">
        <v>4155</v>
      </c>
      <c r="AD26" s="351">
        <v>646</v>
      </c>
    </row>
    <row r="27" spans="1:30" s="29" customFormat="1" ht="12.75" customHeight="1">
      <c r="A27" s="51"/>
      <c r="B27" s="51"/>
      <c r="C27" s="578" t="s">
        <v>1068</v>
      </c>
      <c r="D27" s="578"/>
      <c r="E27" s="36"/>
      <c r="F27" s="307">
        <v>53536</v>
      </c>
      <c r="G27" s="307">
        <v>46711</v>
      </c>
      <c r="H27" s="307">
        <v>3033</v>
      </c>
      <c r="I27" s="307">
        <v>2117</v>
      </c>
      <c r="J27" s="307">
        <v>422</v>
      </c>
      <c r="K27" s="307">
        <v>299</v>
      </c>
      <c r="L27" s="307">
        <v>94</v>
      </c>
      <c r="M27" s="307">
        <v>29</v>
      </c>
      <c r="N27" s="307">
        <v>1253</v>
      </c>
      <c r="O27" s="386">
        <v>53523</v>
      </c>
      <c r="P27" s="307">
        <v>305</v>
      </c>
      <c r="Q27" s="307">
        <v>75</v>
      </c>
      <c r="R27" s="386">
        <v>6082</v>
      </c>
      <c r="S27" s="307">
        <v>3033</v>
      </c>
      <c r="T27" s="307">
        <v>2112</v>
      </c>
      <c r="U27" s="307">
        <v>422</v>
      </c>
      <c r="V27" s="307" t="s">
        <v>14</v>
      </c>
      <c r="W27" s="307">
        <v>299</v>
      </c>
      <c r="X27" s="307">
        <v>94</v>
      </c>
      <c r="Y27" s="307">
        <v>29</v>
      </c>
      <c r="Z27" s="307">
        <v>515</v>
      </c>
      <c r="AA27" s="386">
        <v>6069</v>
      </c>
      <c r="AB27" s="307" t="s">
        <v>14</v>
      </c>
      <c r="AC27" s="307">
        <v>305</v>
      </c>
      <c r="AD27" s="351">
        <v>75</v>
      </c>
    </row>
    <row r="28" spans="1:30" s="29" customFormat="1" ht="6" customHeight="1">
      <c r="A28" s="51"/>
      <c r="B28" s="51"/>
      <c r="C28" s="55"/>
      <c r="D28" s="55"/>
      <c r="E28" s="36"/>
      <c r="F28" s="307"/>
      <c r="G28" s="307"/>
      <c r="H28" s="307"/>
      <c r="I28" s="307"/>
      <c r="J28" s="307"/>
      <c r="K28" s="307"/>
      <c r="L28" s="307"/>
      <c r="M28" s="307"/>
      <c r="N28" s="307"/>
      <c r="O28" s="386"/>
      <c r="P28" s="307"/>
      <c r="Q28" s="307"/>
      <c r="R28" s="386"/>
      <c r="S28" s="307"/>
      <c r="T28" s="307"/>
      <c r="U28" s="307"/>
      <c r="V28" s="307"/>
      <c r="W28" s="307"/>
      <c r="X28" s="307"/>
      <c r="Y28" s="307"/>
      <c r="Z28" s="307"/>
      <c r="AA28" s="386"/>
      <c r="AB28" s="307"/>
      <c r="AC28" s="307"/>
      <c r="AD28" s="351"/>
    </row>
    <row r="29" spans="1:30" s="29" customFormat="1" ht="12.75" customHeight="1">
      <c r="A29" s="51"/>
      <c r="B29" s="488" t="s">
        <v>176</v>
      </c>
      <c r="C29" s="488"/>
      <c r="D29" s="488"/>
      <c r="E29" s="36"/>
      <c r="F29" s="307">
        <v>193760</v>
      </c>
      <c r="G29" s="307">
        <v>51015</v>
      </c>
      <c r="H29" s="307">
        <v>11672</v>
      </c>
      <c r="I29" s="307">
        <v>71538</v>
      </c>
      <c r="J29" s="307">
        <v>46154</v>
      </c>
      <c r="K29" s="307">
        <v>28114</v>
      </c>
      <c r="L29" s="307">
        <v>17467</v>
      </c>
      <c r="M29" s="307">
        <v>573</v>
      </c>
      <c r="N29" s="307">
        <v>13381</v>
      </c>
      <c r="O29" s="386">
        <v>194891</v>
      </c>
      <c r="P29" s="307">
        <v>36519</v>
      </c>
      <c r="Q29" s="307">
        <v>10193</v>
      </c>
      <c r="R29" s="386">
        <v>108251</v>
      </c>
      <c r="S29" s="307">
        <v>11672</v>
      </c>
      <c r="T29" s="307">
        <v>50107</v>
      </c>
      <c r="U29" s="307">
        <v>42399</v>
      </c>
      <c r="V29" s="307" t="s">
        <v>14</v>
      </c>
      <c r="W29" s="307">
        <v>26512</v>
      </c>
      <c r="X29" s="307">
        <v>15354</v>
      </c>
      <c r="Y29" s="307">
        <v>533</v>
      </c>
      <c r="Z29" s="307">
        <v>4073</v>
      </c>
      <c r="AA29" s="386">
        <v>106292</v>
      </c>
      <c r="AB29" s="307" t="s">
        <v>14</v>
      </c>
      <c r="AC29" s="307">
        <v>31353</v>
      </c>
      <c r="AD29" s="351">
        <v>8554</v>
      </c>
    </row>
    <row r="30" spans="1:30" s="29" customFormat="1" ht="12.75" customHeight="1">
      <c r="A30" s="51"/>
      <c r="B30" s="51"/>
      <c r="C30" s="572" t="s">
        <v>830</v>
      </c>
      <c r="D30" s="572"/>
      <c r="E30" s="36"/>
      <c r="F30" s="307">
        <v>25980</v>
      </c>
      <c r="G30" s="307">
        <v>11126</v>
      </c>
      <c r="H30" s="307" t="s">
        <v>14</v>
      </c>
      <c r="I30" s="307">
        <v>14136</v>
      </c>
      <c r="J30" s="307">
        <v>112</v>
      </c>
      <c r="K30" s="307">
        <v>43</v>
      </c>
      <c r="L30" s="307">
        <v>63</v>
      </c>
      <c r="M30" s="307">
        <v>6</v>
      </c>
      <c r="N30" s="307">
        <v>606</v>
      </c>
      <c r="O30" s="386">
        <v>26233</v>
      </c>
      <c r="P30" s="307">
        <v>319</v>
      </c>
      <c r="Q30" s="307">
        <v>40</v>
      </c>
      <c r="R30" s="386" t="s">
        <v>14</v>
      </c>
      <c r="S30" s="307" t="s">
        <v>14</v>
      </c>
      <c r="T30" s="307" t="s">
        <v>14</v>
      </c>
      <c r="U30" s="307" t="s">
        <v>14</v>
      </c>
      <c r="V30" s="307" t="s">
        <v>14</v>
      </c>
      <c r="W30" s="307" t="s">
        <v>14</v>
      </c>
      <c r="X30" s="307" t="s">
        <v>14</v>
      </c>
      <c r="Y30" s="307" t="s">
        <v>14</v>
      </c>
      <c r="Z30" s="307" t="s">
        <v>14</v>
      </c>
      <c r="AA30" s="386" t="s">
        <v>14</v>
      </c>
      <c r="AB30" s="307" t="s">
        <v>14</v>
      </c>
      <c r="AC30" s="307" t="s">
        <v>14</v>
      </c>
      <c r="AD30" s="352" t="s">
        <v>14</v>
      </c>
    </row>
    <row r="31" spans="1:30" s="29" customFormat="1" ht="12.75" customHeight="1">
      <c r="A31" s="51"/>
      <c r="B31" s="51"/>
      <c r="C31" s="55" t="s">
        <v>831</v>
      </c>
      <c r="D31" s="51" t="s">
        <v>294</v>
      </c>
      <c r="E31" s="36"/>
      <c r="F31" s="307">
        <v>10077</v>
      </c>
      <c r="G31" s="307">
        <v>281</v>
      </c>
      <c r="H31" s="307">
        <v>24</v>
      </c>
      <c r="I31" s="307">
        <v>6511</v>
      </c>
      <c r="J31" s="307">
        <v>2755</v>
      </c>
      <c r="K31" s="307">
        <v>1677</v>
      </c>
      <c r="L31" s="307">
        <v>1045</v>
      </c>
      <c r="M31" s="307">
        <v>33</v>
      </c>
      <c r="N31" s="307">
        <v>506</v>
      </c>
      <c r="O31" s="386">
        <v>12477</v>
      </c>
      <c r="P31" s="307">
        <v>4460</v>
      </c>
      <c r="Q31" s="307">
        <v>662</v>
      </c>
      <c r="R31" s="386">
        <v>1462</v>
      </c>
      <c r="S31" s="307">
        <v>24</v>
      </c>
      <c r="T31" s="307">
        <v>833</v>
      </c>
      <c r="U31" s="307">
        <v>590</v>
      </c>
      <c r="V31" s="307" t="s">
        <v>14</v>
      </c>
      <c r="W31" s="307">
        <v>378</v>
      </c>
      <c r="X31" s="307">
        <v>200</v>
      </c>
      <c r="Y31" s="307">
        <v>12</v>
      </c>
      <c r="Z31" s="307">
        <v>15</v>
      </c>
      <c r="AA31" s="386">
        <v>1406</v>
      </c>
      <c r="AB31" s="307" t="s">
        <v>14</v>
      </c>
      <c r="AC31" s="307">
        <v>403</v>
      </c>
      <c r="AD31" s="351">
        <v>119</v>
      </c>
    </row>
    <row r="32" spans="1:30" s="29" customFormat="1" ht="12.75" customHeight="1">
      <c r="A32" s="51"/>
      <c r="B32" s="51"/>
      <c r="C32" s="55" t="s">
        <v>832</v>
      </c>
      <c r="D32" s="51"/>
      <c r="E32" s="36"/>
      <c r="F32" s="307">
        <v>9622</v>
      </c>
      <c r="G32" s="307">
        <v>556</v>
      </c>
      <c r="H32" s="307">
        <v>113</v>
      </c>
      <c r="I32" s="307">
        <v>4436</v>
      </c>
      <c r="J32" s="307">
        <v>3812</v>
      </c>
      <c r="K32" s="307">
        <v>1728</v>
      </c>
      <c r="L32" s="307">
        <v>2035</v>
      </c>
      <c r="M32" s="307">
        <v>49</v>
      </c>
      <c r="N32" s="307">
        <v>705</v>
      </c>
      <c r="O32" s="386">
        <v>9700</v>
      </c>
      <c r="P32" s="307">
        <v>2282</v>
      </c>
      <c r="Q32" s="307">
        <v>1559</v>
      </c>
      <c r="R32" s="386">
        <v>5919</v>
      </c>
      <c r="S32" s="307">
        <v>113</v>
      </c>
      <c r="T32" s="307">
        <v>3105</v>
      </c>
      <c r="U32" s="307">
        <v>2473</v>
      </c>
      <c r="V32" s="307" t="s">
        <v>14</v>
      </c>
      <c r="W32" s="307">
        <v>1497</v>
      </c>
      <c r="X32" s="307">
        <v>939</v>
      </c>
      <c r="Y32" s="307">
        <v>37</v>
      </c>
      <c r="Z32" s="307">
        <v>228</v>
      </c>
      <c r="AA32" s="386">
        <v>5645</v>
      </c>
      <c r="AB32" s="307" t="s">
        <v>14</v>
      </c>
      <c r="AC32" s="307">
        <v>1581</v>
      </c>
      <c r="AD32" s="351">
        <v>581</v>
      </c>
    </row>
    <row r="33" spans="1:30" s="29" customFormat="1" ht="12.75" customHeight="1">
      <c r="A33" s="51"/>
      <c r="B33" s="51"/>
      <c r="C33" s="55" t="s">
        <v>833</v>
      </c>
      <c r="D33" s="51"/>
      <c r="E33" s="36"/>
      <c r="F33" s="307">
        <v>9254</v>
      </c>
      <c r="G33" s="307">
        <v>725</v>
      </c>
      <c r="H33" s="307">
        <v>216</v>
      </c>
      <c r="I33" s="307">
        <v>3958</v>
      </c>
      <c r="J33" s="307">
        <v>3351</v>
      </c>
      <c r="K33" s="307">
        <v>2140</v>
      </c>
      <c r="L33" s="307">
        <v>1173</v>
      </c>
      <c r="M33" s="307">
        <v>38</v>
      </c>
      <c r="N33" s="307">
        <v>1004</v>
      </c>
      <c r="O33" s="386">
        <v>8903</v>
      </c>
      <c r="P33" s="307">
        <v>2304</v>
      </c>
      <c r="Q33" s="307">
        <v>658</v>
      </c>
      <c r="R33" s="386">
        <v>7688</v>
      </c>
      <c r="S33" s="307">
        <v>216</v>
      </c>
      <c r="T33" s="307">
        <v>3792</v>
      </c>
      <c r="U33" s="307">
        <v>3259</v>
      </c>
      <c r="V33" s="307" t="s">
        <v>14</v>
      </c>
      <c r="W33" s="307">
        <v>2128</v>
      </c>
      <c r="X33" s="307">
        <v>1094</v>
      </c>
      <c r="Y33" s="307">
        <v>37</v>
      </c>
      <c r="Z33" s="307">
        <v>421</v>
      </c>
      <c r="AA33" s="386">
        <v>7323</v>
      </c>
      <c r="AB33" s="307" t="s">
        <v>14</v>
      </c>
      <c r="AC33" s="307">
        <v>2252</v>
      </c>
      <c r="AD33" s="351">
        <v>605</v>
      </c>
    </row>
    <row r="34" spans="1:30" s="29" customFormat="1" ht="12.75" customHeight="1">
      <c r="A34" s="51"/>
      <c r="B34" s="51"/>
      <c r="C34" s="55" t="s">
        <v>834</v>
      </c>
      <c r="D34" s="51"/>
      <c r="E34" s="36"/>
      <c r="F34" s="307">
        <v>10189</v>
      </c>
      <c r="G34" s="307">
        <v>729</v>
      </c>
      <c r="H34" s="307">
        <v>347</v>
      </c>
      <c r="I34" s="307">
        <v>4213</v>
      </c>
      <c r="J34" s="307">
        <v>4074</v>
      </c>
      <c r="K34" s="307">
        <v>2659</v>
      </c>
      <c r="L34" s="307">
        <v>1380</v>
      </c>
      <c r="M34" s="307">
        <v>35</v>
      </c>
      <c r="N34" s="307">
        <v>826</v>
      </c>
      <c r="O34" s="386">
        <v>9662</v>
      </c>
      <c r="P34" s="307">
        <v>2767</v>
      </c>
      <c r="Q34" s="307">
        <v>745</v>
      </c>
      <c r="R34" s="386">
        <v>8947</v>
      </c>
      <c r="S34" s="307">
        <v>347</v>
      </c>
      <c r="T34" s="307">
        <v>4156</v>
      </c>
      <c r="U34" s="307">
        <v>4048</v>
      </c>
      <c r="V34" s="307" t="s">
        <v>14</v>
      </c>
      <c r="W34" s="307">
        <v>2650</v>
      </c>
      <c r="X34" s="307">
        <v>1363</v>
      </c>
      <c r="Y34" s="307">
        <v>35</v>
      </c>
      <c r="Z34" s="307">
        <v>396</v>
      </c>
      <c r="AA34" s="386">
        <v>8418</v>
      </c>
      <c r="AB34" s="307" t="s">
        <v>14</v>
      </c>
      <c r="AC34" s="307">
        <v>2754</v>
      </c>
      <c r="AD34" s="351">
        <v>730</v>
      </c>
    </row>
    <row r="35" spans="1:30" s="29" customFormat="1" ht="12.75" customHeight="1">
      <c r="A35" s="51"/>
      <c r="B35" s="51"/>
      <c r="C35" s="55" t="s">
        <v>835</v>
      </c>
      <c r="D35" s="51"/>
      <c r="E35" s="36"/>
      <c r="F35" s="307">
        <v>12277</v>
      </c>
      <c r="G35" s="307">
        <v>839</v>
      </c>
      <c r="H35" s="307">
        <v>600</v>
      </c>
      <c r="I35" s="307">
        <v>5056</v>
      </c>
      <c r="J35" s="307">
        <v>4943</v>
      </c>
      <c r="K35" s="307">
        <v>3167</v>
      </c>
      <c r="L35" s="307">
        <v>1728</v>
      </c>
      <c r="M35" s="307">
        <v>48</v>
      </c>
      <c r="N35" s="307">
        <v>839</v>
      </c>
      <c r="O35" s="386">
        <v>11874</v>
      </c>
      <c r="P35" s="307">
        <v>3616</v>
      </c>
      <c r="Q35" s="307">
        <v>876</v>
      </c>
      <c r="R35" s="386">
        <v>10975</v>
      </c>
      <c r="S35" s="307">
        <v>600</v>
      </c>
      <c r="T35" s="307">
        <v>5022</v>
      </c>
      <c r="U35" s="307">
        <v>4937</v>
      </c>
      <c r="V35" s="307" t="s">
        <v>14</v>
      </c>
      <c r="W35" s="307">
        <v>3166</v>
      </c>
      <c r="X35" s="307">
        <v>1723</v>
      </c>
      <c r="Y35" s="307">
        <v>48</v>
      </c>
      <c r="Z35" s="307">
        <v>416</v>
      </c>
      <c r="AA35" s="386">
        <v>10565</v>
      </c>
      <c r="AB35" s="307" t="s">
        <v>14</v>
      </c>
      <c r="AC35" s="307">
        <v>3609</v>
      </c>
      <c r="AD35" s="351">
        <v>870</v>
      </c>
    </row>
    <row r="36" spans="1:30" s="29" customFormat="1" ht="12.75" customHeight="1">
      <c r="A36" s="51"/>
      <c r="B36" s="51"/>
      <c r="C36" s="55" t="s">
        <v>836</v>
      </c>
      <c r="D36" s="51"/>
      <c r="E36" s="36"/>
      <c r="F36" s="307">
        <v>15262</v>
      </c>
      <c r="G36" s="307">
        <v>1030</v>
      </c>
      <c r="H36" s="307">
        <v>939</v>
      </c>
      <c r="I36" s="307">
        <v>6080</v>
      </c>
      <c r="J36" s="307">
        <v>6221</v>
      </c>
      <c r="K36" s="307">
        <v>3813</v>
      </c>
      <c r="L36" s="307">
        <v>2335</v>
      </c>
      <c r="M36" s="307">
        <v>73</v>
      </c>
      <c r="N36" s="307">
        <v>992</v>
      </c>
      <c r="O36" s="386">
        <v>14857</v>
      </c>
      <c r="P36" s="307">
        <v>4391</v>
      </c>
      <c r="Q36" s="307">
        <v>1352</v>
      </c>
      <c r="R36" s="386">
        <v>13726</v>
      </c>
      <c r="S36" s="307">
        <v>939</v>
      </c>
      <c r="T36" s="307">
        <v>6070</v>
      </c>
      <c r="U36" s="307">
        <v>6216</v>
      </c>
      <c r="V36" s="307" t="s">
        <v>14</v>
      </c>
      <c r="W36" s="307">
        <v>3810</v>
      </c>
      <c r="X36" s="307">
        <v>2333</v>
      </c>
      <c r="Y36" s="307">
        <v>73</v>
      </c>
      <c r="Z36" s="307">
        <v>501</v>
      </c>
      <c r="AA36" s="386">
        <v>13321</v>
      </c>
      <c r="AB36" s="307" t="s">
        <v>14</v>
      </c>
      <c r="AC36" s="307">
        <v>4390</v>
      </c>
      <c r="AD36" s="351">
        <v>1348</v>
      </c>
    </row>
    <row r="37" spans="1:30" s="29" customFormat="1" ht="12.75" customHeight="1">
      <c r="A37" s="51"/>
      <c r="B37" s="51"/>
      <c r="C37" s="55" t="s">
        <v>837</v>
      </c>
      <c r="D37" s="51"/>
      <c r="E37" s="36"/>
      <c r="F37" s="307">
        <v>13729</v>
      </c>
      <c r="G37" s="307">
        <v>1015</v>
      </c>
      <c r="H37" s="307">
        <v>890</v>
      </c>
      <c r="I37" s="307">
        <v>5433</v>
      </c>
      <c r="J37" s="307">
        <v>5535</v>
      </c>
      <c r="K37" s="307">
        <v>3310</v>
      </c>
      <c r="L37" s="307">
        <v>2159</v>
      </c>
      <c r="M37" s="307">
        <v>66</v>
      </c>
      <c r="N37" s="307">
        <v>856</v>
      </c>
      <c r="O37" s="386">
        <v>13000</v>
      </c>
      <c r="P37" s="307">
        <v>3448</v>
      </c>
      <c r="Q37" s="307">
        <v>1292</v>
      </c>
      <c r="R37" s="386">
        <v>12296</v>
      </c>
      <c r="S37" s="307">
        <v>890</v>
      </c>
      <c r="T37" s="307">
        <v>5426</v>
      </c>
      <c r="U37" s="307">
        <v>5533</v>
      </c>
      <c r="V37" s="307" t="s">
        <v>14</v>
      </c>
      <c r="W37" s="307">
        <v>3308</v>
      </c>
      <c r="X37" s="307">
        <v>2159</v>
      </c>
      <c r="Y37" s="307">
        <v>66</v>
      </c>
      <c r="Z37" s="307">
        <v>447</v>
      </c>
      <c r="AA37" s="386">
        <v>11562</v>
      </c>
      <c r="AB37" s="307" t="s">
        <v>14</v>
      </c>
      <c r="AC37" s="307">
        <v>3441</v>
      </c>
      <c r="AD37" s="351">
        <v>1292</v>
      </c>
    </row>
    <row r="38" spans="1:30" s="29" customFormat="1" ht="12.75" customHeight="1">
      <c r="A38" s="51"/>
      <c r="B38" s="51"/>
      <c r="C38" s="55" t="s">
        <v>838</v>
      </c>
      <c r="D38" s="51"/>
      <c r="E38" s="36"/>
      <c r="F38" s="307">
        <v>12657</v>
      </c>
      <c r="G38" s="307">
        <v>1079</v>
      </c>
      <c r="H38" s="307">
        <v>974</v>
      </c>
      <c r="I38" s="307">
        <v>4996</v>
      </c>
      <c r="J38" s="307">
        <v>4937</v>
      </c>
      <c r="K38" s="307">
        <v>2895</v>
      </c>
      <c r="L38" s="307">
        <v>1991</v>
      </c>
      <c r="M38" s="307">
        <v>51</v>
      </c>
      <c r="N38" s="307">
        <v>671</v>
      </c>
      <c r="O38" s="386">
        <v>12224</v>
      </c>
      <c r="P38" s="307">
        <v>3337</v>
      </c>
      <c r="Q38" s="307">
        <v>1116</v>
      </c>
      <c r="R38" s="386">
        <v>11225</v>
      </c>
      <c r="S38" s="307">
        <v>974</v>
      </c>
      <c r="T38" s="307">
        <v>4991</v>
      </c>
      <c r="U38" s="307">
        <v>4933</v>
      </c>
      <c r="V38" s="307" t="s">
        <v>14</v>
      </c>
      <c r="W38" s="307">
        <v>2894</v>
      </c>
      <c r="X38" s="307">
        <v>1988</v>
      </c>
      <c r="Y38" s="307">
        <v>51</v>
      </c>
      <c r="Z38" s="307">
        <v>327</v>
      </c>
      <c r="AA38" s="386">
        <v>10793</v>
      </c>
      <c r="AB38" s="307" t="s">
        <v>14</v>
      </c>
      <c r="AC38" s="307">
        <v>3334</v>
      </c>
      <c r="AD38" s="351">
        <v>1116</v>
      </c>
    </row>
    <row r="39" spans="1:30" s="29" customFormat="1" ht="12.75" customHeight="1">
      <c r="A39" s="51"/>
      <c r="B39" s="51"/>
      <c r="C39" s="55" t="s">
        <v>839</v>
      </c>
      <c r="D39" s="51"/>
      <c r="E39" s="36"/>
      <c r="F39" s="307">
        <v>11412</v>
      </c>
      <c r="G39" s="307">
        <v>1027</v>
      </c>
      <c r="H39" s="307">
        <v>1083</v>
      </c>
      <c r="I39" s="307">
        <v>4704</v>
      </c>
      <c r="J39" s="307">
        <v>4077</v>
      </c>
      <c r="K39" s="307">
        <v>2416</v>
      </c>
      <c r="L39" s="307">
        <v>1617</v>
      </c>
      <c r="M39" s="307">
        <v>44</v>
      </c>
      <c r="N39" s="307">
        <v>521</v>
      </c>
      <c r="O39" s="386">
        <v>11518</v>
      </c>
      <c r="P39" s="307">
        <v>3305</v>
      </c>
      <c r="Q39" s="307">
        <v>834</v>
      </c>
      <c r="R39" s="386">
        <v>10127</v>
      </c>
      <c r="S39" s="307">
        <v>1083</v>
      </c>
      <c r="T39" s="307">
        <v>4702</v>
      </c>
      <c r="U39" s="307">
        <v>4075</v>
      </c>
      <c r="V39" s="307" t="s">
        <v>14</v>
      </c>
      <c r="W39" s="307">
        <v>2415</v>
      </c>
      <c r="X39" s="307">
        <v>1616</v>
      </c>
      <c r="Y39" s="307">
        <v>44</v>
      </c>
      <c r="Z39" s="307">
        <v>267</v>
      </c>
      <c r="AA39" s="386">
        <v>10234</v>
      </c>
      <c r="AB39" s="307" t="s">
        <v>14</v>
      </c>
      <c r="AC39" s="307">
        <v>3304</v>
      </c>
      <c r="AD39" s="351">
        <v>834</v>
      </c>
    </row>
    <row r="40" spans="1:30" s="29" customFormat="1" ht="12.75" customHeight="1">
      <c r="A40" s="51"/>
      <c r="B40" s="51"/>
      <c r="C40" s="55" t="s">
        <v>840</v>
      </c>
      <c r="D40" s="51"/>
      <c r="E40" s="36"/>
      <c r="F40" s="307">
        <v>12023</v>
      </c>
      <c r="G40" s="307">
        <v>2456</v>
      </c>
      <c r="H40" s="307">
        <v>1374</v>
      </c>
      <c r="I40" s="307">
        <v>4523</v>
      </c>
      <c r="J40" s="307">
        <v>3197</v>
      </c>
      <c r="K40" s="307">
        <v>2045</v>
      </c>
      <c r="L40" s="307">
        <v>1115</v>
      </c>
      <c r="M40" s="307">
        <v>37</v>
      </c>
      <c r="N40" s="307">
        <v>473</v>
      </c>
      <c r="O40" s="386">
        <v>12718</v>
      </c>
      <c r="P40" s="307">
        <v>3313</v>
      </c>
      <c r="Q40" s="307">
        <v>542</v>
      </c>
      <c r="R40" s="386">
        <v>9338</v>
      </c>
      <c r="S40" s="307">
        <v>1374</v>
      </c>
      <c r="T40" s="307">
        <v>4523</v>
      </c>
      <c r="U40" s="307">
        <v>3196</v>
      </c>
      <c r="V40" s="307" t="s">
        <v>14</v>
      </c>
      <c r="W40" s="307">
        <v>2045</v>
      </c>
      <c r="X40" s="307">
        <v>1114</v>
      </c>
      <c r="Y40" s="307">
        <v>37</v>
      </c>
      <c r="Z40" s="307">
        <v>245</v>
      </c>
      <c r="AA40" s="386">
        <v>10030</v>
      </c>
      <c r="AB40" s="307" t="s">
        <v>14</v>
      </c>
      <c r="AC40" s="307">
        <v>3309</v>
      </c>
      <c r="AD40" s="351">
        <v>542</v>
      </c>
    </row>
    <row r="41" spans="1:30" s="29" customFormat="1" ht="12.75" customHeight="1">
      <c r="A41" s="51"/>
      <c r="B41" s="51"/>
      <c r="C41" s="55" t="s">
        <v>841</v>
      </c>
      <c r="D41" s="51"/>
      <c r="E41" s="36"/>
      <c r="F41" s="307">
        <v>14536</v>
      </c>
      <c r="G41" s="307">
        <v>5955</v>
      </c>
      <c r="H41" s="307">
        <v>1900</v>
      </c>
      <c r="I41" s="307">
        <v>4109</v>
      </c>
      <c r="J41" s="307">
        <v>2047</v>
      </c>
      <c r="K41" s="307">
        <v>1438</v>
      </c>
      <c r="L41" s="307">
        <v>566</v>
      </c>
      <c r="M41" s="307">
        <v>43</v>
      </c>
      <c r="N41" s="307">
        <v>525</v>
      </c>
      <c r="O41" s="386">
        <v>14943</v>
      </c>
      <c r="P41" s="307">
        <v>2076</v>
      </c>
      <c r="Q41" s="307">
        <v>335</v>
      </c>
      <c r="R41" s="386">
        <v>8354</v>
      </c>
      <c r="S41" s="307">
        <v>1900</v>
      </c>
      <c r="T41" s="307">
        <v>4106</v>
      </c>
      <c r="U41" s="307">
        <v>2046</v>
      </c>
      <c r="V41" s="307" t="s">
        <v>14</v>
      </c>
      <c r="W41" s="307">
        <v>1438</v>
      </c>
      <c r="X41" s="307">
        <v>565</v>
      </c>
      <c r="Y41" s="307">
        <v>43</v>
      </c>
      <c r="Z41" s="307">
        <v>302</v>
      </c>
      <c r="AA41" s="386">
        <v>8761</v>
      </c>
      <c r="AB41" s="307" t="s">
        <v>14</v>
      </c>
      <c r="AC41" s="307">
        <v>2075</v>
      </c>
      <c r="AD41" s="351">
        <v>335</v>
      </c>
    </row>
    <row r="42" spans="1:30" s="29" customFormat="1" ht="12.75" customHeight="1">
      <c r="A42" s="51"/>
      <c r="B42" s="51"/>
      <c r="C42" s="55" t="s">
        <v>842</v>
      </c>
      <c r="D42" s="51"/>
      <c r="E42" s="36"/>
      <c r="F42" s="307">
        <v>11934</v>
      </c>
      <c r="G42" s="307">
        <v>7237</v>
      </c>
      <c r="H42" s="307">
        <v>1471</v>
      </c>
      <c r="I42" s="307">
        <v>2086</v>
      </c>
      <c r="J42" s="307">
        <v>760</v>
      </c>
      <c r="K42" s="307">
        <v>548</v>
      </c>
      <c r="L42" s="307">
        <v>183</v>
      </c>
      <c r="M42" s="307">
        <v>29</v>
      </c>
      <c r="N42" s="307">
        <v>380</v>
      </c>
      <c r="O42" s="386">
        <v>12001</v>
      </c>
      <c r="P42" s="307">
        <v>675</v>
      </c>
      <c r="Q42" s="307">
        <v>123</v>
      </c>
      <c r="R42" s="386">
        <v>4523</v>
      </c>
      <c r="S42" s="307">
        <v>1471</v>
      </c>
      <c r="T42" s="307">
        <v>2085</v>
      </c>
      <c r="U42" s="307">
        <v>760</v>
      </c>
      <c r="V42" s="307" t="s">
        <v>14</v>
      </c>
      <c r="W42" s="307">
        <v>548</v>
      </c>
      <c r="X42" s="307">
        <v>183</v>
      </c>
      <c r="Y42" s="307">
        <v>29</v>
      </c>
      <c r="Z42" s="307">
        <v>207</v>
      </c>
      <c r="AA42" s="386">
        <v>4590</v>
      </c>
      <c r="AB42" s="307" t="s">
        <v>14</v>
      </c>
      <c r="AC42" s="307">
        <v>675</v>
      </c>
      <c r="AD42" s="351">
        <v>123</v>
      </c>
    </row>
    <row r="43" spans="1:30" s="29" customFormat="1" ht="12.75" customHeight="1">
      <c r="A43" s="51"/>
      <c r="B43" s="51"/>
      <c r="C43" s="55" t="s">
        <v>843</v>
      </c>
      <c r="D43" s="51"/>
      <c r="E43" s="36"/>
      <c r="F43" s="307">
        <v>9435</v>
      </c>
      <c r="G43" s="307">
        <v>6963</v>
      </c>
      <c r="H43" s="307">
        <v>1001</v>
      </c>
      <c r="I43" s="307">
        <v>900</v>
      </c>
      <c r="J43" s="307">
        <v>260</v>
      </c>
      <c r="K43" s="307">
        <v>184</v>
      </c>
      <c r="L43" s="307">
        <v>59</v>
      </c>
      <c r="M43" s="307">
        <v>17</v>
      </c>
      <c r="N43" s="307">
        <v>311</v>
      </c>
      <c r="O43" s="386">
        <v>9415</v>
      </c>
      <c r="P43" s="307">
        <v>176</v>
      </c>
      <c r="Q43" s="307">
        <v>47</v>
      </c>
      <c r="R43" s="386">
        <v>2336</v>
      </c>
      <c r="S43" s="307">
        <v>1001</v>
      </c>
      <c r="T43" s="307">
        <v>900</v>
      </c>
      <c r="U43" s="307">
        <v>260</v>
      </c>
      <c r="V43" s="307" t="s">
        <v>14</v>
      </c>
      <c r="W43" s="307">
        <v>184</v>
      </c>
      <c r="X43" s="307">
        <v>59</v>
      </c>
      <c r="Y43" s="307">
        <v>17</v>
      </c>
      <c r="Z43" s="307">
        <v>175</v>
      </c>
      <c r="AA43" s="386">
        <v>2316</v>
      </c>
      <c r="AB43" s="307" t="s">
        <v>14</v>
      </c>
      <c r="AC43" s="307">
        <v>176</v>
      </c>
      <c r="AD43" s="351">
        <v>47</v>
      </c>
    </row>
    <row r="44" spans="1:30" s="29" customFormat="1" ht="12.75" customHeight="1">
      <c r="A44" s="51"/>
      <c r="B44" s="51"/>
      <c r="C44" s="55" t="s">
        <v>844</v>
      </c>
      <c r="D44" s="51"/>
      <c r="E44" s="36"/>
      <c r="F44" s="307">
        <v>6797</v>
      </c>
      <c r="G44" s="307">
        <v>5727</v>
      </c>
      <c r="H44" s="307">
        <v>511</v>
      </c>
      <c r="I44" s="307">
        <v>296</v>
      </c>
      <c r="J44" s="307">
        <v>57</v>
      </c>
      <c r="K44" s="307">
        <v>40</v>
      </c>
      <c r="L44" s="307">
        <v>15</v>
      </c>
      <c r="M44" s="307">
        <v>2</v>
      </c>
      <c r="N44" s="307">
        <v>206</v>
      </c>
      <c r="O44" s="386">
        <v>6789</v>
      </c>
      <c r="P44" s="307">
        <v>40</v>
      </c>
      <c r="Q44" s="307">
        <v>7</v>
      </c>
      <c r="R44" s="386">
        <v>960</v>
      </c>
      <c r="S44" s="307">
        <v>511</v>
      </c>
      <c r="T44" s="307">
        <v>296</v>
      </c>
      <c r="U44" s="307">
        <v>57</v>
      </c>
      <c r="V44" s="307" t="s">
        <v>14</v>
      </c>
      <c r="W44" s="307">
        <v>40</v>
      </c>
      <c r="X44" s="307">
        <v>15</v>
      </c>
      <c r="Y44" s="307">
        <v>2</v>
      </c>
      <c r="Z44" s="307">
        <v>96</v>
      </c>
      <c r="AA44" s="386">
        <v>952</v>
      </c>
      <c r="AB44" s="307" t="s">
        <v>14</v>
      </c>
      <c r="AC44" s="307">
        <v>40</v>
      </c>
      <c r="AD44" s="351">
        <v>7</v>
      </c>
    </row>
    <row r="45" spans="1:30" s="29" customFormat="1" ht="12.75" customHeight="1">
      <c r="A45" s="51"/>
      <c r="B45" s="51"/>
      <c r="C45" s="572" t="s">
        <v>845</v>
      </c>
      <c r="D45" s="572"/>
      <c r="E45" s="36"/>
      <c r="F45" s="307">
        <v>4705</v>
      </c>
      <c r="G45" s="307">
        <v>4270</v>
      </c>
      <c r="H45" s="307">
        <v>229</v>
      </c>
      <c r="I45" s="307">
        <v>101</v>
      </c>
      <c r="J45" s="307">
        <v>16</v>
      </c>
      <c r="K45" s="307">
        <v>11</v>
      </c>
      <c r="L45" s="307">
        <v>3</v>
      </c>
      <c r="M45" s="307">
        <v>2</v>
      </c>
      <c r="N45" s="307">
        <v>89</v>
      </c>
      <c r="O45" s="386">
        <v>4706</v>
      </c>
      <c r="P45" s="307">
        <v>10</v>
      </c>
      <c r="Q45" s="307">
        <v>5</v>
      </c>
      <c r="R45" s="386">
        <v>375</v>
      </c>
      <c r="S45" s="307">
        <v>229</v>
      </c>
      <c r="T45" s="307">
        <v>100</v>
      </c>
      <c r="U45" s="307">
        <v>16</v>
      </c>
      <c r="V45" s="307" t="s">
        <v>14</v>
      </c>
      <c r="W45" s="307">
        <v>11</v>
      </c>
      <c r="X45" s="307">
        <v>3</v>
      </c>
      <c r="Y45" s="307">
        <v>2</v>
      </c>
      <c r="Z45" s="307">
        <v>30</v>
      </c>
      <c r="AA45" s="386">
        <v>376</v>
      </c>
      <c r="AB45" s="307" t="s">
        <v>14</v>
      </c>
      <c r="AC45" s="307">
        <v>10</v>
      </c>
      <c r="AD45" s="351">
        <v>5</v>
      </c>
    </row>
    <row r="46" spans="1:30" s="29" customFormat="1" ht="12.75" customHeight="1">
      <c r="A46" s="51"/>
      <c r="B46" s="51"/>
      <c r="C46" s="578" t="s">
        <v>1066</v>
      </c>
      <c r="D46" s="578"/>
      <c r="E46" s="36"/>
      <c r="F46" s="307">
        <v>3871</v>
      </c>
      <c r="G46" s="307" t="s">
        <v>14</v>
      </c>
      <c r="H46" s="307" t="s">
        <v>14</v>
      </c>
      <c r="I46" s="307" t="s">
        <v>14</v>
      </c>
      <c r="J46" s="307" t="s">
        <v>14</v>
      </c>
      <c r="K46" s="307" t="s">
        <v>14</v>
      </c>
      <c r="L46" s="307" t="s">
        <v>14</v>
      </c>
      <c r="M46" s="307" t="s">
        <v>14</v>
      </c>
      <c r="N46" s="307">
        <v>3871</v>
      </c>
      <c r="O46" s="386">
        <v>3871</v>
      </c>
      <c r="P46" s="307" t="s">
        <v>14</v>
      </c>
      <c r="Q46" s="307" t="s">
        <v>14</v>
      </c>
      <c r="R46" s="386" t="s">
        <v>14</v>
      </c>
      <c r="S46" s="307" t="s">
        <v>14</v>
      </c>
      <c r="T46" s="307" t="s">
        <v>14</v>
      </c>
      <c r="U46" s="307" t="s">
        <v>14</v>
      </c>
      <c r="V46" s="307" t="s">
        <v>14</v>
      </c>
      <c r="W46" s="307" t="s">
        <v>14</v>
      </c>
      <c r="X46" s="307" t="s">
        <v>14</v>
      </c>
      <c r="Y46" s="307" t="s">
        <v>14</v>
      </c>
      <c r="Z46" s="307" t="s">
        <v>14</v>
      </c>
      <c r="AA46" s="386" t="s">
        <v>14</v>
      </c>
      <c r="AB46" s="307" t="s">
        <v>14</v>
      </c>
      <c r="AC46" s="307" t="s">
        <v>14</v>
      </c>
      <c r="AD46" s="352" t="s">
        <v>14</v>
      </c>
    </row>
    <row r="47" spans="1:30" s="29" customFormat="1" ht="12.75" customHeight="1">
      <c r="A47" s="51"/>
      <c r="B47" s="51"/>
      <c r="C47" s="578" t="s">
        <v>1067</v>
      </c>
      <c r="D47" s="578"/>
      <c r="E47" s="36"/>
      <c r="F47" s="307">
        <v>47407</v>
      </c>
      <c r="G47" s="307">
        <v>30152</v>
      </c>
      <c r="H47" s="307">
        <v>5112</v>
      </c>
      <c r="I47" s="307">
        <v>7492</v>
      </c>
      <c r="J47" s="307">
        <v>3140</v>
      </c>
      <c r="K47" s="307">
        <v>2221</v>
      </c>
      <c r="L47" s="307">
        <v>826</v>
      </c>
      <c r="M47" s="307">
        <v>93</v>
      </c>
      <c r="N47" s="307">
        <v>1511</v>
      </c>
      <c r="O47" s="386">
        <v>47854</v>
      </c>
      <c r="P47" s="307">
        <v>2977</v>
      </c>
      <c r="Q47" s="307">
        <v>517</v>
      </c>
      <c r="R47" s="386">
        <v>16548</v>
      </c>
      <c r="S47" s="307">
        <v>5112</v>
      </c>
      <c r="T47" s="307">
        <v>7487</v>
      </c>
      <c r="U47" s="307">
        <v>3139</v>
      </c>
      <c r="V47" s="307" t="s">
        <v>14</v>
      </c>
      <c r="W47" s="307">
        <v>2221</v>
      </c>
      <c r="X47" s="307">
        <v>825</v>
      </c>
      <c r="Y47" s="307">
        <v>93</v>
      </c>
      <c r="Z47" s="307">
        <v>810</v>
      </c>
      <c r="AA47" s="386">
        <v>16995</v>
      </c>
      <c r="AB47" s="307" t="s">
        <v>14</v>
      </c>
      <c r="AC47" s="307">
        <v>2976</v>
      </c>
      <c r="AD47" s="351">
        <v>517</v>
      </c>
    </row>
    <row r="48" spans="1:30" s="29" customFormat="1" ht="12.75" customHeight="1">
      <c r="A48" s="51"/>
      <c r="B48" s="51"/>
      <c r="C48" s="578" t="s">
        <v>1068</v>
      </c>
      <c r="D48" s="578"/>
      <c r="E48" s="36"/>
      <c r="F48" s="307">
        <v>20937</v>
      </c>
      <c r="G48" s="307">
        <v>16960</v>
      </c>
      <c r="H48" s="307">
        <v>1741</v>
      </c>
      <c r="I48" s="307">
        <v>1297</v>
      </c>
      <c r="J48" s="307">
        <v>333</v>
      </c>
      <c r="K48" s="307">
        <v>235</v>
      </c>
      <c r="L48" s="307">
        <v>77</v>
      </c>
      <c r="M48" s="307">
        <v>21</v>
      </c>
      <c r="N48" s="307">
        <v>606</v>
      </c>
      <c r="O48" s="386">
        <v>20910</v>
      </c>
      <c r="P48" s="307">
        <v>226</v>
      </c>
      <c r="Q48" s="307">
        <v>59</v>
      </c>
      <c r="R48" s="386">
        <v>3671</v>
      </c>
      <c r="S48" s="307">
        <v>1741</v>
      </c>
      <c r="T48" s="307">
        <v>1296</v>
      </c>
      <c r="U48" s="307">
        <v>333</v>
      </c>
      <c r="V48" s="307" t="s">
        <v>14</v>
      </c>
      <c r="W48" s="307">
        <v>235</v>
      </c>
      <c r="X48" s="307">
        <v>77</v>
      </c>
      <c r="Y48" s="307">
        <v>21</v>
      </c>
      <c r="Z48" s="307">
        <v>301</v>
      </c>
      <c r="AA48" s="386">
        <v>3644</v>
      </c>
      <c r="AB48" s="307" t="s">
        <v>14</v>
      </c>
      <c r="AC48" s="307">
        <v>226</v>
      </c>
      <c r="AD48" s="351">
        <v>59</v>
      </c>
    </row>
    <row r="49" spans="1:30" s="29" customFormat="1" ht="6" customHeight="1">
      <c r="A49" s="51"/>
      <c r="B49" s="51"/>
      <c r="C49" s="55"/>
      <c r="D49" s="55"/>
      <c r="E49" s="36"/>
      <c r="F49" s="307"/>
      <c r="G49" s="307"/>
      <c r="H49" s="307"/>
      <c r="I49" s="307"/>
      <c r="J49" s="307"/>
      <c r="K49" s="307"/>
      <c r="L49" s="307"/>
      <c r="M49" s="307"/>
      <c r="N49" s="307"/>
      <c r="O49" s="386"/>
      <c r="P49" s="307"/>
      <c r="Q49" s="307"/>
      <c r="R49" s="386"/>
      <c r="S49" s="307"/>
      <c r="T49" s="307"/>
      <c r="U49" s="307"/>
      <c r="V49" s="307"/>
      <c r="W49" s="307"/>
      <c r="X49" s="307"/>
      <c r="Y49" s="307"/>
      <c r="Z49" s="307"/>
      <c r="AA49" s="386"/>
      <c r="AB49" s="307"/>
      <c r="AC49" s="307"/>
      <c r="AD49" s="351"/>
    </row>
    <row r="50" spans="1:30" s="29" customFormat="1" ht="12.75" customHeight="1">
      <c r="A50" s="51"/>
      <c r="B50" s="26"/>
      <c r="C50" s="26" t="s">
        <v>177</v>
      </c>
      <c r="D50" s="26"/>
      <c r="E50" s="36"/>
      <c r="F50" s="307">
        <v>212975</v>
      </c>
      <c r="G50" s="307">
        <v>90729</v>
      </c>
      <c r="H50" s="307">
        <v>9930</v>
      </c>
      <c r="I50" s="307">
        <v>78395</v>
      </c>
      <c r="J50" s="307">
        <v>23113</v>
      </c>
      <c r="K50" s="307">
        <v>15449</v>
      </c>
      <c r="L50" s="307">
        <v>7373</v>
      </c>
      <c r="M50" s="307">
        <v>291</v>
      </c>
      <c r="N50" s="307">
        <v>10808</v>
      </c>
      <c r="O50" s="386">
        <v>225551</v>
      </c>
      <c r="P50" s="307">
        <v>30425</v>
      </c>
      <c r="Q50" s="307">
        <v>4973</v>
      </c>
      <c r="R50" s="386">
        <v>90116</v>
      </c>
      <c r="S50" s="307">
        <v>9930</v>
      </c>
      <c r="T50" s="307">
        <v>57560</v>
      </c>
      <c r="U50" s="307">
        <v>19683</v>
      </c>
      <c r="V50" s="307" t="s">
        <v>14</v>
      </c>
      <c r="W50" s="307">
        <v>13997</v>
      </c>
      <c r="X50" s="307">
        <v>5424</v>
      </c>
      <c r="Y50" s="307">
        <v>262</v>
      </c>
      <c r="Z50" s="307">
        <v>2943</v>
      </c>
      <c r="AA50" s="386">
        <v>98614</v>
      </c>
      <c r="AB50" s="307" t="s">
        <v>14</v>
      </c>
      <c r="AC50" s="307">
        <v>24312</v>
      </c>
      <c r="AD50" s="351">
        <v>3607</v>
      </c>
    </row>
    <row r="51" spans="1:30" s="29" customFormat="1" ht="12.75" customHeight="1">
      <c r="A51" s="51"/>
      <c r="B51" s="51"/>
      <c r="C51" s="572" t="s">
        <v>830</v>
      </c>
      <c r="D51" s="572"/>
      <c r="E51" s="36"/>
      <c r="F51" s="307">
        <v>24977</v>
      </c>
      <c r="G51" s="307">
        <v>10781</v>
      </c>
      <c r="H51" s="307" t="s">
        <v>14</v>
      </c>
      <c r="I51" s="307">
        <v>13540</v>
      </c>
      <c r="J51" s="307">
        <v>95</v>
      </c>
      <c r="K51" s="307">
        <v>31</v>
      </c>
      <c r="L51" s="307">
        <v>55</v>
      </c>
      <c r="M51" s="307">
        <v>9</v>
      </c>
      <c r="N51" s="307">
        <v>561</v>
      </c>
      <c r="O51" s="386">
        <v>25360</v>
      </c>
      <c r="P51" s="307">
        <v>395</v>
      </c>
      <c r="Q51" s="307">
        <v>74</v>
      </c>
      <c r="R51" s="386">
        <v>1</v>
      </c>
      <c r="S51" s="307" t="s">
        <v>14</v>
      </c>
      <c r="T51" s="307">
        <v>1</v>
      </c>
      <c r="U51" s="307" t="s">
        <v>14</v>
      </c>
      <c r="V51" s="307" t="s">
        <v>14</v>
      </c>
      <c r="W51" s="307" t="s">
        <v>14</v>
      </c>
      <c r="X51" s="307" t="s">
        <v>14</v>
      </c>
      <c r="Y51" s="307" t="s">
        <v>14</v>
      </c>
      <c r="Z51" s="307" t="s">
        <v>14</v>
      </c>
      <c r="AA51" s="386">
        <v>1</v>
      </c>
      <c r="AB51" s="307" t="s">
        <v>14</v>
      </c>
      <c r="AC51" s="307" t="s">
        <v>14</v>
      </c>
      <c r="AD51" s="352" t="s">
        <v>14</v>
      </c>
    </row>
    <row r="52" spans="1:30" s="29" customFormat="1" ht="12.75" customHeight="1">
      <c r="A52" s="51"/>
      <c r="B52" s="51"/>
      <c r="C52" s="55" t="s">
        <v>831</v>
      </c>
      <c r="D52" s="51" t="s">
        <v>294</v>
      </c>
      <c r="E52" s="36"/>
      <c r="F52" s="307">
        <v>10250</v>
      </c>
      <c r="G52" s="307">
        <v>295</v>
      </c>
      <c r="H52" s="307">
        <v>22</v>
      </c>
      <c r="I52" s="307">
        <v>6844</v>
      </c>
      <c r="J52" s="307">
        <v>2462</v>
      </c>
      <c r="K52" s="307">
        <v>1398</v>
      </c>
      <c r="L52" s="307">
        <v>1045</v>
      </c>
      <c r="M52" s="307">
        <v>19</v>
      </c>
      <c r="N52" s="307">
        <v>627</v>
      </c>
      <c r="O52" s="386">
        <v>13743</v>
      </c>
      <c r="P52" s="307">
        <v>5217</v>
      </c>
      <c r="Q52" s="307">
        <v>719</v>
      </c>
      <c r="R52" s="386">
        <v>1511</v>
      </c>
      <c r="S52" s="307">
        <v>22</v>
      </c>
      <c r="T52" s="307">
        <v>1007</v>
      </c>
      <c r="U52" s="307">
        <v>462</v>
      </c>
      <c r="V52" s="307" t="s">
        <v>14</v>
      </c>
      <c r="W52" s="307">
        <v>236</v>
      </c>
      <c r="X52" s="307">
        <v>222</v>
      </c>
      <c r="Y52" s="307">
        <v>4</v>
      </c>
      <c r="Z52" s="307">
        <v>20</v>
      </c>
      <c r="AA52" s="386">
        <v>1687</v>
      </c>
      <c r="AB52" s="307" t="s">
        <v>14</v>
      </c>
      <c r="AC52" s="307">
        <v>510</v>
      </c>
      <c r="AD52" s="351">
        <v>124</v>
      </c>
    </row>
    <row r="53" spans="1:30" s="29" customFormat="1" ht="12.75" customHeight="1">
      <c r="A53" s="51"/>
      <c r="B53" s="51"/>
      <c r="C53" s="55" t="s">
        <v>832</v>
      </c>
      <c r="D53" s="51"/>
      <c r="E53" s="36"/>
      <c r="F53" s="307">
        <v>10192</v>
      </c>
      <c r="G53" s="307">
        <v>862</v>
      </c>
      <c r="H53" s="307">
        <v>94</v>
      </c>
      <c r="I53" s="307">
        <v>5306</v>
      </c>
      <c r="J53" s="307">
        <v>3350</v>
      </c>
      <c r="K53" s="307">
        <v>1402</v>
      </c>
      <c r="L53" s="307">
        <v>1915</v>
      </c>
      <c r="M53" s="307">
        <v>33</v>
      </c>
      <c r="N53" s="307">
        <v>580</v>
      </c>
      <c r="O53" s="386">
        <v>11230</v>
      </c>
      <c r="P53" s="307">
        <v>3210</v>
      </c>
      <c r="Q53" s="307">
        <v>1145</v>
      </c>
      <c r="R53" s="386">
        <v>6437</v>
      </c>
      <c r="S53" s="307">
        <v>94</v>
      </c>
      <c r="T53" s="307">
        <v>4049</v>
      </c>
      <c r="U53" s="307">
        <v>2106</v>
      </c>
      <c r="V53" s="307" t="s">
        <v>14</v>
      </c>
      <c r="W53" s="307">
        <v>1173</v>
      </c>
      <c r="X53" s="307">
        <v>905</v>
      </c>
      <c r="Y53" s="307">
        <v>28</v>
      </c>
      <c r="Z53" s="307">
        <v>188</v>
      </c>
      <c r="AA53" s="386">
        <v>7170</v>
      </c>
      <c r="AB53" s="307" t="s">
        <v>14</v>
      </c>
      <c r="AC53" s="307">
        <v>2310</v>
      </c>
      <c r="AD53" s="351">
        <v>501</v>
      </c>
    </row>
    <row r="54" spans="1:30" s="29" customFormat="1" ht="12.75" customHeight="1">
      <c r="A54" s="51"/>
      <c r="B54" s="51"/>
      <c r="C54" s="55" t="s">
        <v>833</v>
      </c>
      <c r="D54" s="51"/>
      <c r="E54" s="36"/>
      <c r="F54" s="307">
        <v>9640</v>
      </c>
      <c r="G54" s="307">
        <v>1985</v>
      </c>
      <c r="H54" s="307">
        <v>161</v>
      </c>
      <c r="I54" s="307">
        <v>4396</v>
      </c>
      <c r="J54" s="307">
        <v>2442</v>
      </c>
      <c r="K54" s="307">
        <v>1475</v>
      </c>
      <c r="L54" s="307">
        <v>941</v>
      </c>
      <c r="M54" s="307">
        <v>26</v>
      </c>
      <c r="N54" s="307">
        <v>656</v>
      </c>
      <c r="O54" s="386">
        <v>10520</v>
      </c>
      <c r="P54" s="307">
        <v>2687</v>
      </c>
      <c r="Q54" s="307">
        <v>609</v>
      </c>
      <c r="R54" s="386">
        <v>7143</v>
      </c>
      <c r="S54" s="307">
        <v>161</v>
      </c>
      <c r="T54" s="307">
        <v>4300</v>
      </c>
      <c r="U54" s="307">
        <v>2382</v>
      </c>
      <c r="V54" s="307" t="s">
        <v>14</v>
      </c>
      <c r="W54" s="307">
        <v>1461</v>
      </c>
      <c r="X54" s="307">
        <v>895</v>
      </c>
      <c r="Y54" s="307">
        <v>26</v>
      </c>
      <c r="Z54" s="307">
        <v>300</v>
      </c>
      <c r="AA54" s="386">
        <v>8015</v>
      </c>
      <c r="AB54" s="307" t="s">
        <v>14</v>
      </c>
      <c r="AC54" s="307">
        <v>2643</v>
      </c>
      <c r="AD54" s="351">
        <v>585</v>
      </c>
    </row>
    <row r="55" spans="1:30" s="29" customFormat="1" ht="12.75" customHeight="1">
      <c r="A55" s="51"/>
      <c r="B55" s="51"/>
      <c r="C55" s="55" t="s">
        <v>834</v>
      </c>
      <c r="D55" s="51"/>
      <c r="E55" s="36"/>
      <c r="F55" s="307">
        <v>10556</v>
      </c>
      <c r="G55" s="307">
        <v>3219</v>
      </c>
      <c r="H55" s="307">
        <v>368</v>
      </c>
      <c r="I55" s="307">
        <v>4335</v>
      </c>
      <c r="J55" s="307">
        <v>2027</v>
      </c>
      <c r="K55" s="307">
        <v>1311</v>
      </c>
      <c r="L55" s="307">
        <v>693</v>
      </c>
      <c r="M55" s="307">
        <v>23</v>
      </c>
      <c r="N55" s="307">
        <v>607</v>
      </c>
      <c r="O55" s="386">
        <v>11612</v>
      </c>
      <c r="P55" s="307">
        <v>2557</v>
      </c>
      <c r="Q55" s="307">
        <v>503</v>
      </c>
      <c r="R55" s="386">
        <v>6932</v>
      </c>
      <c r="S55" s="307">
        <v>368</v>
      </c>
      <c r="T55" s="307">
        <v>4288</v>
      </c>
      <c r="U55" s="307">
        <v>2014</v>
      </c>
      <c r="V55" s="307" t="s">
        <v>14</v>
      </c>
      <c r="W55" s="307">
        <v>1307</v>
      </c>
      <c r="X55" s="307">
        <v>684</v>
      </c>
      <c r="Y55" s="307">
        <v>23</v>
      </c>
      <c r="Z55" s="307">
        <v>262</v>
      </c>
      <c r="AA55" s="386">
        <v>7969</v>
      </c>
      <c r="AB55" s="307" t="s">
        <v>14</v>
      </c>
      <c r="AC55" s="307">
        <v>2533</v>
      </c>
      <c r="AD55" s="351">
        <v>495</v>
      </c>
    </row>
    <row r="56" spans="1:30" s="29" customFormat="1" ht="12.75" customHeight="1">
      <c r="A56" s="51"/>
      <c r="B56" s="51"/>
      <c r="C56" s="55" t="s">
        <v>835</v>
      </c>
      <c r="D56" s="51"/>
      <c r="E56" s="36"/>
      <c r="F56" s="307">
        <v>12563</v>
      </c>
      <c r="G56" s="307">
        <v>3650</v>
      </c>
      <c r="H56" s="307">
        <v>524</v>
      </c>
      <c r="I56" s="307">
        <v>5537</v>
      </c>
      <c r="J56" s="307">
        <v>2152</v>
      </c>
      <c r="K56" s="307">
        <v>1520</v>
      </c>
      <c r="L56" s="307">
        <v>612</v>
      </c>
      <c r="M56" s="307">
        <v>20</v>
      </c>
      <c r="N56" s="307">
        <v>700</v>
      </c>
      <c r="O56" s="386">
        <v>13718</v>
      </c>
      <c r="P56" s="307">
        <v>2878</v>
      </c>
      <c r="Q56" s="307">
        <v>409</v>
      </c>
      <c r="R56" s="386">
        <v>8490</v>
      </c>
      <c r="S56" s="307">
        <v>524</v>
      </c>
      <c r="T56" s="307">
        <v>5513</v>
      </c>
      <c r="U56" s="307">
        <v>2142</v>
      </c>
      <c r="V56" s="307" t="s">
        <v>14</v>
      </c>
      <c r="W56" s="307">
        <v>1515</v>
      </c>
      <c r="X56" s="307">
        <v>607</v>
      </c>
      <c r="Y56" s="307">
        <v>20</v>
      </c>
      <c r="Z56" s="307">
        <v>311</v>
      </c>
      <c r="AA56" s="386">
        <v>9622</v>
      </c>
      <c r="AB56" s="307" t="s">
        <v>14</v>
      </c>
      <c r="AC56" s="307">
        <v>2856</v>
      </c>
      <c r="AD56" s="351">
        <v>398</v>
      </c>
    </row>
    <row r="57" spans="1:30" s="29" customFormat="1" ht="12.75" customHeight="1">
      <c r="A57" s="51"/>
      <c r="B57" s="51"/>
      <c r="C57" s="55" t="s">
        <v>836</v>
      </c>
      <c r="D57" s="51"/>
      <c r="E57" s="36"/>
      <c r="F57" s="307">
        <v>15812</v>
      </c>
      <c r="G57" s="307">
        <v>3838</v>
      </c>
      <c r="H57" s="307">
        <v>769</v>
      </c>
      <c r="I57" s="307">
        <v>7667</v>
      </c>
      <c r="J57" s="307">
        <v>2722</v>
      </c>
      <c r="K57" s="307">
        <v>2086</v>
      </c>
      <c r="L57" s="307">
        <v>615</v>
      </c>
      <c r="M57" s="307">
        <v>21</v>
      </c>
      <c r="N57" s="307">
        <v>816</v>
      </c>
      <c r="O57" s="386">
        <v>17015</v>
      </c>
      <c r="P57" s="307">
        <v>3471</v>
      </c>
      <c r="Q57" s="307">
        <v>433</v>
      </c>
      <c r="R57" s="386">
        <v>11484</v>
      </c>
      <c r="S57" s="307">
        <v>769</v>
      </c>
      <c r="T57" s="307">
        <v>7652</v>
      </c>
      <c r="U57" s="307">
        <v>2719</v>
      </c>
      <c r="V57" s="307" t="s">
        <v>14</v>
      </c>
      <c r="W57" s="307">
        <v>2084</v>
      </c>
      <c r="X57" s="307">
        <v>614</v>
      </c>
      <c r="Y57" s="307">
        <v>21</v>
      </c>
      <c r="Z57" s="307">
        <v>344</v>
      </c>
      <c r="AA57" s="386">
        <v>12671</v>
      </c>
      <c r="AB57" s="307" t="s">
        <v>14</v>
      </c>
      <c r="AC57" s="307">
        <v>3459</v>
      </c>
      <c r="AD57" s="351">
        <v>426</v>
      </c>
    </row>
    <row r="58" spans="1:30" s="29" customFormat="1" ht="12.75" customHeight="1">
      <c r="A58" s="51"/>
      <c r="B58" s="51"/>
      <c r="C58" s="55" t="s">
        <v>837</v>
      </c>
      <c r="D58" s="51"/>
      <c r="E58" s="36"/>
      <c r="F58" s="307">
        <v>14445</v>
      </c>
      <c r="G58" s="307">
        <v>3210</v>
      </c>
      <c r="H58" s="307">
        <v>770</v>
      </c>
      <c r="I58" s="307">
        <v>7485</v>
      </c>
      <c r="J58" s="307">
        <v>2339</v>
      </c>
      <c r="K58" s="307">
        <v>1777</v>
      </c>
      <c r="L58" s="307">
        <v>532</v>
      </c>
      <c r="M58" s="307">
        <v>30</v>
      </c>
      <c r="N58" s="307">
        <v>641</v>
      </c>
      <c r="O58" s="386">
        <v>15361</v>
      </c>
      <c r="P58" s="307">
        <v>2872</v>
      </c>
      <c r="Q58" s="307">
        <v>353</v>
      </c>
      <c r="R58" s="386">
        <v>10873</v>
      </c>
      <c r="S58" s="307">
        <v>770</v>
      </c>
      <c r="T58" s="307">
        <v>7476</v>
      </c>
      <c r="U58" s="307">
        <v>2338</v>
      </c>
      <c r="V58" s="307" t="s">
        <v>14</v>
      </c>
      <c r="W58" s="307">
        <v>1776</v>
      </c>
      <c r="X58" s="307">
        <v>532</v>
      </c>
      <c r="Y58" s="307">
        <v>30</v>
      </c>
      <c r="Z58" s="307">
        <v>289</v>
      </c>
      <c r="AA58" s="386">
        <v>11783</v>
      </c>
      <c r="AB58" s="307" t="s">
        <v>14</v>
      </c>
      <c r="AC58" s="307">
        <v>2867</v>
      </c>
      <c r="AD58" s="351">
        <v>351</v>
      </c>
    </row>
    <row r="59" spans="1:30" s="29" customFormat="1" ht="12.75" customHeight="1">
      <c r="A59" s="51"/>
      <c r="B59" s="51"/>
      <c r="C59" s="55" t="s">
        <v>838</v>
      </c>
      <c r="D59" s="51"/>
      <c r="E59" s="36"/>
      <c r="F59" s="307">
        <v>13260</v>
      </c>
      <c r="G59" s="307">
        <v>3059</v>
      </c>
      <c r="H59" s="307">
        <v>832</v>
      </c>
      <c r="I59" s="307">
        <v>6945</v>
      </c>
      <c r="J59" s="307">
        <v>1924</v>
      </c>
      <c r="K59" s="307">
        <v>1515</v>
      </c>
      <c r="L59" s="307">
        <v>389</v>
      </c>
      <c r="M59" s="307">
        <v>20</v>
      </c>
      <c r="N59" s="307">
        <v>500</v>
      </c>
      <c r="O59" s="386">
        <v>14233</v>
      </c>
      <c r="P59" s="307">
        <v>2595</v>
      </c>
      <c r="Q59" s="307">
        <v>282</v>
      </c>
      <c r="R59" s="386">
        <v>9924</v>
      </c>
      <c r="S59" s="307">
        <v>832</v>
      </c>
      <c r="T59" s="307">
        <v>6942</v>
      </c>
      <c r="U59" s="307">
        <v>1922</v>
      </c>
      <c r="V59" s="307" t="s">
        <v>14</v>
      </c>
      <c r="W59" s="307">
        <v>1513</v>
      </c>
      <c r="X59" s="307">
        <v>389</v>
      </c>
      <c r="Y59" s="307">
        <v>20</v>
      </c>
      <c r="Z59" s="307">
        <v>228</v>
      </c>
      <c r="AA59" s="386">
        <v>10895</v>
      </c>
      <c r="AB59" s="307" t="s">
        <v>14</v>
      </c>
      <c r="AC59" s="307">
        <v>2592</v>
      </c>
      <c r="AD59" s="351">
        <v>281</v>
      </c>
    </row>
    <row r="60" spans="1:30" s="29" customFormat="1" ht="12.75" customHeight="1">
      <c r="A60" s="51"/>
      <c r="B60" s="51"/>
      <c r="C60" s="55" t="s">
        <v>839</v>
      </c>
      <c r="D60" s="51"/>
      <c r="E60" s="36"/>
      <c r="F60" s="307">
        <v>12028</v>
      </c>
      <c r="G60" s="307">
        <v>3486</v>
      </c>
      <c r="H60" s="307">
        <v>914</v>
      </c>
      <c r="I60" s="307">
        <v>5730</v>
      </c>
      <c r="J60" s="307">
        <v>1470</v>
      </c>
      <c r="K60" s="307">
        <v>1214</v>
      </c>
      <c r="L60" s="307">
        <v>242</v>
      </c>
      <c r="M60" s="307">
        <v>14</v>
      </c>
      <c r="N60" s="307">
        <v>428</v>
      </c>
      <c r="O60" s="386">
        <v>12678</v>
      </c>
      <c r="P60" s="307">
        <v>1924</v>
      </c>
      <c r="Q60" s="307">
        <v>182</v>
      </c>
      <c r="R60" s="386">
        <v>8316</v>
      </c>
      <c r="S60" s="307">
        <v>914</v>
      </c>
      <c r="T60" s="307">
        <v>5729</v>
      </c>
      <c r="U60" s="307">
        <v>1470</v>
      </c>
      <c r="V60" s="307" t="s">
        <v>14</v>
      </c>
      <c r="W60" s="307">
        <v>1214</v>
      </c>
      <c r="X60" s="307">
        <v>242</v>
      </c>
      <c r="Y60" s="307">
        <v>14</v>
      </c>
      <c r="Z60" s="307">
        <v>203</v>
      </c>
      <c r="AA60" s="386">
        <v>8966</v>
      </c>
      <c r="AB60" s="307" t="s">
        <v>14</v>
      </c>
      <c r="AC60" s="307">
        <v>1924</v>
      </c>
      <c r="AD60" s="351">
        <v>182</v>
      </c>
    </row>
    <row r="61" spans="1:30" s="29" customFormat="1" ht="12.75" customHeight="1">
      <c r="A61" s="51"/>
      <c r="B61" s="51"/>
      <c r="C61" s="55" t="s">
        <v>840</v>
      </c>
      <c r="D61" s="51"/>
      <c r="E61" s="36"/>
      <c r="F61" s="307">
        <v>13167</v>
      </c>
      <c r="G61" s="307">
        <v>5900</v>
      </c>
      <c r="H61" s="307">
        <v>1265</v>
      </c>
      <c r="I61" s="307">
        <v>4615</v>
      </c>
      <c r="J61" s="307">
        <v>1069</v>
      </c>
      <c r="K61" s="307">
        <v>857</v>
      </c>
      <c r="L61" s="307">
        <v>189</v>
      </c>
      <c r="M61" s="307">
        <v>23</v>
      </c>
      <c r="N61" s="307">
        <v>318</v>
      </c>
      <c r="O61" s="386">
        <v>13696</v>
      </c>
      <c r="P61" s="307">
        <v>1440</v>
      </c>
      <c r="Q61" s="307">
        <v>135</v>
      </c>
      <c r="R61" s="386">
        <v>7132</v>
      </c>
      <c r="S61" s="307">
        <v>1265</v>
      </c>
      <c r="T61" s="307">
        <v>4615</v>
      </c>
      <c r="U61" s="307">
        <v>1068</v>
      </c>
      <c r="V61" s="307" t="s">
        <v>14</v>
      </c>
      <c r="W61" s="307">
        <v>856</v>
      </c>
      <c r="X61" s="307">
        <v>189</v>
      </c>
      <c r="Y61" s="307">
        <v>23</v>
      </c>
      <c r="Z61" s="307">
        <v>184</v>
      </c>
      <c r="AA61" s="386">
        <v>7661</v>
      </c>
      <c r="AB61" s="307" t="s">
        <v>14</v>
      </c>
      <c r="AC61" s="307">
        <v>1439</v>
      </c>
      <c r="AD61" s="351">
        <v>135</v>
      </c>
    </row>
    <row r="62" spans="1:30" s="29" customFormat="1" ht="12.75" customHeight="1">
      <c r="A62" s="51"/>
      <c r="B62" s="51"/>
      <c r="C62" s="55" t="s">
        <v>841</v>
      </c>
      <c r="D62" s="51"/>
      <c r="E62" s="36"/>
      <c r="F62" s="307">
        <v>16313</v>
      </c>
      <c r="G62" s="307">
        <v>9933</v>
      </c>
      <c r="H62" s="307">
        <v>1688</v>
      </c>
      <c r="I62" s="307">
        <v>3589</v>
      </c>
      <c r="J62" s="307">
        <v>719</v>
      </c>
      <c r="K62" s="307">
        <v>598</v>
      </c>
      <c r="L62" s="307">
        <v>93</v>
      </c>
      <c r="M62" s="307">
        <v>28</v>
      </c>
      <c r="N62" s="307">
        <v>384</v>
      </c>
      <c r="O62" s="386">
        <v>16564</v>
      </c>
      <c r="P62" s="307">
        <v>852</v>
      </c>
      <c r="Q62" s="307">
        <v>90</v>
      </c>
      <c r="R62" s="386">
        <v>6220</v>
      </c>
      <c r="S62" s="307">
        <v>1688</v>
      </c>
      <c r="T62" s="307">
        <v>3587</v>
      </c>
      <c r="U62" s="307">
        <v>718</v>
      </c>
      <c r="V62" s="307" t="s">
        <v>14</v>
      </c>
      <c r="W62" s="307">
        <v>597</v>
      </c>
      <c r="X62" s="307">
        <v>93</v>
      </c>
      <c r="Y62" s="307">
        <v>28</v>
      </c>
      <c r="Z62" s="307">
        <v>227</v>
      </c>
      <c r="AA62" s="386">
        <v>6472</v>
      </c>
      <c r="AB62" s="307" t="s">
        <v>14</v>
      </c>
      <c r="AC62" s="307">
        <v>852</v>
      </c>
      <c r="AD62" s="351">
        <v>90</v>
      </c>
    </row>
    <row r="63" spans="1:30" s="29" customFormat="1" ht="12.75" customHeight="1">
      <c r="A63" s="51"/>
      <c r="B63" s="51"/>
      <c r="C63" s="55" t="s">
        <v>842</v>
      </c>
      <c r="D63" s="51"/>
      <c r="E63" s="36"/>
      <c r="F63" s="307">
        <v>14171</v>
      </c>
      <c r="G63" s="307">
        <v>10760</v>
      </c>
      <c r="H63" s="307">
        <v>1231</v>
      </c>
      <c r="I63" s="307">
        <v>1586</v>
      </c>
      <c r="J63" s="307">
        <v>253</v>
      </c>
      <c r="K63" s="307">
        <v>201</v>
      </c>
      <c r="L63" s="307">
        <v>35</v>
      </c>
      <c r="M63" s="307">
        <v>17</v>
      </c>
      <c r="N63" s="307">
        <v>341</v>
      </c>
      <c r="O63" s="386">
        <v>14206</v>
      </c>
      <c r="P63" s="307">
        <v>248</v>
      </c>
      <c r="Q63" s="307">
        <v>23</v>
      </c>
      <c r="R63" s="386">
        <v>3242</v>
      </c>
      <c r="S63" s="307">
        <v>1231</v>
      </c>
      <c r="T63" s="307">
        <v>1585</v>
      </c>
      <c r="U63" s="307">
        <v>253</v>
      </c>
      <c r="V63" s="307" t="s">
        <v>14</v>
      </c>
      <c r="W63" s="307">
        <v>201</v>
      </c>
      <c r="X63" s="307">
        <v>35</v>
      </c>
      <c r="Y63" s="307">
        <v>17</v>
      </c>
      <c r="Z63" s="307">
        <v>173</v>
      </c>
      <c r="AA63" s="386">
        <v>3277</v>
      </c>
      <c r="AB63" s="307" t="s">
        <v>14</v>
      </c>
      <c r="AC63" s="307">
        <v>248</v>
      </c>
      <c r="AD63" s="351">
        <v>23</v>
      </c>
    </row>
    <row r="64" spans="1:30" s="29" customFormat="1" ht="12.75" customHeight="1">
      <c r="A64" s="51"/>
      <c r="B64" s="51"/>
      <c r="C64" s="55" t="s">
        <v>843</v>
      </c>
      <c r="D64" s="51"/>
      <c r="E64" s="36"/>
      <c r="F64" s="307">
        <v>12256</v>
      </c>
      <c r="G64" s="307">
        <v>10571</v>
      </c>
      <c r="H64" s="307">
        <v>734</v>
      </c>
      <c r="I64" s="307">
        <v>579</v>
      </c>
      <c r="J64" s="307">
        <v>64</v>
      </c>
      <c r="K64" s="307">
        <v>46</v>
      </c>
      <c r="L64" s="307">
        <v>11</v>
      </c>
      <c r="M64" s="307">
        <v>7</v>
      </c>
      <c r="N64" s="307">
        <v>308</v>
      </c>
      <c r="O64" s="386">
        <v>12264</v>
      </c>
      <c r="P64" s="307">
        <v>54</v>
      </c>
      <c r="Q64" s="307">
        <v>11</v>
      </c>
      <c r="R64" s="386">
        <v>1499</v>
      </c>
      <c r="S64" s="307">
        <v>734</v>
      </c>
      <c r="T64" s="307">
        <v>576</v>
      </c>
      <c r="U64" s="307">
        <v>64</v>
      </c>
      <c r="V64" s="307" t="s">
        <v>14</v>
      </c>
      <c r="W64" s="307">
        <v>46</v>
      </c>
      <c r="X64" s="307">
        <v>11</v>
      </c>
      <c r="Y64" s="307">
        <v>7</v>
      </c>
      <c r="Z64" s="307">
        <v>125</v>
      </c>
      <c r="AA64" s="386">
        <v>1507</v>
      </c>
      <c r="AB64" s="307" t="s">
        <v>14</v>
      </c>
      <c r="AC64" s="307">
        <v>54</v>
      </c>
      <c r="AD64" s="351">
        <v>11</v>
      </c>
    </row>
    <row r="65" spans="1:30" s="29" customFormat="1" ht="12.75" customHeight="1">
      <c r="A65" s="51"/>
      <c r="B65" s="51"/>
      <c r="C65" s="55" t="s">
        <v>844</v>
      </c>
      <c r="D65" s="51"/>
      <c r="E65" s="36"/>
      <c r="F65" s="307">
        <v>9914</v>
      </c>
      <c r="G65" s="307">
        <v>9168</v>
      </c>
      <c r="H65" s="307">
        <v>385</v>
      </c>
      <c r="I65" s="307">
        <v>160</v>
      </c>
      <c r="J65" s="307">
        <v>19</v>
      </c>
      <c r="K65" s="307">
        <v>13</v>
      </c>
      <c r="L65" s="307">
        <v>6</v>
      </c>
      <c r="M65" s="307" t="s">
        <v>14</v>
      </c>
      <c r="N65" s="307">
        <v>182</v>
      </c>
      <c r="O65" s="386">
        <v>9915</v>
      </c>
      <c r="P65" s="307">
        <v>15</v>
      </c>
      <c r="Q65" s="307">
        <v>5</v>
      </c>
      <c r="R65" s="386">
        <v>615</v>
      </c>
      <c r="S65" s="307">
        <v>385</v>
      </c>
      <c r="T65" s="307">
        <v>159</v>
      </c>
      <c r="U65" s="307">
        <v>19</v>
      </c>
      <c r="V65" s="307" t="s">
        <v>14</v>
      </c>
      <c r="W65" s="307">
        <v>13</v>
      </c>
      <c r="X65" s="307">
        <v>6</v>
      </c>
      <c r="Y65" s="307" t="s">
        <v>14</v>
      </c>
      <c r="Z65" s="307">
        <v>52</v>
      </c>
      <c r="AA65" s="386">
        <v>616</v>
      </c>
      <c r="AB65" s="307" t="s">
        <v>14</v>
      </c>
      <c r="AC65" s="307">
        <v>15</v>
      </c>
      <c r="AD65" s="351">
        <v>5</v>
      </c>
    </row>
    <row r="66" spans="1:30" s="29" customFormat="1" ht="12.75" customHeight="1">
      <c r="A66" s="51"/>
      <c r="B66" s="51"/>
      <c r="C66" s="572" t="s">
        <v>845</v>
      </c>
      <c r="D66" s="572"/>
      <c r="E66" s="36"/>
      <c r="F66" s="307">
        <v>10429</v>
      </c>
      <c r="G66" s="307">
        <v>10012</v>
      </c>
      <c r="H66" s="307">
        <v>173</v>
      </c>
      <c r="I66" s="307">
        <v>81</v>
      </c>
      <c r="J66" s="307">
        <v>6</v>
      </c>
      <c r="K66" s="307">
        <v>5</v>
      </c>
      <c r="L66" s="307" t="s">
        <v>14</v>
      </c>
      <c r="M66" s="307">
        <v>1</v>
      </c>
      <c r="N66" s="307">
        <v>157</v>
      </c>
      <c r="O66" s="386">
        <v>10434</v>
      </c>
      <c r="P66" s="307">
        <v>10</v>
      </c>
      <c r="Q66" s="307" t="s">
        <v>14</v>
      </c>
      <c r="R66" s="386">
        <v>297</v>
      </c>
      <c r="S66" s="307">
        <v>173</v>
      </c>
      <c r="T66" s="307">
        <v>81</v>
      </c>
      <c r="U66" s="307">
        <v>6</v>
      </c>
      <c r="V66" s="307" t="s">
        <v>14</v>
      </c>
      <c r="W66" s="307">
        <v>5</v>
      </c>
      <c r="X66" s="307" t="s">
        <v>14</v>
      </c>
      <c r="Y66" s="307">
        <v>1</v>
      </c>
      <c r="Z66" s="307">
        <v>37</v>
      </c>
      <c r="AA66" s="386">
        <v>302</v>
      </c>
      <c r="AB66" s="307" t="s">
        <v>14</v>
      </c>
      <c r="AC66" s="307">
        <v>10</v>
      </c>
      <c r="AD66" s="352" t="s">
        <v>14</v>
      </c>
    </row>
    <row r="67" spans="1:30" s="29" customFormat="1" ht="12.75" customHeight="1">
      <c r="A67" s="51"/>
      <c r="B67" s="51"/>
      <c r="C67" s="578" t="s">
        <v>1066</v>
      </c>
      <c r="D67" s="578"/>
      <c r="E67" s="36"/>
      <c r="F67" s="307">
        <v>3002</v>
      </c>
      <c r="G67" s="307" t="s">
        <v>14</v>
      </c>
      <c r="H67" s="307" t="s">
        <v>14</v>
      </c>
      <c r="I67" s="307" t="s">
        <v>14</v>
      </c>
      <c r="J67" s="307" t="s">
        <v>14</v>
      </c>
      <c r="K67" s="307" t="s">
        <v>14</v>
      </c>
      <c r="L67" s="307" t="s">
        <v>14</v>
      </c>
      <c r="M67" s="307" t="s">
        <v>14</v>
      </c>
      <c r="N67" s="307">
        <v>3002</v>
      </c>
      <c r="O67" s="386">
        <v>3002</v>
      </c>
      <c r="P67" s="307" t="s">
        <v>14</v>
      </c>
      <c r="Q67" s="307" t="s">
        <v>14</v>
      </c>
      <c r="R67" s="386" t="s">
        <v>14</v>
      </c>
      <c r="S67" s="307" t="s">
        <v>14</v>
      </c>
      <c r="T67" s="307" t="s">
        <v>14</v>
      </c>
      <c r="U67" s="307" t="s">
        <v>14</v>
      </c>
      <c r="V67" s="307" t="s">
        <v>14</v>
      </c>
      <c r="W67" s="307" t="s">
        <v>14</v>
      </c>
      <c r="X67" s="307" t="s">
        <v>14</v>
      </c>
      <c r="Y67" s="307" t="s">
        <v>14</v>
      </c>
      <c r="Z67" s="307" t="s">
        <v>14</v>
      </c>
      <c r="AA67" s="386" t="s">
        <v>14</v>
      </c>
      <c r="AB67" s="307" t="s">
        <v>14</v>
      </c>
      <c r="AC67" s="307" t="s">
        <v>14</v>
      </c>
      <c r="AD67" s="352" t="s">
        <v>14</v>
      </c>
    </row>
    <row r="68" spans="1:30" s="29" customFormat="1" ht="12.75" customHeight="1">
      <c r="A68" s="51"/>
      <c r="B68" s="51"/>
      <c r="C68" s="578" t="s">
        <v>1067</v>
      </c>
      <c r="D68" s="578"/>
      <c r="E68" s="36"/>
      <c r="F68" s="307">
        <v>63083</v>
      </c>
      <c r="G68" s="307">
        <v>50444</v>
      </c>
      <c r="H68" s="307">
        <v>4211</v>
      </c>
      <c r="I68" s="307">
        <v>5995</v>
      </c>
      <c r="J68" s="307">
        <v>1061</v>
      </c>
      <c r="K68" s="307">
        <v>863</v>
      </c>
      <c r="L68" s="307">
        <v>145</v>
      </c>
      <c r="M68" s="307">
        <v>53</v>
      </c>
      <c r="N68" s="307">
        <v>1372</v>
      </c>
      <c r="O68" s="386">
        <v>63383</v>
      </c>
      <c r="P68" s="307">
        <v>1179</v>
      </c>
      <c r="Q68" s="307">
        <v>129</v>
      </c>
      <c r="R68" s="386">
        <v>11873</v>
      </c>
      <c r="S68" s="307">
        <v>4211</v>
      </c>
      <c r="T68" s="307">
        <v>5988</v>
      </c>
      <c r="U68" s="307">
        <v>1060</v>
      </c>
      <c r="V68" s="307" t="s">
        <v>14</v>
      </c>
      <c r="W68" s="307">
        <v>862</v>
      </c>
      <c r="X68" s="307">
        <v>145</v>
      </c>
      <c r="Y68" s="307">
        <v>53</v>
      </c>
      <c r="Z68" s="307">
        <v>614</v>
      </c>
      <c r="AA68" s="386">
        <v>12174</v>
      </c>
      <c r="AB68" s="307" t="s">
        <v>14</v>
      </c>
      <c r="AC68" s="307">
        <v>1179</v>
      </c>
      <c r="AD68" s="351">
        <v>129</v>
      </c>
    </row>
    <row r="69" spans="1:30" s="29" customFormat="1" ht="12.75" customHeight="1">
      <c r="A69" s="51"/>
      <c r="B69" s="51"/>
      <c r="C69" s="578" t="s">
        <v>1068</v>
      </c>
      <c r="D69" s="578"/>
      <c r="E69" s="36"/>
      <c r="F69" s="307">
        <v>32599</v>
      </c>
      <c r="G69" s="307">
        <v>29751</v>
      </c>
      <c r="H69" s="307">
        <v>1292</v>
      </c>
      <c r="I69" s="307">
        <v>820</v>
      </c>
      <c r="J69" s="307">
        <v>89</v>
      </c>
      <c r="K69" s="307">
        <v>64</v>
      </c>
      <c r="L69" s="307">
        <v>17</v>
      </c>
      <c r="M69" s="307">
        <v>8</v>
      </c>
      <c r="N69" s="307">
        <v>647</v>
      </c>
      <c r="O69" s="386">
        <v>32613</v>
      </c>
      <c r="P69" s="307">
        <v>79</v>
      </c>
      <c r="Q69" s="307">
        <v>16</v>
      </c>
      <c r="R69" s="386">
        <v>2411</v>
      </c>
      <c r="S69" s="307">
        <v>1292</v>
      </c>
      <c r="T69" s="307">
        <v>816</v>
      </c>
      <c r="U69" s="307">
        <v>89</v>
      </c>
      <c r="V69" s="307" t="s">
        <v>14</v>
      </c>
      <c r="W69" s="307">
        <v>64</v>
      </c>
      <c r="X69" s="307">
        <v>17</v>
      </c>
      <c r="Y69" s="307">
        <v>8</v>
      </c>
      <c r="Z69" s="307">
        <v>214</v>
      </c>
      <c r="AA69" s="386">
        <v>2425</v>
      </c>
      <c r="AB69" s="307" t="s">
        <v>14</v>
      </c>
      <c r="AC69" s="307">
        <v>79</v>
      </c>
      <c r="AD69" s="351">
        <v>16</v>
      </c>
    </row>
    <row r="70" spans="1:30" s="29" customFormat="1" ht="12.75" customHeight="1">
      <c r="A70" s="51"/>
      <c r="B70" s="574" t="s">
        <v>1069</v>
      </c>
      <c r="C70" s="574"/>
      <c r="D70" s="574"/>
      <c r="E70" s="36"/>
      <c r="F70" s="307">
        <v>53447</v>
      </c>
      <c r="G70" s="307" t="s">
        <v>14</v>
      </c>
      <c r="H70" s="307">
        <v>7589</v>
      </c>
      <c r="I70" s="307">
        <v>34734</v>
      </c>
      <c r="J70" s="307">
        <v>9741</v>
      </c>
      <c r="K70" s="307">
        <v>7866</v>
      </c>
      <c r="L70" s="307">
        <v>1779</v>
      </c>
      <c r="M70" s="307">
        <v>96</v>
      </c>
      <c r="N70" s="307">
        <v>1383</v>
      </c>
      <c r="O70" s="386">
        <v>58915</v>
      </c>
      <c r="P70" s="307">
        <v>13436</v>
      </c>
      <c r="Q70" s="307">
        <v>1677</v>
      </c>
      <c r="R70" s="386">
        <v>53447</v>
      </c>
      <c r="S70" s="307">
        <v>7589</v>
      </c>
      <c r="T70" s="307">
        <v>34734</v>
      </c>
      <c r="U70" s="307">
        <v>9741</v>
      </c>
      <c r="V70" s="307" t="s">
        <v>14</v>
      </c>
      <c r="W70" s="307">
        <v>7866</v>
      </c>
      <c r="X70" s="307">
        <v>1779</v>
      </c>
      <c r="Y70" s="307">
        <v>96</v>
      </c>
      <c r="Z70" s="307">
        <v>1383</v>
      </c>
      <c r="AA70" s="386">
        <v>58915</v>
      </c>
      <c r="AB70" s="307" t="s">
        <v>14</v>
      </c>
      <c r="AC70" s="307">
        <v>13436</v>
      </c>
      <c r="AD70" s="351">
        <v>1677</v>
      </c>
    </row>
    <row r="71" spans="1:30" s="29" customFormat="1" ht="12.75" customHeight="1">
      <c r="A71" s="51"/>
      <c r="B71" s="578" t="s">
        <v>1070</v>
      </c>
      <c r="C71" s="578"/>
      <c r="D71" s="578"/>
      <c r="E71" s="36"/>
      <c r="F71" s="307">
        <v>26563</v>
      </c>
      <c r="G71" s="307" t="s">
        <v>14</v>
      </c>
      <c r="H71" s="307">
        <v>2631</v>
      </c>
      <c r="I71" s="307">
        <v>17553</v>
      </c>
      <c r="J71" s="307">
        <v>5789</v>
      </c>
      <c r="K71" s="307">
        <v>4511</v>
      </c>
      <c r="L71" s="307">
        <v>1216</v>
      </c>
      <c r="M71" s="307">
        <v>62</v>
      </c>
      <c r="N71" s="307">
        <v>590</v>
      </c>
      <c r="O71" s="386">
        <v>29914</v>
      </c>
      <c r="P71" s="307">
        <v>7978</v>
      </c>
      <c r="Q71" s="307">
        <v>1100</v>
      </c>
      <c r="R71" s="386">
        <v>26563</v>
      </c>
      <c r="S71" s="307">
        <v>2631</v>
      </c>
      <c r="T71" s="307">
        <v>17553</v>
      </c>
      <c r="U71" s="307">
        <v>5789</v>
      </c>
      <c r="V71" s="307" t="s">
        <v>14</v>
      </c>
      <c r="W71" s="307">
        <v>4511</v>
      </c>
      <c r="X71" s="307">
        <v>1216</v>
      </c>
      <c r="Y71" s="307">
        <v>62</v>
      </c>
      <c r="Z71" s="307">
        <v>590</v>
      </c>
      <c r="AA71" s="386">
        <v>29914</v>
      </c>
      <c r="AB71" s="307" t="s">
        <v>14</v>
      </c>
      <c r="AC71" s="307">
        <v>7978</v>
      </c>
      <c r="AD71" s="351">
        <v>1100</v>
      </c>
    </row>
    <row r="72" spans="1:30" s="29" customFormat="1" ht="12.75" customHeight="1">
      <c r="A72" s="51"/>
      <c r="B72" s="578" t="s">
        <v>1071</v>
      </c>
      <c r="C72" s="578"/>
      <c r="D72" s="578"/>
      <c r="E72" s="36"/>
      <c r="F72" s="307">
        <v>25507</v>
      </c>
      <c r="G72" s="307" t="s">
        <v>14</v>
      </c>
      <c r="H72" s="307">
        <v>4872</v>
      </c>
      <c r="I72" s="307">
        <v>16409</v>
      </c>
      <c r="J72" s="307">
        <v>3573</v>
      </c>
      <c r="K72" s="307">
        <v>3126</v>
      </c>
      <c r="L72" s="307">
        <v>415</v>
      </c>
      <c r="M72" s="307">
        <v>32</v>
      </c>
      <c r="N72" s="307">
        <v>653</v>
      </c>
      <c r="O72" s="386">
        <v>27439</v>
      </c>
      <c r="P72" s="307">
        <v>5019</v>
      </c>
      <c r="Q72" s="307">
        <v>454</v>
      </c>
      <c r="R72" s="386">
        <v>25507</v>
      </c>
      <c r="S72" s="307">
        <v>4872</v>
      </c>
      <c r="T72" s="307">
        <v>16409</v>
      </c>
      <c r="U72" s="307">
        <v>3573</v>
      </c>
      <c r="V72" s="307" t="s">
        <v>14</v>
      </c>
      <c r="W72" s="307">
        <v>3126</v>
      </c>
      <c r="X72" s="307">
        <v>415</v>
      </c>
      <c r="Y72" s="307">
        <v>32</v>
      </c>
      <c r="Z72" s="307">
        <v>653</v>
      </c>
      <c r="AA72" s="386">
        <v>27439</v>
      </c>
      <c r="AB72" s="307" t="s">
        <v>14</v>
      </c>
      <c r="AC72" s="307">
        <v>5019</v>
      </c>
      <c r="AD72" s="351">
        <v>454</v>
      </c>
    </row>
    <row r="73" spans="1:29" ht="6" customHeight="1" thickBot="1">
      <c r="A73" s="10"/>
      <c r="B73" s="10"/>
      <c r="C73" s="10"/>
      <c r="D73" s="10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458"/>
      <c r="P73" s="10"/>
      <c r="Q73" s="10"/>
      <c r="R73" s="458"/>
      <c r="S73" s="10"/>
      <c r="T73" s="10"/>
      <c r="U73" s="10"/>
      <c r="V73" s="10"/>
      <c r="W73" s="10"/>
      <c r="X73" s="10"/>
      <c r="Y73" s="10"/>
      <c r="Z73" s="10"/>
      <c r="AA73" s="458"/>
      <c r="AB73" s="10"/>
      <c r="AC73" s="10"/>
    </row>
    <row r="74" spans="1:30" ht="14.25">
      <c r="A74" s="188" t="s">
        <v>1197</v>
      </c>
      <c r="AD74" s="459"/>
    </row>
    <row r="75" ht="14.25">
      <c r="A75" s="188" t="s">
        <v>1200</v>
      </c>
    </row>
    <row r="76" ht="14.25">
      <c r="A76" s="188" t="s">
        <v>1201</v>
      </c>
    </row>
    <row r="77" ht="14.25">
      <c r="A77" s="188" t="s">
        <v>1202</v>
      </c>
    </row>
  </sheetData>
  <sheetProtection/>
  <mergeCells count="46">
    <mergeCell ref="C24:D24"/>
    <mergeCell ref="C30:D30"/>
    <mergeCell ref="B29:D29"/>
    <mergeCell ref="R3:Y3"/>
    <mergeCell ref="F3:N3"/>
    <mergeCell ref="T4:Y4"/>
    <mergeCell ref="L4:L6"/>
    <mergeCell ref="N4:N6"/>
    <mergeCell ref="J4:J6"/>
    <mergeCell ref="R4:R6"/>
    <mergeCell ref="M4:M6"/>
    <mergeCell ref="K4:K6"/>
    <mergeCell ref="C69:D69"/>
    <mergeCell ref="B70:D70"/>
    <mergeCell ref="Z5:Z6"/>
    <mergeCell ref="C66:D66"/>
    <mergeCell ref="C51:D51"/>
    <mergeCell ref="C27:D27"/>
    <mergeCell ref="B8:D8"/>
    <mergeCell ref="T5:T6"/>
    <mergeCell ref="S5:S6"/>
    <mergeCell ref="U5:U6"/>
    <mergeCell ref="Q5:Q6"/>
    <mergeCell ref="AB5:AB6"/>
    <mergeCell ref="AC5:AC6"/>
    <mergeCell ref="AD5:AD6"/>
    <mergeCell ref="P4:Q4"/>
    <mergeCell ref="P5:P6"/>
    <mergeCell ref="A3:D6"/>
    <mergeCell ref="O3:Q3"/>
    <mergeCell ref="AA3:AD3"/>
    <mergeCell ref="G4:G6"/>
    <mergeCell ref="H4:H6"/>
    <mergeCell ref="I4:I6"/>
    <mergeCell ref="AA4:AA6"/>
    <mergeCell ref="AB4:AD4"/>
    <mergeCell ref="C25:D25"/>
    <mergeCell ref="C26:D26"/>
    <mergeCell ref="C46:D46"/>
    <mergeCell ref="C67:D67"/>
    <mergeCell ref="B71:D71"/>
    <mergeCell ref="B72:D72"/>
    <mergeCell ref="C45:D45"/>
    <mergeCell ref="C47:D47"/>
    <mergeCell ref="C48:D48"/>
    <mergeCell ref="C68:D6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8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00390625" style="49" customWidth="1"/>
    <col min="2" max="4" width="9.50390625" style="7" customWidth="1"/>
    <col min="5" max="7" width="9.50390625" style="15" customWidth="1"/>
    <col min="8" max="10" width="9.50390625" style="7" customWidth="1"/>
    <col min="11" max="16384" width="9.00390625" style="15" customWidth="1"/>
  </cols>
  <sheetData>
    <row r="1" spans="1:10" s="45" customFormat="1" ht="19.5" customHeight="1">
      <c r="A1" s="481" t="s">
        <v>618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0" s="47" customFormat="1" ht="12" customHeight="1" thickBot="1">
      <c r="A2" s="46"/>
      <c r="B2" s="28"/>
      <c r="C2" s="28"/>
      <c r="D2" s="28"/>
      <c r="E2" s="27"/>
      <c r="F2" s="27"/>
      <c r="G2" s="27"/>
      <c r="H2" s="28"/>
      <c r="I2" s="28"/>
      <c r="J2" s="28"/>
    </row>
    <row r="3" spans="1:10" s="39" customFormat="1" ht="19.5" customHeight="1">
      <c r="A3" s="485" t="s">
        <v>460</v>
      </c>
      <c r="B3" s="492" t="s">
        <v>990</v>
      </c>
      <c r="C3" s="493"/>
      <c r="D3" s="494"/>
      <c r="E3" s="482" t="s">
        <v>991</v>
      </c>
      <c r="F3" s="482"/>
      <c r="G3" s="484"/>
      <c r="H3" s="482" t="s">
        <v>1096</v>
      </c>
      <c r="I3" s="482"/>
      <c r="J3" s="484"/>
    </row>
    <row r="4" spans="1:10" s="39" customFormat="1" ht="19.5" customHeight="1">
      <c r="A4" s="491"/>
      <c r="B4" s="33" t="s">
        <v>309</v>
      </c>
      <c r="C4" s="33" t="s">
        <v>5</v>
      </c>
      <c r="D4" s="34" t="s">
        <v>6</v>
      </c>
      <c r="E4" s="33" t="s">
        <v>459</v>
      </c>
      <c r="F4" s="33" t="s">
        <v>5</v>
      </c>
      <c r="G4" s="34" t="s">
        <v>6</v>
      </c>
      <c r="H4" s="33" t="s">
        <v>309</v>
      </c>
      <c r="I4" s="33" t="s">
        <v>5</v>
      </c>
      <c r="J4" s="34" t="s">
        <v>6</v>
      </c>
    </row>
    <row r="5" spans="1:10" s="39" customFormat="1" ht="6" customHeight="1">
      <c r="A5" s="32"/>
      <c r="B5" s="37"/>
      <c r="C5" s="37"/>
      <c r="D5" s="37"/>
      <c r="E5" s="37"/>
      <c r="F5" s="37"/>
      <c r="G5" s="37"/>
      <c r="H5" s="37"/>
      <c r="I5" s="37"/>
      <c r="J5" s="25"/>
    </row>
    <row r="6" spans="1:10" ht="17.25" customHeight="1">
      <c r="A6" s="189" t="s">
        <v>15</v>
      </c>
      <c r="B6" s="7">
        <v>413136</v>
      </c>
      <c r="C6" s="7">
        <v>196525</v>
      </c>
      <c r="D6" s="7">
        <v>216611</v>
      </c>
      <c r="E6" s="7">
        <v>406735</v>
      </c>
      <c r="F6" s="7">
        <v>193760</v>
      </c>
      <c r="G6" s="7">
        <v>212975</v>
      </c>
      <c r="H6" s="268">
        <f>I6+J6</f>
        <v>402557</v>
      </c>
      <c r="I6" s="268">
        <f>I8+I14+I20+I26+I32+I38+I44+I50+I56+I62+I68+I74+I80+I86+I92+I98+I104+I110+I116+I122+I128+I130</f>
        <v>191679</v>
      </c>
      <c r="J6" s="268">
        <f>J8+J14+J20+J26+J32+J38+J44+J50+J56+J62+J68+J74+J80+J86+J92+J98+J104+J110+J116+J122+J128+J130</f>
        <v>210878</v>
      </c>
    </row>
    <row r="7" spans="1:10" ht="17.25" customHeight="1">
      <c r="A7" s="189"/>
      <c r="E7" s="7"/>
      <c r="F7" s="7"/>
      <c r="G7" s="7"/>
      <c r="H7" s="268"/>
      <c r="I7" s="268"/>
      <c r="J7" s="268"/>
    </row>
    <row r="8" spans="1:10" ht="17.25" customHeight="1">
      <c r="A8" s="189" t="s">
        <v>701</v>
      </c>
      <c r="B8" s="7">
        <v>16927</v>
      </c>
      <c r="C8" s="7">
        <v>8617</v>
      </c>
      <c r="D8" s="7">
        <v>8310</v>
      </c>
      <c r="E8" s="7">
        <v>15460</v>
      </c>
      <c r="F8" s="7">
        <v>7838</v>
      </c>
      <c r="G8" s="7">
        <v>7622</v>
      </c>
      <c r="H8" s="268">
        <f>I8+J8</f>
        <v>13623</v>
      </c>
      <c r="I8" s="268">
        <f>SUM(I9:I13)</f>
        <v>7012</v>
      </c>
      <c r="J8" s="268">
        <f>SUM(J9:J13)</f>
        <v>6611</v>
      </c>
    </row>
    <row r="9" spans="1:10" s="39" customFormat="1" ht="17.25" customHeight="1">
      <c r="A9" s="40">
        <v>0</v>
      </c>
      <c r="B9" s="37">
        <v>3226</v>
      </c>
      <c r="C9" s="37">
        <v>1663</v>
      </c>
      <c r="D9" s="37">
        <v>1563</v>
      </c>
      <c r="E9" s="37">
        <v>2862</v>
      </c>
      <c r="F9" s="37">
        <v>1431</v>
      </c>
      <c r="G9" s="37">
        <v>1431</v>
      </c>
      <c r="H9" s="270">
        <f aca="true" t="shared" si="0" ref="H9:H72">I9+J9</f>
        <v>2426</v>
      </c>
      <c r="I9" s="270">
        <v>1258</v>
      </c>
      <c r="J9" s="270">
        <v>1168</v>
      </c>
    </row>
    <row r="10" spans="1:10" s="39" customFormat="1" ht="17.25" customHeight="1">
      <c r="A10" s="40">
        <v>1</v>
      </c>
      <c r="B10" s="37">
        <v>3402</v>
      </c>
      <c r="C10" s="37">
        <v>1694</v>
      </c>
      <c r="D10" s="37">
        <v>1708</v>
      </c>
      <c r="E10" s="37">
        <v>3030</v>
      </c>
      <c r="F10" s="37">
        <v>1541</v>
      </c>
      <c r="G10" s="37">
        <v>1489</v>
      </c>
      <c r="H10" s="270">
        <f t="shared" si="0"/>
        <v>2713</v>
      </c>
      <c r="I10" s="270">
        <v>1388</v>
      </c>
      <c r="J10" s="270">
        <v>1325</v>
      </c>
    </row>
    <row r="11" spans="1:10" s="39" customFormat="1" ht="17.25" customHeight="1">
      <c r="A11" s="40">
        <v>2</v>
      </c>
      <c r="B11" s="37">
        <v>3511</v>
      </c>
      <c r="C11" s="37">
        <v>1794</v>
      </c>
      <c r="D11" s="37">
        <v>1717</v>
      </c>
      <c r="E11" s="37">
        <v>3095</v>
      </c>
      <c r="F11" s="37">
        <v>1616</v>
      </c>
      <c r="G11" s="37">
        <v>1479</v>
      </c>
      <c r="H11" s="270">
        <f t="shared" si="0"/>
        <v>2682</v>
      </c>
      <c r="I11" s="270">
        <v>1376</v>
      </c>
      <c r="J11" s="270">
        <v>1306</v>
      </c>
    </row>
    <row r="12" spans="1:10" s="39" customFormat="1" ht="17.25" customHeight="1">
      <c r="A12" s="40">
        <v>3</v>
      </c>
      <c r="B12" s="37">
        <v>3401</v>
      </c>
      <c r="C12" s="37">
        <v>1752</v>
      </c>
      <c r="D12" s="37">
        <v>1649</v>
      </c>
      <c r="E12" s="37">
        <v>3185</v>
      </c>
      <c r="F12" s="37">
        <v>1590</v>
      </c>
      <c r="G12" s="37">
        <v>1595</v>
      </c>
      <c r="H12" s="270">
        <f t="shared" si="0"/>
        <v>2756</v>
      </c>
      <c r="I12" s="270">
        <v>1387</v>
      </c>
      <c r="J12" s="270">
        <v>1369</v>
      </c>
    </row>
    <row r="13" spans="1:10" s="39" customFormat="1" ht="17.25" customHeight="1">
      <c r="A13" s="40">
        <v>4</v>
      </c>
      <c r="B13" s="37">
        <v>3387</v>
      </c>
      <c r="C13" s="37">
        <v>1714</v>
      </c>
      <c r="D13" s="37">
        <v>1673</v>
      </c>
      <c r="E13" s="37">
        <v>3288</v>
      </c>
      <c r="F13" s="37">
        <v>1660</v>
      </c>
      <c r="G13" s="37">
        <v>1628</v>
      </c>
      <c r="H13" s="270">
        <f t="shared" si="0"/>
        <v>3046</v>
      </c>
      <c r="I13" s="270">
        <v>1603</v>
      </c>
      <c r="J13" s="270">
        <v>1443</v>
      </c>
    </row>
    <row r="14" spans="1:10" ht="17.25" customHeight="1">
      <c r="A14" s="189" t="s">
        <v>702</v>
      </c>
      <c r="B14" s="7">
        <v>18793</v>
      </c>
      <c r="C14" s="7">
        <v>9580</v>
      </c>
      <c r="D14" s="7">
        <v>9213</v>
      </c>
      <c r="E14" s="7">
        <v>16924</v>
      </c>
      <c r="F14" s="7">
        <v>8681</v>
      </c>
      <c r="G14" s="7">
        <v>8243</v>
      </c>
      <c r="H14" s="268">
        <f t="shared" si="0"/>
        <v>15552</v>
      </c>
      <c r="I14" s="268">
        <f>SUM(I15:I19)</f>
        <v>7937</v>
      </c>
      <c r="J14" s="268">
        <f>SUM(J15:J19)</f>
        <v>7615</v>
      </c>
    </row>
    <row r="15" spans="1:10" s="39" customFormat="1" ht="17.25" customHeight="1">
      <c r="A15" s="40">
        <v>5</v>
      </c>
      <c r="B15" s="37">
        <v>3513</v>
      </c>
      <c r="C15" s="37">
        <v>1772</v>
      </c>
      <c r="D15" s="37">
        <v>1741</v>
      </c>
      <c r="E15" s="37">
        <v>3265</v>
      </c>
      <c r="F15" s="37">
        <v>1685</v>
      </c>
      <c r="G15" s="37">
        <v>1580</v>
      </c>
      <c r="H15" s="270">
        <f t="shared" si="0"/>
        <v>3021</v>
      </c>
      <c r="I15" s="270">
        <v>1543</v>
      </c>
      <c r="J15" s="270">
        <v>1478</v>
      </c>
    </row>
    <row r="16" spans="1:10" s="39" customFormat="1" ht="17.25" customHeight="1">
      <c r="A16" s="40">
        <v>6</v>
      </c>
      <c r="B16" s="37">
        <v>3640</v>
      </c>
      <c r="C16" s="37">
        <v>1871</v>
      </c>
      <c r="D16" s="37">
        <v>1769</v>
      </c>
      <c r="E16" s="37">
        <v>3417</v>
      </c>
      <c r="F16" s="37">
        <v>1731</v>
      </c>
      <c r="G16" s="37">
        <v>1686</v>
      </c>
      <c r="H16" s="270">
        <f t="shared" si="0"/>
        <v>3047</v>
      </c>
      <c r="I16" s="270">
        <v>1569</v>
      </c>
      <c r="J16" s="270">
        <v>1478</v>
      </c>
    </row>
    <row r="17" spans="1:10" s="39" customFormat="1" ht="17.25" customHeight="1">
      <c r="A17" s="40">
        <v>7</v>
      </c>
      <c r="B17" s="37">
        <v>3787</v>
      </c>
      <c r="C17" s="37">
        <v>1922</v>
      </c>
      <c r="D17" s="37">
        <v>1865</v>
      </c>
      <c r="E17" s="37">
        <v>3462</v>
      </c>
      <c r="F17" s="37">
        <v>1774</v>
      </c>
      <c r="G17" s="37">
        <v>1688</v>
      </c>
      <c r="H17" s="270">
        <f t="shared" si="0"/>
        <v>3108</v>
      </c>
      <c r="I17" s="270">
        <v>1620</v>
      </c>
      <c r="J17" s="270">
        <v>1488</v>
      </c>
    </row>
    <row r="18" spans="1:10" s="39" customFormat="1" ht="17.25" customHeight="1">
      <c r="A18" s="40">
        <v>8</v>
      </c>
      <c r="B18" s="37">
        <v>3910</v>
      </c>
      <c r="C18" s="37">
        <v>2008</v>
      </c>
      <c r="D18" s="37">
        <v>1902</v>
      </c>
      <c r="E18" s="37">
        <v>3421</v>
      </c>
      <c r="F18" s="37">
        <v>1787</v>
      </c>
      <c r="G18" s="37">
        <v>1634</v>
      </c>
      <c r="H18" s="270">
        <f t="shared" si="0"/>
        <v>3162</v>
      </c>
      <c r="I18" s="270">
        <v>1595</v>
      </c>
      <c r="J18" s="270">
        <v>1567</v>
      </c>
    </row>
    <row r="19" spans="1:10" s="39" customFormat="1" ht="17.25" customHeight="1">
      <c r="A19" s="40">
        <v>9</v>
      </c>
      <c r="B19" s="37">
        <v>3943</v>
      </c>
      <c r="C19" s="37">
        <v>2007</v>
      </c>
      <c r="D19" s="37">
        <v>1936</v>
      </c>
      <c r="E19" s="37">
        <v>3359</v>
      </c>
      <c r="F19" s="37">
        <v>1704</v>
      </c>
      <c r="G19" s="37">
        <v>1655</v>
      </c>
      <c r="H19" s="270">
        <f t="shared" si="0"/>
        <v>3214</v>
      </c>
      <c r="I19" s="270">
        <v>1610</v>
      </c>
      <c r="J19" s="270">
        <v>1604</v>
      </c>
    </row>
    <row r="20" spans="1:10" ht="17.25" customHeight="1">
      <c r="A20" s="189" t="s">
        <v>703</v>
      </c>
      <c r="B20" s="7">
        <v>19933</v>
      </c>
      <c r="C20" s="7">
        <v>10231</v>
      </c>
      <c r="D20" s="7">
        <v>9702</v>
      </c>
      <c r="E20" s="7">
        <v>18573</v>
      </c>
      <c r="F20" s="7">
        <v>9461</v>
      </c>
      <c r="G20" s="7">
        <v>9112</v>
      </c>
      <c r="H20" s="268">
        <f t="shared" si="0"/>
        <v>16585</v>
      </c>
      <c r="I20" s="268">
        <f>SUM(I21:I25)</f>
        <v>8461</v>
      </c>
      <c r="J20" s="268">
        <f>SUM(J21:J25)</f>
        <v>8124</v>
      </c>
    </row>
    <row r="21" spans="1:10" s="39" customFormat="1" ht="17.25" customHeight="1">
      <c r="A21" s="40">
        <v>10</v>
      </c>
      <c r="B21" s="37">
        <v>4050</v>
      </c>
      <c r="C21" s="37">
        <v>2108</v>
      </c>
      <c r="D21" s="37">
        <v>1942</v>
      </c>
      <c r="E21" s="37">
        <v>3515</v>
      </c>
      <c r="F21" s="37">
        <v>1773</v>
      </c>
      <c r="G21" s="37">
        <v>1742</v>
      </c>
      <c r="H21" s="270">
        <f t="shared" si="0"/>
        <v>3247</v>
      </c>
      <c r="I21" s="270">
        <v>1695</v>
      </c>
      <c r="J21" s="270">
        <v>1552</v>
      </c>
    </row>
    <row r="22" spans="1:10" s="39" customFormat="1" ht="17.25" customHeight="1">
      <c r="A22" s="40">
        <v>11</v>
      </c>
      <c r="B22" s="37">
        <v>4036</v>
      </c>
      <c r="C22" s="37">
        <v>2089</v>
      </c>
      <c r="D22" s="37">
        <v>1947</v>
      </c>
      <c r="E22" s="37">
        <v>3631</v>
      </c>
      <c r="F22" s="37">
        <v>1872</v>
      </c>
      <c r="G22" s="37">
        <v>1759</v>
      </c>
      <c r="H22" s="270">
        <f t="shared" si="0"/>
        <v>3316</v>
      </c>
      <c r="I22" s="270">
        <v>1662</v>
      </c>
      <c r="J22" s="270">
        <v>1654</v>
      </c>
    </row>
    <row r="23" spans="1:10" s="39" customFormat="1" ht="17.25" customHeight="1">
      <c r="A23" s="40">
        <v>12</v>
      </c>
      <c r="B23" s="37">
        <v>3966</v>
      </c>
      <c r="C23" s="37">
        <v>2053</v>
      </c>
      <c r="D23" s="37">
        <v>1913</v>
      </c>
      <c r="E23" s="37">
        <v>3743</v>
      </c>
      <c r="F23" s="37">
        <v>1894</v>
      </c>
      <c r="G23" s="37">
        <v>1849</v>
      </c>
      <c r="H23" s="270">
        <f t="shared" si="0"/>
        <v>3375</v>
      </c>
      <c r="I23" s="270">
        <v>1713</v>
      </c>
      <c r="J23" s="270">
        <v>1662</v>
      </c>
    </row>
    <row r="24" spans="1:10" s="39" customFormat="1" ht="17.25" customHeight="1">
      <c r="A24" s="40">
        <v>13</v>
      </c>
      <c r="B24" s="37">
        <v>3907</v>
      </c>
      <c r="C24" s="37">
        <v>1983</v>
      </c>
      <c r="D24" s="37">
        <v>1924</v>
      </c>
      <c r="E24" s="37">
        <v>3785</v>
      </c>
      <c r="F24" s="37">
        <v>1939</v>
      </c>
      <c r="G24" s="37">
        <v>1846</v>
      </c>
      <c r="H24" s="270">
        <f t="shared" si="0"/>
        <v>3340</v>
      </c>
      <c r="I24" s="270">
        <v>1731</v>
      </c>
      <c r="J24" s="270">
        <v>1609</v>
      </c>
    </row>
    <row r="25" spans="1:10" s="39" customFormat="1" ht="17.25" customHeight="1">
      <c r="A25" s="40">
        <v>14</v>
      </c>
      <c r="B25" s="37">
        <v>3974</v>
      </c>
      <c r="C25" s="37">
        <v>1998</v>
      </c>
      <c r="D25" s="37">
        <v>1976</v>
      </c>
      <c r="E25" s="37">
        <v>3899</v>
      </c>
      <c r="F25" s="37">
        <v>1983</v>
      </c>
      <c r="G25" s="37">
        <v>1916</v>
      </c>
      <c r="H25" s="270">
        <f t="shared" si="0"/>
        <v>3307</v>
      </c>
      <c r="I25" s="270">
        <v>1660</v>
      </c>
      <c r="J25" s="270">
        <v>1647</v>
      </c>
    </row>
    <row r="26" spans="1:10" ht="17.25" customHeight="1">
      <c r="A26" s="189" t="s">
        <v>704</v>
      </c>
      <c r="B26" s="7">
        <v>19940</v>
      </c>
      <c r="C26" s="7">
        <v>9863</v>
      </c>
      <c r="D26" s="7">
        <v>10077</v>
      </c>
      <c r="E26" s="7">
        <v>20327</v>
      </c>
      <c r="F26" s="7">
        <v>10077</v>
      </c>
      <c r="G26" s="7">
        <v>10250</v>
      </c>
      <c r="H26" s="268">
        <f t="shared" si="0"/>
        <v>18437</v>
      </c>
      <c r="I26" s="268">
        <f>SUM(I27:I31)</f>
        <v>9159</v>
      </c>
      <c r="J26" s="268">
        <f>SUM(J27:J31)</f>
        <v>9278</v>
      </c>
    </row>
    <row r="27" spans="1:10" s="39" customFormat="1" ht="17.25" customHeight="1">
      <c r="A27" s="40">
        <v>15</v>
      </c>
      <c r="B27" s="37">
        <v>4037</v>
      </c>
      <c r="C27" s="37">
        <v>2065</v>
      </c>
      <c r="D27" s="37">
        <v>1972</v>
      </c>
      <c r="E27" s="37">
        <v>4100</v>
      </c>
      <c r="F27" s="37">
        <v>2095</v>
      </c>
      <c r="G27" s="37">
        <v>2005</v>
      </c>
      <c r="H27" s="270">
        <f t="shared" si="0"/>
        <v>3422</v>
      </c>
      <c r="I27" s="270">
        <v>1710</v>
      </c>
      <c r="J27" s="270">
        <v>1712</v>
      </c>
    </row>
    <row r="28" spans="1:10" s="39" customFormat="1" ht="17.25" customHeight="1">
      <c r="A28" s="40">
        <v>16</v>
      </c>
      <c r="B28" s="37">
        <v>3941</v>
      </c>
      <c r="C28" s="37">
        <v>2023</v>
      </c>
      <c r="D28" s="37">
        <v>1918</v>
      </c>
      <c r="E28" s="37">
        <v>4025</v>
      </c>
      <c r="F28" s="37">
        <v>2072</v>
      </c>
      <c r="G28" s="37">
        <v>1953</v>
      </c>
      <c r="H28" s="270">
        <f t="shared" si="0"/>
        <v>3557</v>
      </c>
      <c r="I28" s="270">
        <v>1824</v>
      </c>
      <c r="J28" s="270">
        <v>1733</v>
      </c>
    </row>
    <row r="29" spans="1:10" s="39" customFormat="1" ht="17.25" customHeight="1">
      <c r="A29" s="40">
        <v>17</v>
      </c>
      <c r="B29" s="37">
        <v>3914</v>
      </c>
      <c r="C29" s="37">
        <v>1955</v>
      </c>
      <c r="D29" s="37">
        <v>1959</v>
      </c>
      <c r="E29" s="37">
        <v>3998</v>
      </c>
      <c r="F29" s="37">
        <v>2054</v>
      </c>
      <c r="G29" s="37">
        <v>1944</v>
      </c>
      <c r="H29" s="270">
        <f t="shared" si="0"/>
        <v>3694</v>
      </c>
      <c r="I29" s="270">
        <v>1867</v>
      </c>
      <c r="J29" s="270">
        <v>1827</v>
      </c>
    </row>
    <row r="30" spans="1:10" s="39" customFormat="1" ht="17.25" customHeight="1">
      <c r="A30" s="40">
        <v>18</v>
      </c>
      <c r="B30" s="37">
        <v>4027</v>
      </c>
      <c r="C30" s="37">
        <v>1926</v>
      </c>
      <c r="D30" s="37">
        <v>2101</v>
      </c>
      <c r="E30" s="37">
        <v>4029</v>
      </c>
      <c r="F30" s="37">
        <v>1948</v>
      </c>
      <c r="G30" s="37">
        <v>2081</v>
      </c>
      <c r="H30" s="270">
        <f t="shared" si="0"/>
        <v>3822</v>
      </c>
      <c r="I30" s="270">
        <v>1930</v>
      </c>
      <c r="J30" s="270">
        <v>1892</v>
      </c>
    </row>
    <row r="31" spans="1:10" s="39" customFormat="1" ht="17.25" customHeight="1">
      <c r="A31" s="40">
        <v>19</v>
      </c>
      <c r="B31" s="37">
        <v>4021</v>
      </c>
      <c r="C31" s="37">
        <v>1894</v>
      </c>
      <c r="D31" s="37">
        <v>2127</v>
      </c>
      <c r="E31" s="37">
        <v>4175</v>
      </c>
      <c r="F31" s="37">
        <v>1908</v>
      </c>
      <c r="G31" s="37">
        <v>2267</v>
      </c>
      <c r="H31" s="270">
        <f t="shared" si="0"/>
        <v>3942</v>
      </c>
      <c r="I31" s="270">
        <v>1828</v>
      </c>
      <c r="J31" s="270">
        <v>2114</v>
      </c>
    </row>
    <row r="32" spans="1:10" ht="17.25" customHeight="1">
      <c r="A32" s="189" t="s">
        <v>705</v>
      </c>
      <c r="B32" s="7">
        <v>21187</v>
      </c>
      <c r="C32" s="7">
        <v>10083</v>
      </c>
      <c r="D32" s="7">
        <v>11104</v>
      </c>
      <c r="E32" s="7">
        <v>19814</v>
      </c>
      <c r="F32" s="7">
        <v>9622</v>
      </c>
      <c r="G32" s="7">
        <v>10192</v>
      </c>
      <c r="H32" s="268">
        <f t="shared" si="0"/>
        <v>18823</v>
      </c>
      <c r="I32" s="268">
        <f>SUM(I33:I37)</f>
        <v>9219</v>
      </c>
      <c r="J32" s="268">
        <f>SUM(J33:J37)</f>
        <v>9604</v>
      </c>
    </row>
    <row r="33" spans="1:10" s="39" customFormat="1" ht="17.25" customHeight="1">
      <c r="A33" s="40">
        <v>20</v>
      </c>
      <c r="B33" s="37">
        <v>4313</v>
      </c>
      <c r="C33" s="37">
        <v>2009</v>
      </c>
      <c r="D33" s="37">
        <v>2304</v>
      </c>
      <c r="E33" s="37">
        <v>4281</v>
      </c>
      <c r="F33" s="37">
        <v>2060</v>
      </c>
      <c r="G33" s="37">
        <v>2221</v>
      </c>
      <c r="H33" s="270">
        <f t="shared" si="0"/>
        <v>3970</v>
      </c>
      <c r="I33" s="270">
        <v>1928</v>
      </c>
      <c r="J33" s="270">
        <v>2042</v>
      </c>
    </row>
    <row r="34" spans="1:10" s="39" customFormat="1" ht="17.25" customHeight="1">
      <c r="A34" s="40">
        <v>21</v>
      </c>
      <c r="B34" s="37">
        <v>4264</v>
      </c>
      <c r="C34" s="37">
        <v>2016</v>
      </c>
      <c r="D34" s="37">
        <v>2248</v>
      </c>
      <c r="E34" s="37">
        <v>4085</v>
      </c>
      <c r="F34" s="37">
        <v>1970</v>
      </c>
      <c r="G34" s="37">
        <v>2115</v>
      </c>
      <c r="H34" s="270">
        <f t="shared" si="0"/>
        <v>3933</v>
      </c>
      <c r="I34" s="270">
        <v>1902</v>
      </c>
      <c r="J34" s="270">
        <v>2031</v>
      </c>
    </row>
    <row r="35" spans="1:10" s="39" customFormat="1" ht="17.25" customHeight="1">
      <c r="A35" s="40">
        <v>22</v>
      </c>
      <c r="B35" s="37">
        <v>4256</v>
      </c>
      <c r="C35" s="37">
        <v>2034</v>
      </c>
      <c r="D35" s="37">
        <v>2222</v>
      </c>
      <c r="E35" s="37">
        <v>3985</v>
      </c>
      <c r="F35" s="37">
        <v>1937</v>
      </c>
      <c r="G35" s="37">
        <v>2048</v>
      </c>
      <c r="H35" s="270">
        <f t="shared" si="0"/>
        <v>3902</v>
      </c>
      <c r="I35" s="270">
        <v>1953</v>
      </c>
      <c r="J35" s="270">
        <v>1949</v>
      </c>
    </row>
    <row r="36" spans="1:10" s="39" customFormat="1" ht="17.25" customHeight="1">
      <c r="A36" s="40">
        <v>23</v>
      </c>
      <c r="B36" s="37">
        <v>4254</v>
      </c>
      <c r="C36" s="37">
        <v>2062</v>
      </c>
      <c r="D36" s="37">
        <v>2192</v>
      </c>
      <c r="E36" s="37">
        <v>3832</v>
      </c>
      <c r="F36" s="37">
        <v>1868</v>
      </c>
      <c r="G36" s="37">
        <v>1964</v>
      </c>
      <c r="H36" s="270">
        <f t="shared" si="0"/>
        <v>3579</v>
      </c>
      <c r="I36" s="270">
        <v>1771</v>
      </c>
      <c r="J36" s="270">
        <v>1808</v>
      </c>
    </row>
    <row r="37" spans="1:10" s="39" customFormat="1" ht="17.25" customHeight="1">
      <c r="A37" s="40">
        <v>24</v>
      </c>
      <c r="B37" s="37">
        <v>4100</v>
      </c>
      <c r="C37" s="37">
        <v>1962</v>
      </c>
      <c r="D37" s="37">
        <v>2138</v>
      </c>
      <c r="E37" s="37">
        <v>3631</v>
      </c>
      <c r="F37" s="37">
        <v>1787</v>
      </c>
      <c r="G37" s="37">
        <v>1844</v>
      </c>
      <c r="H37" s="270">
        <f t="shared" si="0"/>
        <v>3439</v>
      </c>
      <c r="I37" s="270">
        <v>1665</v>
      </c>
      <c r="J37" s="270">
        <v>1774</v>
      </c>
    </row>
    <row r="38" spans="1:10" ht="17.25" customHeight="1">
      <c r="A38" s="189" t="s">
        <v>706</v>
      </c>
      <c r="B38" s="7">
        <v>21297</v>
      </c>
      <c r="C38" s="7">
        <v>10268</v>
      </c>
      <c r="D38" s="7">
        <v>11029</v>
      </c>
      <c r="E38" s="7">
        <v>18894</v>
      </c>
      <c r="F38" s="7">
        <v>9254</v>
      </c>
      <c r="G38" s="7">
        <v>9640</v>
      </c>
      <c r="H38" s="268">
        <f t="shared" si="0"/>
        <v>16421</v>
      </c>
      <c r="I38" s="268">
        <f>SUM(I39:I43)</f>
        <v>7843</v>
      </c>
      <c r="J38" s="268">
        <f>SUM(J39:J43)</f>
        <v>8578</v>
      </c>
    </row>
    <row r="39" spans="1:10" s="39" customFormat="1" ht="17.25" customHeight="1">
      <c r="A39" s="40">
        <v>25</v>
      </c>
      <c r="B39" s="37">
        <v>4134</v>
      </c>
      <c r="C39" s="37">
        <v>1955</v>
      </c>
      <c r="D39" s="37">
        <v>2179</v>
      </c>
      <c r="E39" s="37">
        <v>3679</v>
      </c>
      <c r="F39" s="37">
        <v>1803</v>
      </c>
      <c r="G39" s="37">
        <v>1876</v>
      </c>
      <c r="H39" s="270">
        <f t="shared" si="0"/>
        <v>3375</v>
      </c>
      <c r="I39" s="270">
        <v>1616</v>
      </c>
      <c r="J39" s="270">
        <v>1759</v>
      </c>
    </row>
    <row r="40" spans="1:10" s="39" customFormat="1" ht="17.25" customHeight="1">
      <c r="A40" s="40">
        <v>26</v>
      </c>
      <c r="B40" s="37">
        <v>4256</v>
      </c>
      <c r="C40" s="37">
        <v>2099</v>
      </c>
      <c r="D40" s="37">
        <v>2157</v>
      </c>
      <c r="E40" s="37">
        <v>3724</v>
      </c>
      <c r="F40" s="37">
        <v>1839</v>
      </c>
      <c r="G40" s="37">
        <v>1885</v>
      </c>
      <c r="H40" s="270">
        <f t="shared" si="0"/>
        <v>3277</v>
      </c>
      <c r="I40" s="270">
        <v>1565</v>
      </c>
      <c r="J40" s="270">
        <v>1712</v>
      </c>
    </row>
    <row r="41" spans="1:10" s="39" customFormat="1" ht="17.25" customHeight="1">
      <c r="A41" s="40">
        <v>27</v>
      </c>
      <c r="B41" s="37">
        <v>4236</v>
      </c>
      <c r="C41" s="37">
        <v>2022</v>
      </c>
      <c r="D41" s="37">
        <v>2214</v>
      </c>
      <c r="E41" s="37">
        <v>3715</v>
      </c>
      <c r="F41" s="37">
        <v>1806</v>
      </c>
      <c r="G41" s="37">
        <v>1909</v>
      </c>
      <c r="H41" s="270">
        <f t="shared" si="0"/>
        <v>3265</v>
      </c>
      <c r="I41" s="270">
        <v>1544</v>
      </c>
      <c r="J41" s="270">
        <v>1721</v>
      </c>
    </row>
    <row r="42" spans="1:10" s="39" customFormat="1" ht="17.25" customHeight="1">
      <c r="A42" s="40">
        <v>28</v>
      </c>
      <c r="B42" s="37">
        <v>4301</v>
      </c>
      <c r="C42" s="37">
        <v>2038</v>
      </c>
      <c r="D42" s="37">
        <v>2263</v>
      </c>
      <c r="E42" s="37">
        <v>3864</v>
      </c>
      <c r="F42" s="37">
        <v>1934</v>
      </c>
      <c r="G42" s="37">
        <v>1930</v>
      </c>
      <c r="H42" s="270">
        <f t="shared" si="0"/>
        <v>3280</v>
      </c>
      <c r="I42" s="270">
        <v>1588</v>
      </c>
      <c r="J42" s="270">
        <v>1692</v>
      </c>
    </row>
    <row r="43" spans="1:10" s="39" customFormat="1" ht="17.25" customHeight="1">
      <c r="A43" s="40">
        <v>29</v>
      </c>
      <c r="B43" s="37">
        <v>4370</v>
      </c>
      <c r="C43" s="37">
        <v>2154</v>
      </c>
      <c r="D43" s="37">
        <v>2216</v>
      </c>
      <c r="E43" s="37">
        <v>3912</v>
      </c>
      <c r="F43" s="37">
        <v>1872</v>
      </c>
      <c r="G43" s="37">
        <v>2040</v>
      </c>
      <c r="H43" s="270">
        <f t="shared" si="0"/>
        <v>3224</v>
      </c>
      <c r="I43" s="270">
        <v>1530</v>
      </c>
      <c r="J43" s="270">
        <v>1694</v>
      </c>
    </row>
    <row r="44" spans="1:10" ht="17.25" customHeight="1">
      <c r="A44" s="189" t="s">
        <v>707</v>
      </c>
      <c r="B44" s="7">
        <v>25139</v>
      </c>
      <c r="C44" s="7">
        <v>12266</v>
      </c>
      <c r="D44" s="7">
        <v>12873</v>
      </c>
      <c r="E44" s="7">
        <v>20745</v>
      </c>
      <c r="F44" s="7">
        <v>10189</v>
      </c>
      <c r="G44" s="7">
        <v>10556</v>
      </c>
      <c r="H44" s="268">
        <f t="shared" si="0"/>
        <v>17596</v>
      </c>
      <c r="I44" s="268">
        <f>SUM(I45:I49)</f>
        <v>8609</v>
      </c>
      <c r="J44" s="268">
        <f>SUM(J45:J49)</f>
        <v>8987</v>
      </c>
    </row>
    <row r="45" spans="1:10" s="39" customFormat="1" ht="17.25" customHeight="1">
      <c r="A45" s="40">
        <v>30</v>
      </c>
      <c r="B45" s="37">
        <v>4625</v>
      </c>
      <c r="C45" s="37">
        <v>2234</v>
      </c>
      <c r="D45" s="37">
        <v>2391</v>
      </c>
      <c r="E45" s="37">
        <v>3972</v>
      </c>
      <c r="F45" s="37">
        <v>1908</v>
      </c>
      <c r="G45" s="37">
        <v>2064</v>
      </c>
      <c r="H45" s="270">
        <f t="shared" si="0"/>
        <v>3417</v>
      </c>
      <c r="I45" s="270">
        <v>1661</v>
      </c>
      <c r="J45" s="270">
        <v>1756</v>
      </c>
    </row>
    <row r="46" spans="1:10" s="39" customFormat="1" ht="17.25" customHeight="1">
      <c r="A46" s="40">
        <v>31</v>
      </c>
      <c r="B46" s="37">
        <v>4826</v>
      </c>
      <c r="C46" s="37">
        <v>2357</v>
      </c>
      <c r="D46" s="37">
        <v>2469</v>
      </c>
      <c r="E46" s="37">
        <v>4113</v>
      </c>
      <c r="F46" s="37">
        <v>2065</v>
      </c>
      <c r="G46" s="37">
        <v>2048</v>
      </c>
      <c r="H46" s="270">
        <f t="shared" si="0"/>
        <v>3428</v>
      </c>
      <c r="I46" s="270">
        <v>1699</v>
      </c>
      <c r="J46" s="270">
        <v>1729</v>
      </c>
    </row>
    <row r="47" spans="1:10" s="39" customFormat="1" ht="17.25" customHeight="1">
      <c r="A47" s="40">
        <v>32</v>
      </c>
      <c r="B47" s="37">
        <v>5063</v>
      </c>
      <c r="C47" s="37">
        <v>2487</v>
      </c>
      <c r="D47" s="37">
        <v>2576</v>
      </c>
      <c r="E47" s="37">
        <v>4208</v>
      </c>
      <c r="F47" s="37">
        <v>2047</v>
      </c>
      <c r="G47" s="37">
        <v>2161</v>
      </c>
      <c r="H47" s="270">
        <f t="shared" si="0"/>
        <v>3480</v>
      </c>
      <c r="I47" s="270">
        <v>1696</v>
      </c>
      <c r="J47" s="270">
        <v>1784</v>
      </c>
    </row>
    <row r="48" spans="1:10" s="39" customFormat="1" ht="17.25" customHeight="1">
      <c r="A48" s="40">
        <v>33</v>
      </c>
      <c r="B48" s="37">
        <v>5132</v>
      </c>
      <c r="C48" s="37">
        <v>2494</v>
      </c>
      <c r="D48" s="37">
        <v>2638</v>
      </c>
      <c r="E48" s="37">
        <v>4126</v>
      </c>
      <c r="F48" s="37">
        <v>1993</v>
      </c>
      <c r="G48" s="37">
        <v>2133</v>
      </c>
      <c r="H48" s="270">
        <f t="shared" si="0"/>
        <v>3602</v>
      </c>
      <c r="I48" s="270">
        <v>1796</v>
      </c>
      <c r="J48" s="270">
        <v>1806</v>
      </c>
    </row>
    <row r="49" spans="1:10" s="39" customFormat="1" ht="17.25" customHeight="1">
      <c r="A49" s="40">
        <v>34</v>
      </c>
      <c r="B49" s="37">
        <v>5493</v>
      </c>
      <c r="C49" s="37">
        <v>2694</v>
      </c>
      <c r="D49" s="37">
        <v>2799</v>
      </c>
      <c r="E49" s="37">
        <v>4326</v>
      </c>
      <c r="F49" s="37">
        <v>2176</v>
      </c>
      <c r="G49" s="37">
        <v>2150</v>
      </c>
      <c r="H49" s="270">
        <f t="shared" si="0"/>
        <v>3669</v>
      </c>
      <c r="I49" s="270">
        <v>1757</v>
      </c>
      <c r="J49" s="270">
        <v>1912</v>
      </c>
    </row>
    <row r="50" spans="1:11" ht="17.25" customHeight="1">
      <c r="A50" s="189" t="s">
        <v>708</v>
      </c>
      <c r="B50" s="7">
        <v>31131</v>
      </c>
      <c r="C50" s="7">
        <v>15315</v>
      </c>
      <c r="D50" s="7">
        <v>15816</v>
      </c>
      <c r="E50" s="7">
        <v>24840</v>
      </c>
      <c r="F50" s="7">
        <v>12277</v>
      </c>
      <c r="G50" s="7">
        <v>12563</v>
      </c>
      <c r="H50" s="268">
        <f t="shared" si="0"/>
        <v>20210</v>
      </c>
      <c r="I50" s="268">
        <f>SUM(I51:I55)</f>
        <v>9893</v>
      </c>
      <c r="J50" s="268">
        <f>SUM(J51:J55)</f>
        <v>10317</v>
      </c>
      <c r="K50" s="8"/>
    </row>
    <row r="51" spans="1:11" s="39" customFormat="1" ht="17.25" customHeight="1">
      <c r="A51" s="40">
        <v>35</v>
      </c>
      <c r="B51" s="37">
        <v>5868</v>
      </c>
      <c r="C51" s="37">
        <v>2931</v>
      </c>
      <c r="D51" s="37">
        <v>2937</v>
      </c>
      <c r="E51" s="37">
        <v>4516</v>
      </c>
      <c r="F51" s="37">
        <v>2215</v>
      </c>
      <c r="G51" s="37">
        <v>2301</v>
      </c>
      <c r="H51" s="270">
        <f t="shared" si="0"/>
        <v>3869</v>
      </c>
      <c r="I51" s="270">
        <v>1860</v>
      </c>
      <c r="J51" s="270">
        <v>2009</v>
      </c>
      <c r="K51" s="51"/>
    </row>
    <row r="52" spans="1:11" s="39" customFormat="1" ht="17.25" customHeight="1">
      <c r="A52" s="40">
        <v>36</v>
      </c>
      <c r="B52" s="37">
        <v>6172</v>
      </c>
      <c r="C52" s="37">
        <v>3025</v>
      </c>
      <c r="D52" s="37">
        <v>3147</v>
      </c>
      <c r="E52" s="37">
        <v>4759</v>
      </c>
      <c r="F52" s="37">
        <v>2366</v>
      </c>
      <c r="G52" s="37">
        <v>2393</v>
      </c>
      <c r="H52" s="270">
        <f t="shared" si="0"/>
        <v>3973</v>
      </c>
      <c r="I52" s="270">
        <v>1989</v>
      </c>
      <c r="J52" s="270">
        <v>1984</v>
      </c>
      <c r="K52" s="51"/>
    </row>
    <row r="53" spans="1:11" s="39" customFormat="1" ht="17.25" customHeight="1">
      <c r="A53" s="40">
        <v>37</v>
      </c>
      <c r="B53" s="37">
        <v>6313</v>
      </c>
      <c r="C53" s="37">
        <v>3049</v>
      </c>
      <c r="D53" s="37">
        <v>3264</v>
      </c>
      <c r="E53" s="37">
        <v>4992</v>
      </c>
      <c r="F53" s="37">
        <v>2477</v>
      </c>
      <c r="G53" s="37">
        <v>2515</v>
      </c>
      <c r="H53" s="270">
        <f t="shared" si="0"/>
        <v>4094</v>
      </c>
      <c r="I53" s="270">
        <v>1966</v>
      </c>
      <c r="J53" s="270">
        <v>2128</v>
      </c>
      <c r="K53" s="51"/>
    </row>
    <row r="54" spans="1:11" s="39" customFormat="1" ht="17.25" customHeight="1">
      <c r="A54" s="40">
        <v>38</v>
      </c>
      <c r="B54" s="37">
        <v>6470</v>
      </c>
      <c r="C54" s="37">
        <v>3226</v>
      </c>
      <c r="D54" s="37">
        <v>3244</v>
      </c>
      <c r="E54" s="37">
        <v>5093</v>
      </c>
      <c r="F54" s="37">
        <v>2514</v>
      </c>
      <c r="G54" s="37">
        <v>2579</v>
      </c>
      <c r="H54" s="270">
        <f t="shared" si="0"/>
        <v>4072</v>
      </c>
      <c r="I54" s="270">
        <v>1945</v>
      </c>
      <c r="J54" s="270">
        <v>2127</v>
      </c>
      <c r="K54" s="51"/>
    </row>
    <row r="55" spans="1:11" s="39" customFormat="1" ht="17.25" customHeight="1">
      <c r="A55" s="40">
        <v>39</v>
      </c>
      <c r="B55" s="37">
        <v>6308</v>
      </c>
      <c r="C55" s="37">
        <v>3084</v>
      </c>
      <c r="D55" s="37">
        <v>3224</v>
      </c>
      <c r="E55" s="37">
        <v>5480</v>
      </c>
      <c r="F55" s="37">
        <v>2705</v>
      </c>
      <c r="G55" s="37">
        <v>2775</v>
      </c>
      <c r="H55" s="270">
        <f t="shared" si="0"/>
        <v>4202</v>
      </c>
      <c r="I55" s="270">
        <v>2133</v>
      </c>
      <c r="J55" s="270">
        <v>2069</v>
      </c>
      <c r="K55" s="51"/>
    </row>
    <row r="56" spans="1:11" ht="17.25" customHeight="1">
      <c r="A56" s="189" t="s">
        <v>709</v>
      </c>
      <c r="B56" s="7">
        <v>28523</v>
      </c>
      <c r="C56" s="7">
        <v>13935</v>
      </c>
      <c r="D56" s="7">
        <v>14588</v>
      </c>
      <c r="E56" s="7">
        <v>31074</v>
      </c>
      <c r="F56" s="7">
        <v>15262</v>
      </c>
      <c r="G56" s="7">
        <v>15812</v>
      </c>
      <c r="H56" s="268">
        <f t="shared" si="0"/>
        <v>23904</v>
      </c>
      <c r="I56" s="268">
        <f>SUM(I57:I61)</f>
        <v>11743</v>
      </c>
      <c r="J56" s="268">
        <f>SUM(J57:J61)</f>
        <v>12161</v>
      </c>
      <c r="K56" s="8"/>
    </row>
    <row r="57" spans="1:11" s="39" customFormat="1" ht="17.25" customHeight="1">
      <c r="A57" s="40">
        <v>40</v>
      </c>
      <c r="B57" s="37">
        <v>6136</v>
      </c>
      <c r="C57" s="37">
        <v>3016</v>
      </c>
      <c r="D57" s="37">
        <v>3120</v>
      </c>
      <c r="E57" s="37">
        <v>5819</v>
      </c>
      <c r="F57" s="37">
        <v>2873</v>
      </c>
      <c r="G57" s="37">
        <v>2946</v>
      </c>
      <c r="H57" s="270">
        <f t="shared" si="0"/>
        <v>4427</v>
      </c>
      <c r="I57" s="270">
        <v>2149</v>
      </c>
      <c r="J57" s="270">
        <v>2278</v>
      </c>
      <c r="K57" s="51"/>
    </row>
    <row r="58" spans="1:11" s="39" customFormat="1" ht="17.25" customHeight="1">
      <c r="A58" s="40">
        <v>41</v>
      </c>
      <c r="B58" s="37">
        <v>6072</v>
      </c>
      <c r="C58" s="37">
        <v>3006</v>
      </c>
      <c r="D58" s="37">
        <v>3066</v>
      </c>
      <c r="E58" s="37">
        <v>6183</v>
      </c>
      <c r="F58" s="37">
        <v>3041</v>
      </c>
      <c r="G58" s="37">
        <v>3142</v>
      </c>
      <c r="H58" s="270">
        <f t="shared" si="0"/>
        <v>4523</v>
      </c>
      <c r="I58" s="270">
        <v>2243</v>
      </c>
      <c r="J58" s="270">
        <v>2280</v>
      </c>
      <c r="K58" s="51"/>
    </row>
    <row r="59" spans="1:11" s="39" customFormat="1" ht="17.25" customHeight="1">
      <c r="A59" s="40">
        <v>42</v>
      </c>
      <c r="B59" s="37">
        <v>5981</v>
      </c>
      <c r="C59" s="37">
        <v>2852</v>
      </c>
      <c r="D59" s="37">
        <v>3129</v>
      </c>
      <c r="E59" s="37">
        <v>6364</v>
      </c>
      <c r="F59" s="37">
        <v>3076</v>
      </c>
      <c r="G59" s="37">
        <v>3288</v>
      </c>
      <c r="H59" s="270">
        <f t="shared" si="0"/>
        <v>4752</v>
      </c>
      <c r="I59" s="270">
        <v>2373</v>
      </c>
      <c r="J59" s="270">
        <v>2379</v>
      </c>
      <c r="K59" s="51"/>
    </row>
    <row r="60" spans="1:11" s="39" customFormat="1" ht="17.25" customHeight="1">
      <c r="A60" s="40">
        <v>43</v>
      </c>
      <c r="B60" s="37">
        <v>5945</v>
      </c>
      <c r="C60" s="37">
        <v>2868</v>
      </c>
      <c r="D60" s="37">
        <v>3077</v>
      </c>
      <c r="E60" s="37">
        <v>6388</v>
      </c>
      <c r="F60" s="37">
        <v>3187</v>
      </c>
      <c r="G60" s="37">
        <v>3201</v>
      </c>
      <c r="H60" s="270">
        <f t="shared" si="0"/>
        <v>4929</v>
      </c>
      <c r="I60" s="270">
        <v>2412</v>
      </c>
      <c r="J60" s="270">
        <v>2517</v>
      </c>
      <c r="K60" s="51"/>
    </row>
    <row r="61" spans="1:11" s="39" customFormat="1" ht="17.25" customHeight="1">
      <c r="A61" s="40">
        <v>44</v>
      </c>
      <c r="B61" s="37">
        <v>4389</v>
      </c>
      <c r="C61" s="37">
        <v>2193</v>
      </c>
      <c r="D61" s="37">
        <v>2196</v>
      </c>
      <c r="E61" s="37">
        <v>6320</v>
      </c>
      <c r="F61" s="37">
        <v>3085</v>
      </c>
      <c r="G61" s="37">
        <v>3235</v>
      </c>
      <c r="H61" s="270">
        <f t="shared" si="0"/>
        <v>5273</v>
      </c>
      <c r="I61" s="270">
        <v>2566</v>
      </c>
      <c r="J61" s="270">
        <v>2707</v>
      </c>
      <c r="K61" s="51"/>
    </row>
    <row r="62" spans="1:11" ht="17.25" customHeight="1">
      <c r="A62" s="189" t="s">
        <v>710</v>
      </c>
      <c r="B62" s="7">
        <v>26286</v>
      </c>
      <c r="C62" s="7">
        <v>12867</v>
      </c>
      <c r="D62" s="7">
        <v>13419</v>
      </c>
      <c r="E62" s="7">
        <v>28174</v>
      </c>
      <c r="F62" s="7">
        <v>13729</v>
      </c>
      <c r="G62" s="7">
        <v>14445</v>
      </c>
      <c r="H62" s="268">
        <f t="shared" si="0"/>
        <v>29689</v>
      </c>
      <c r="I62" s="268">
        <f>SUM(I63:I67)</f>
        <v>14445</v>
      </c>
      <c r="J62" s="268">
        <f>SUM(J63:J67)</f>
        <v>15244</v>
      </c>
      <c r="K62" s="8"/>
    </row>
    <row r="63" spans="1:11" s="39" customFormat="1" ht="17.25" customHeight="1">
      <c r="A63" s="40">
        <v>45</v>
      </c>
      <c r="B63" s="37">
        <v>5905</v>
      </c>
      <c r="C63" s="37">
        <v>2892</v>
      </c>
      <c r="D63" s="37">
        <v>3013</v>
      </c>
      <c r="E63" s="37">
        <v>6083</v>
      </c>
      <c r="F63" s="37">
        <v>3016</v>
      </c>
      <c r="G63" s="37">
        <v>3067</v>
      </c>
      <c r="H63" s="270">
        <f t="shared" si="0"/>
        <v>5590</v>
      </c>
      <c r="I63" s="270">
        <v>2759</v>
      </c>
      <c r="J63" s="270">
        <v>2831</v>
      </c>
      <c r="K63" s="51"/>
    </row>
    <row r="64" spans="1:11" s="39" customFormat="1" ht="17.25" customHeight="1">
      <c r="A64" s="40">
        <v>46</v>
      </c>
      <c r="B64" s="37">
        <v>5352</v>
      </c>
      <c r="C64" s="37">
        <v>2624</v>
      </c>
      <c r="D64" s="37">
        <v>2728</v>
      </c>
      <c r="E64" s="37">
        <v>6038</v>
      </c>
      <c r="F64" s="37">
        <v>2951</v>
      </c>
      <c r="G64" s="37">
        <v>3087</v>
      </c>
      <c r="H64" s="270">
        <f t="shared" si="0"/>
        <v>5896</v>
      </c>
      <c r="I64" s="270">
        <v>2879</v>
      </c>
      <c r="J64" s="270">
        <v>3017</v>
      </c>
      <c r="K64" s="51"/>
    </row>
    <row r="65" spans="1:11" s="39" customFormat="1" ht="17.25" customHeight="1">
      <c r="A65" s="40">
        <v>47</v>
      </c>
      <c r="B65" s="37">
        <v>5204</v>
      </c>
      <c r="C65" s="37">
        <v>2510</v>
      </c>
      <c r="D65" s="37">
        <v>2694</v>
      </c>
      <c r="E65" s="37">
        <v>5848</v>
      </c>
      <c r="F65" s="37">
        <v>2805</v>
      </c>
      <c r="G65" s="37">
        <v>3043</v>
      </c>
      <c r="H65" s="270">
        <f t="shared" si="0"/>
        <v>6062</v>
      </c>
      <c r="I65" s="270">
        <v>2887</v>
      </c>
      <c r="J65" s="270">
        <v>3175</v>
      </c>
      <c r="K65" s="51"/>
    </row>
    <row r="66" spans="1:11" s="39" customFormat="1" ht="17.25" customHeight="1">
      <c r="A66" s="40">
        <v>48</v>
      </c>
      <c r="B66" s="37">
        <v>4994</v>
      </c>
      <c r="C66" s="37">
        <v>2531</v>
      </c>
      <c r="D66" s="37">
        <v>2463</v>
      </c>
      <c r="E66" s="37">
        <v>5911</v>
      </c>
      <c r="F66" s="37">
        <v>2828</v>
      </c>
      <c r="G66" s="37">
        <v>3083</v>
      </c>
      <c r="H66" s="270">
        <f t="shared" si="0"/>
        <v>6133</v>
      </c>
      <c r="I66" s="270">
        <v>3032</v>
      </c>
      <c r="J66" s="270">
        <v>3101</v>
      </c>
      <c r="K66" s="51"/>
    </row>
    <row r="67" spans="1:11" s="39" customFormat="1" ht="17.25" customHeight="1">
      <c r="A67" s="40">
        <v>49</v>
      </c>
      <c r="B67" s="37">
        <v>4831</v>
      </c>
      <c r="C67" s="37">
        <v>2310</v>
      </c>
      <c r="D67" s="37">
        <v>2521</v>
      </c>
      <c r="E67" s="37">
        <v>4294</v>
      </c>
      <c r="F67" s="37">
        <v>2129</v>
      </c>
      <c r="G67" s="37">
        <v>2165</v>
      </c>
      <c r="H67" s="270">
        <f t="shared" si="0"/>
        <v>6008</v>
      </c>
      <c r="I67" s="270">
        <v>2888</v>
      </c>
      <c r="J67" s="270">
        <v>3120</v>
      </c>
      <c r="K67" s="51"/>
    </row>
    <row r="68" spans="1:11" ht="17.25" customHeight="1">
      <c r="A68" s="189" t="s">
        <v>711</v>
      </c>
      <c r="B68" s="7">
        <v>23912</v>
      </c>
      <c r="C68" s="7">
        <v>11716</v>
      </c>
      <c r="D68" s="7">
        <v>12196</v>
      </c>
      <c r="E68" s="7">
        <v>25917</v>
      </c>
      <c r="F68" s="7">
        <v>12657</v>
      </c>
      <c r="G68" s="7">
        <v>13260</v>
      </c>
      <c r="H68" s="268">
        <f t="shared" si="0"/>
        <v>27044</v>
      </c>
      <c r="I68" s="268">
        <f>SUM(I69:I73)</f>
        <v>13140</v>
      </c>
      <c r="J68" s="268">
        <f>SUM(J69:J73)</f>
        <v>13904</v>
      </c>
      <c r="K68" s="8"/>
    </row>
    <row r="69" spans="1:11" s="39" customFormat="1" ht="17.25" customHeight="1">
      <c r="A69" s="40">
        <v>50</v>
      </c>
      <c r="B69" s="37">
        <v>4928</v>
      </c>
      <c r="C69" s="37">
        <v>2371</v>
      </c>
      <c r="D69" s="37">
        <v>2557</v>
      </c>
      <c r="E69" s="37">
        <v>5823</v>
      </c>
      <c r="F69" s="37">
        <v>2863</v>
      </c>
      <c r="G69" s="37">
        <v>2960</v>
      </c>
      <c r="H69" s="270">
        <f t="shared" si="0"/>
        <v>5884</v>
      </c>
      <c r="I69" s="270">
        <v>2903</v>
      </c>
      <c r="J69" s="270">
        <v>2981</v>
      </c>
      <c r="K69" s="51"/>
    </row>
    <row r="70" spans="1:11" s="39" customFormat="1" ht="17.25" customHeight="1">
      <c r="A70" s="40">
        <v>51</v>
      </c>
      <c r="B70" s="37">
        <v>4907</v>
      </c>
      <c r="C70" s="37">
        <v>2397</v>
      </c>
      <c r="D70" s="37">
        <v>2510</v>
      </c>
      <c r="E70" s="37">
        <v>5303</v>
      </c>
      <c r="F70" s="37">
        <v>2594</v>
      </c>
      <c r="G70" s="37">
        <v>2709</v>
      </c>
      <c r="H70" s="270">
        <f t="shared" si="0"/>
        <v>5797</v>
      </c>
      <c r="I70" s="270">
        <v>2850</v>
      </c>
      <c r="J70" s="270">
        <v>2947</v>
      </c>
      <c r="K70" s="51"/>
    </row>
    <row r="71" spans="1:11" s="39" customFormat="1" ht="17.25" customHeight="1">
      <c r="A71" s="40">
        <v>52</v>
      </c>
      <c r="B71" s="37">
        <v>4827</v>
      </c>
      <c r="C71" s="37">
        <v>2414</v>
      </c>
      <c r="D71" s="37">
        <v>2413</v>
      </c>
      <c r="E71" s="37">
        <v>5099</v>
      </c>
      <c r="F71" s="37">
        <v>2452</v>
      </c>
      <c r="G71" s="37">
        <v>2647</v>
      </c>
      <c r="H71" s="270">
        <f t="shared" si="0"/>
        <v>5602</v>
      </c>
      <c r="I71" s="270">
        <v>2661</v>
      </c>
      <c r="J71" s="270">
        <v>2941</v>
      </c>
      <c r="K71" s="51"/>
    </row>
    <row r="72" spans="1:11" s="39" customFormat="1" ht="17.25" customHeight="1">
      <c r="A72" s="40">
        <v>53</v>
      </c>
      <c r="B72" s="37">
        <v>4435</v>
      </c>
      <c r="C72" s="37">
        <v>2194</v>
      </c>
      <c r="D72" s="37">
        <v>2241</v>
      </c>
      <c r="E72" s="37">
        <v>4883</v>
      </c>
      <c r="F72" s="37">
        <v>2449</v>
      </c>
      <c r="G72" s="37">
        <v>2434</v>
      </c>
      <c r="H72" s="270">
        <f t="shared" si="0"/>
        <v>5685</v>
      </c>
      <c r="I72" s="270">
        <v>2709</v>
      </c>
      <c r="J72" s="270">
        <v>2976</v>
      </c>
      <c r="K72" s="51"/>
    </row>
    <row r="73" spans="1:11" s="39" customFormat="1" ht="17.25" customHeight="1">
      <c r="A73" s="40">
        <v>54</v>
      </c>
      <c r="B73" s="37">
        <v>4815</v>
      </c>
      <c r="C73" s="37">
        <v>2340</v>
      </c>
      <c r="D73" s="37">
        <v>2475</v>
      </c>
      <c r="E73" s="37">
        <v>4809</v>
      </c>
      <c r="F73" s="37">
        <v>2299</v>
      </c>
      <c r="G73" s="37">
        <v>2510</v>
      </c>
      <c r="H73" s="270">
        <f aca="true" t="shared" si="1" ref="H73:H130">I73+J73</f>
        <v>4076</v>
      </c>
      <c r="I73" s="270">
        <v>2017</v>
      </c>
      <c r="J73" s="270">
        <v>2059</v>
      </c>
      <c r="K73" s="51"/>
    </row>
    <row r="74" spans="1:11" ht="17.25" customHeight="1">
      <c r="A74" s="189" t="s">
        <v>712</v>
      </c>
      <c r="B74" s="7">
        <v>26036</v>
      </c>
      <c r="C74" s="7">
        <v>12459</v>
      </c>
      <c r="D74" s="7">
        <v>13577</v>
      </c>
      <c r="E74" s="7">
        <v>23440</v>
      </c>
      <c r="F74" s="7">
        <v>11412</v>
      </c>
      <c r="G74" s="7">
        <v>12028</v>
      </c>
      <c r="H74" s="268">
        <f t="shared" si="1"/>
        <v>24817</v>
      </c>
      <c r="I74" s="268">
        <f>SUM(I75:I79)</f>
        <v>11905</v>
      </c>
      <c r="J74" s="268">
        <f>SUM(J75:J79)</f>
        <v>12912</v>
      </c>
      <c r="K74" s="8"/>
    </row>
    <row r="75" spans="1:11" s="39" customFormat="1" ht="17.25" customHeight="1">
      <c r="A75" s="40">
        <v>55</v>
      </c>
      <c r="B75" s="37">
        <v>4806</v>
      </c>
      <c r="C75" s="37">
        <v>2296</v>
      </c>
      <c r="D75" s="37">
        <v>2510</v>
      </c>
      <c r="E75" s="37">
        <v>4840</v>
      </c>
      <c r="F75" s="37">
        <v>2331</v>
      </c>
      <c r="G75" s="37">
        <v>2509</v>
      </c>
      <c r="H75" s="270">
        <f t="shared" si="1"/>
        <v>5505</v>
      </c>
      <c r="I75" s="270">
        <v>2668</v>
      </c>
      <c r="J75" s="270">
        <v>2837</v>
      </c>
      <c r="K75" s="51"/>
    </row>
    <row r="76" spans="1:11" s="39" customFormat="1" ht="17.25" customHeight="1">
      <c r="A76" s="40">
        <v>56</v>
      </c>
      <c r="B76" s="37">
        <v>4856</v>
      </c>
      <c r="C76" s="37">
        <v>2380</v>
      </c>
      <c r="D76" s="37">
        <v>2476</v>
      </c>
      <c r="E76" s="37">
        <v>4796</v>
      </c>
      <c r="F76" s="37">
        <v>2313</v>
      </c>
      <c r="G76" s="37">
        <v>2483</v>
      </c>
      <c r="H76" s="270">
        <f t="shared" si="1"/>
        <v>5104</v>
      </c>
      <c r="I76" s="270">
        <v>2435</v>
      </c>
      <c r="J76" s="270">
        <v>2669</v>
      </c>
      <c r="K76" s="51"/>
    </row>
    <row r="77" spans="1:11" s="39" customFormat="1" ht="17.25" customHeight="1">
      <c r="A77" s="40">
        <v>57</v>
      </c>
      <c r="B77" s="37">
        <v>5232</v>
      </c>
      <c r="C77" s="37">
        <v>2455</v>
      </c>
      <c r="D77" s="37">
        <v>2777</v>
      </c>
      <c r="E77" s="37">
        <v>4722</v>
      </c>
      <c r="F77" s="37">
        <v>2335</v>
      </c>
      <c r="G77" s="37">
        <v>2387</v>
      </c>
      <c r="H77" s="270">
        <f t="shared" si="1"/>
        <v>4846</v>
      </c>
      <c r="I77" s="270">
        <v>2293</v>
      </c>
      <c r="J77" s="270">
        <v>2553</v>
      </c>
      <c r="K77" s="51"/>
    </row>
    <row r="78" spans="1:11" s="39" customFormat="1" ht="17.25" customHeight="1">
      <c r="A78" s="40">
        <v>58</v>
      </c>
      <c r="B78" s="37">
        <v>5392</v>
      </c>
      <c r="C78" s="37">
        <v>2591</v>
      </c>
      <c r="D78" s="37">
        <v>2801</v>
      </c>
      <c r="E78" s="37">
        <v>4384</v>
      </c>
      <c r="F78" s="37">
        <v>2152</v>
      </c>
      <c r="G78" s="37">
        <v>2232</v>
      </c>
      <c r="H78" s="270">
        <f t="shared" si="1"/>
        <v>4757</v>
      </c>
      <c r="I78" s="270">
        <v>2342</v>
      </c>
      <c r="J78" s="270">
        <v>2415</v>
      </c>
      <c r="K78" s="51"/>
    </row>
    <row r="79" spans="1:11" s="39" customFormat="1" ht="17.25" customHeight="1">
      <c r="A79" s="40">
        <v>59</v>
      </c>
      <c r="B79" s="37">
        <v>5750</v>
      </c>
      <c r="C79" s="37">
        <v>2737</v>
      </c>
      <c r="D79" s="37">
        <v>3013</v>
      </c>
      <c r="E79" s="37">
        <v>4698</v>
      </c>
      <c r="F79" s="37">
        <v>2281</v>
      </c>
      <c r="G79" s="37">
        <v>2417</v>
      </c>
      <c r="H79" s="270">
        <f t="shared" si="1"/>
        <v>4605</v>
      </c>
      <c r="I79" s="270">
        <v>2167</v>
      </c>
      <c r="J79" s="270">
        <v>2438</v>
      </c>
      <c r="K79" s="51"/>
    </row>
    <row r="80" spans="1:11" ht="17.25" customHeight="1">
      <c r="A80" s="189" t="s">
        <v>713</v>
      </c>
      <c r="B80" s="7">
        <v>32241</v>
      </c>
      <c r="C80" s="7">
        <v>15358</v>
      </c>
      <c r="D80" s="7">
        <v>16883</v>
      </c>
      <c r="E80" s="7">
        <v>25190</v>
      </c>
      <c r="F80" s="7">
        <v>12023</v>
      </c>
      <c r="G80" s="7">
        <v>13167</v>
      </c>
      <c r="H80" s="268">
        <f t="shared" si="1"/>
        <v>22452</v>
      </c>
      <c r="I80" s="268">
        <f>SUM(I81:I85)</f>
        <v>10846</v>
      </c>
      <c r="J80" s="268">
        <f>SUM(J81:J85)</f>
        <v>11606</v>
      </c>
      <c r="K80" s="8"/>
    </row>
    <row r="81" spans="1:11" s="39" customFormat="1" ht="17.25" customHeight="1">
      <c r="A81" s="40">
        <v>60</v>
      </c>
      <c r="B81" s="37">
        <v>6231</v>
      </c>
      <c r="C81" s="37">
        <v>2922</v>
      </c>
      <c r="D81" s="37">
        <v>3309</v>
      </c>
      <c r="E81" s="37">
        <v>4647</v>
      </c>
      <c r="F81" s="37">
        <v>2220</v>
      </c>
      <c r="G81" s="37">
        <v>2427</v>
      </c>
      <c r="H81" s="270">
        <f t="shared" si="1"/>
        <v>4630</v>
      </c>
      <c r="I81" s="270">
        <v>2206</v>
      </c>
      <c r="J81" s="270">
        <v>2424</v>
      </c>
      <c r="K81" s="51"/>
    </row>
    <row r="82" spans="1:11" s="39" customFormat="1" ht="17.25" customHeight="1">
      <c r="A82" s="40">
        <v>61</v>
      </c>
      <c r="B82" s="37">
        <v>7279</v>
      </c>
      <c r="C82" s="37">
        <v>3476</v>
      </c>
      <c r="D82" s="37">
        <v>3803</v>
      </c>
      <c r="E82" s="37">
        <v>4715</v>
      </c>
      <c r="F82" s="37">
        <v>2313</v>
      </c>
      <c r="G82" s="37">
        <v>2402</v>
      </c>
      <c r="H82" s="270">
        <f t="shared" si="1"/>
        <v>4619</v>
      </c>
      <c r="I82" s="270">
        <v>2225</v>
      </c>
      <c r="J82" s="270">
        <v>2394</v>
      </c>
      <c r="K82" s="51"/>
    </row>
    <row r="83" spans="1:11" s="39" customFormat="1" ht="17.25" customHeight="1">
      <c r="A83" s="40">
        <v>62</v>
      </c>
      <c r="B83" s="37">
        <v>7434</v>
      </c>
      <c r="C83" s="37">
        <v>3548</v>
      </c>
      <c r="D83" s="37">
        <v>3886</v>
      </c>
      <c r="E83" s="37">
        <v>5070</v>
      </c>
      <c r="F83" s="37">
        <v>2395</v>
      </c>
      <c r="G83" s="37">
        <v>2675</v>
      </c>
      <c r="H83" s="270">
        <f t="shared" si="1"/>
        <v>4528</v>
      </c>
      <c r="I83" s="270">
        <v>2224</v>
      </c>
      <c r="J83" s="270">
        <v>2304</v>
      </c>
      <c r="K83" s="51"/>
    </row>
    <row r="84" spans="1:11" s="39" customFormat="1" ht="17.25" customHeight="1">
      <c r="A84" s="40">
        <v>63</v>
      </c>
      <c r="B84" s="37">
        <v>6953</v>
      </c>
      <c r="C84" s="37">
        <v>3356</v>
      </c>
      <c r="D84" s="37">
        <v>3597</v>
      </c>
      <c r="E84" s="37">
        <v>5223</v>
      </c>
      <c r="F84" s="37">
        <v>2484</v>
      </c>
      <c r="G84" s="37">
        <v>2739</v>
      </c>
      <c r="H84" s="270">
        <f t="shared" si="1"/>
        <v>4186</v>
      </c>
      <c r="I84" s="270">
        <v>2048</v>
      </c>
      <c r="J84" s="270">
        <v>2138</v>
      </c>
      <c r="K84" s="51"/>
    </row>
    <row r="85" spans="1:11" s="39" customFormat="1" ht="17.25" customHeight="1">
      <c r="A85" s="40">
        <v>64</v>
      </c>
      <c r="B85" s="37">
        <v>4344</v>
      </c>
      <c r="C85" s="37">
        <v>2056</v>
      </c>
      <c r="D85" s="37">
        <v>2288</v>
      </c>
      <c r="E85" s="37">
        <v>5535</v>
      </c>
      <c r="F85" s="37">
        <v>2611</v>
      </c>
      <c r="G85" s="37">
        <v>2924</v>
      </c>
      <c r="H85" s="270">
        <f t="shared" si="1"/>
        <v>4489</v>
      </c>
      <c r="I85" s="270">
        <v>2143</v>
      </c>
      <c r="J85" s="270">
        <v>2346</v>
      </c>
      <c r="K85" s="51"/>
    </row>
    <row r="86" spans="1:11" ht="17.25" customHeight="1">
      <c r="A86" s="189" t="s">
        <v>714</v>
      </c>
      <c r="B86" s="7">
        <v>27967</v>
      </c>
      <c r="C86" s="7">
        <v>13077</v>
      </c>
      <c r="D86" s="7">
        <v>14890</v>
      </c>
      <c r="E86" s="7">
        <v>30849</v>
      </c>
      <c r="F86" s="7">
        <v>14536</v>
      </c>
      <c r="G86" s="7">
        <v>16313</v>
      </c>
      <c r="H86" s="268">
        <f t="shared" si="1"/>
        <v>24130</v>
      </c>
      <c r="I86" s="268">
        <f>SUM(I87:I91)</f>
        <v>11320</v>
      </c>
      <c r="J86" s="268">
        <f>SUM(J87:J91)</f>
        <v>12810</v>
      </c>
      <c r="K86" s="8"/>
    </row>
    <row r="87" spans="1:11" s="39" customFormat="1" ht="17.25" customHeight="1">
      <c r="A87" s="40">
        <v>65</v>
      </c>
      <c r="B87" s="37">
        <v>4915</v>
      </c>
      <c r="C87" s="37">
        <v>2324</v>
      </c>
      <c r="D87" s="37">
        <v>2591</v>
      </c>
      <c r="E87" s="37">
        <v>6024</v>
      </c>
      <c r="F87" s="37">
        <v>2814</v>
      </c>
      <c r="G87" s="37">
        <v>3210</v>
      </c>
      <c r="H87" s="270">
        <f t="shared" si="1"/>
        <v>4500</v>
      </c>
      <c r="I87" s="270">
        <v>2131</v>
      </c>
      <c r="J87" s="270">
        <v>2369</v>
      </c>
      <c r="K87" s="51"/>
    </row>
    <row r="88" spans="1:11" s="39" customFormat="1" ht="17.25" customHeight="1">
      <c r="A88" s="40">
        <v>66</v>
      </c>
      <c r="B88" s="37">
        <v>5871</v>
      </c>
      <c r="C88" s="37">
        <v>2738</v>
      </c>
      <c r="D88" s="37">
        <v>3133</v>
      </c>
      <c r="E88" s="37">
        <v>6995</v>
      </c>
      <c r="F88" s="37">
        <v>3294</v>
      </c>
      <c r="G88" s="37">
        <v>3701</v>
      </c>
      <c r="H88" s="270">
        <f t="shared" si="1"/>
        <v>4562</v>
      </c>
      <c r="I88" s="270">
        <v>2216</v>
      </c>
      <c r="J88" s="270">
        <v>2346</v>
      </c>
      <c r="K88" s="51"/>
    </row>
    <row r="89" spans="1:11" s="39" customFormat="1" ht="17.25" customHeight="1">
      <c r="A89" s="40">
        <v>67</v>
      </c>
      <c r="B89" s="37">
        <v>5702</v>
      </c>
      <c r="C89" s="37">
        <v>2682</v>
      </c>
      <c r="D89" s="37">
        <v>3020</v>
      </c>
      <c r="E89" s="37">
        <v>7069</v>
      </c>
      <c r="F89" s="37">
        <v>3346</v>
      </c>
      <c r="G89" s="37">
        <v>3723</v>
      </c>
      <c r="H89" s="270">
        <f t="shared" si="1"/>
        <v>4854</v>
      </c>
      <c r="I89" s="270">
        <v>2264</v>
      </c>
      <c r="J89" s="270">
        <v>2590</v>
      </c>
      <c r="K89" s="51"/>
    </row>
    <row r="90" spans="1:11" s="39" customFormat="1" ht="17.25" customHeight="1">
      <c r="A90" s="40">
        <v>68</v>
      </c>
      <c r="B90" s="37">
        <v>5856</v>
      </c>
      <c r="C90" s="37">
        <v>2704</v>
      </c>
      <c r="D90" s="37">
        <v>3152</v>
      </c>
      <c r="E90" s="37">
        <v>6643</v>
      </c>
      <c r="F90" s="37">
        <v>3149</v>
      </c>
      <c r="G90" s="37">
        <v>3494</v>
      </c>
      <c r="H90" s="270">
        <f t="shared" si="1"/>
        <v>4990</v>
      </c>
      <c r="I90" s="270">
        <v>2326</v>
      </c>
      <c r="J90" s="270">
        <v>2664</v>
      </c>
      <c r="K90" s="51"/>
    </row>
    <row r="91" spans="1:11" s="39" customFormat="1" ht="17.25" customHeight="1">
      <c r="A91" s="40">
        <v>69</v>
      </c>
      <c r="B91" s="25">
        <v>5623</v>
      </c>
      <c r="C91" s="25">
        <v>2629</v>
      </c>
      <c r="D91" s="25">
        <v>2994</v>
      </c>
      <c r="E91" s="25">
        <v>4118</v>
      </c>
      <c r="F91" s="25">
        <v>1933</v>
      </c>
      <c r="G91" s="25">
        <v>2185</v>
      </c>
      <c r="H91" s="270">
        <f t="shared" si="1"/>
        <v>5224</v>
      </c>
      <c r="I91" s="479">
        <v>2383</v>
      </c>
      <c r="J91" s="479">
        <v>2841</v>
      </c>
      <c r="K91" s="51"/>
    </row>
    <row r="92" spans="1:11" ht="17.25" customHeight="1">
      <c r="A92" s="189" t="s">
        <v>715</v>
      </c>
      <c r="B92" s="7">
        <v>24216</v>
      </c>
      <c r="C92" s="7">
        <v>10978</v>
      </c>
      <c r="D92" s="7">
        <v>13238</v>
      </c>
      <c r="E92" s="7">
        <v>26105</v>
      </c>
      <c r="F92" s="7">
        <v>11934</v>
      </c>
      <c r="G92" s="7">
        <v>14171</v>
      </c>
      <c r="H92" s="268">
        <f t="shared" si="1"/>
        <v>28724</v>
      </c>
      <c r="I92" s="268">
        <f>SUM(I93:I97)</f>
        <v>13145</v>
      </c>
      <c r="J92" s="268">
        <f>SUM(J93:J97)</f>
        <v>15579</v>
      </c>
      <c r="K92" s="8"/>
    </row>
    <row r="93" spans="1:11" s="39" customFormat="1" ht="17.25" customHeight="1">
      <c r="A93" s="40">
        <v>70</v>
      </c>
      <c r="B93" s="37">
        <v>5434</v>
      </c>
      <c r="C93" s="37">
        <v>2543</v>
      </c>
      <c r="D93" s="37">
        <v>2891</v>
      </c>
      <c r="E93" s="37">
        <v>4625</v>
      </c>
      <c r="F93" s="37">
        <v>2157</v>
      </c>
      <c r="G93" s="37">
        <v>2468</v>
      </c>
      <c r="H93" s="270">
        <f t="shared" si="1"/>
        <v>5716</v>
      </c>
      <c r="I93" s="270">
        <v>2607</v>
      </c>
      <c r="J93" s="270">
        <v>3109</v>
      </c>
      <c r="K93" s="51"/>
    </row>
    <row r="94" spans="1:11" s="39" customFormat="1" ht="17.25" customHeight="1">
      <c r="A94" s="40">
        <v>71</v>
      </c>
      <c r="B94" s="37">
        <v>4495</v>
      </c>
      <c r="C94" s="37">
        <v>2071</v>
      </c>
      <c r="D94" s="37">
        <v>2424</v>
      </c>
      <c r="E94" s="37">
        <v>5543</v>
      </c>
      <c r="F94" s="37">
        <v>2518</v>
      </c>
      <c r="G94" s="37">
        <v>3025</v>
      </c>
      <c r="H94" s="270">
        <f t="shared" si="1"/>
        <v>6549</v>
      </c>
      <c r="I94" s="270">
        <v>3009</v>
      </c>
      <c r="J94" s="270">
        <v>3540</v>
      </c>
      <c r="K94" s="51"/>
    </row>
    <row r="95" spans="1:11" s="39" customFormat="1" ht="17.25" customHeight="1">
      <c r="A95" s="40">
        <v>72</v>
      </c>
      <c r="B95" s="37">
        <v>4659</v>
      </c>
      <c r="C95" s="37">
        <v>2074</v>
      </c>
      <c r="D95" s="37">
        <v>2585</v>
      </c>
      <c r="E95" s="37">
        <v>5368</v>
      </c>
      <c r="F95" s="37">
        <v>2486</v>
      </c>
      <c r="G95" s="37">
        <v>2882</v>
      </c>
      <c r="H95" s="270">
        <f t="shared" si="1"/>
        <v>6579</v>
      </c>
      <c r="I95" s="270">
        <v>3017</v>
      </c>
      <c r="J95" s="270">
        <v>3562</v>
      </c>
      <c r="K95" s="51"/>
    </row>
    <row r="96" spans="1:11" s="39" customFormat="1" ht="17.25" customHeight="1">
      <c r="A96" s="40">
        <v>73</v>
      </c>
      <c r="B96" s="37">
        <v>4932</v>
      </c>
      <c r="C96" s="37">
        <v>2188</v>
      </c>
      <c r="D96" s="37">
        <v>2744</v>
      </c>
      <c r="E96" s="37">
        <v>5430</v>
      </c>
      <c r="F96" s="37">
        <v>2435</v>
      </c>
      <c r="G96" s="37">
        <v>2995</v>
      </c>
      <c r="H96" s="270">
        <f t="shared" si="1"/>
        <v>6121</v>
      </c>
      <c r="I96" s="270">
        <v>2825</v>
      </c>
      <c r="J96" s="270">
        <v>3296</v>
      </c>
      <c r="K96" s="51"/>
    </row>
    <row r="97" spans="1:11" s="39" customFormat="1" ht="17.25" customHeight="1">
      <c r="A97" s="40">
        <v>74</v>
      </c>
      <c r="B97" s="37">
        <v>4696</v>
      </c>
      <c r="C97" s="37">
        <v>2102</v>
      </c>
      <c r="D97" s="37">
        <v>2594</v>
      </c>
      <c r="E97" s="37">
        <v>5139</v>
      </c>
      <c r="F97" s="37">
        <v>2338</v>
      </c>
      <c r="G97" s="37">
        <v>2801</v>
      </c>
      <c r="H97" s="270">
        <f t="shared" si="1"/>
        <v>3759</v>
      </c>
      <c r="I97" s="270">
        <v>1687</v>
      </c>
      <c r="J97" s="270">
        <v>2072</v>
      </c>
      <c r="K97" s="51"/>
    </row>
    <row r="98" spans="1:11" ht="17.25" customHeight="1">
      <c r="A98" s="189" t="s">
        <v>716</v>
      </c>
      <c r="B98" s="7">
        <v>20313</v>
      </c>
      <c r="C98" s="7">
        <v>8779</v>
      </c>
      <c r="D98" s="7">
        <v>11534</v>
      </c>
      <c r="E98" s="7">
        <v>21691</v>
      </c>
      <c r="F98" s="7">
        <v>9435</v>
      </c>
      <c r="G98" s="7">
        <v>12256</v>
      </c>
      <c r="H98" s="268">
        <f t="shared" si="1"/>
        <v>23351</v>
      </c>
      <c r="I98" s="268">
        <f>SUM(I99:I103)</f>
        <v>10231</v>
      </c>
      <c r="J98" s="268">
        <f>SUM(J99:J103)</f>
        <v>13120</v>
      </c>
      <c r="K98" s="8"/>
    </row>
    <row r="99" spans="1:11" s="39" customFormat="1" ht="17.25" customHeight="1">
      <c r="A99" s="40">
        <v>75</v>
      </c>
      <c r="B99" s="37">
        <v>4579</v>
      </c>
      <c r="C99" s="37">
        <v>2017</v>
      </c>
      <c r="D99" s="37">
        <v>2562</v>
      </c>
      <c r="E99" s="37">
        <v>4958</v>
      </c>
      <c r="F99" s="37">
        <v>2243</v>
      </c>
      <c r="G99" s="37">
        <v>2715</v>
      </c>
      <c r="H99" s="270">
        <f t="shared" si="1"/>
        <v>4141</v>
      </c>
      <c r="I99" s="270">
        <v>1850</v>
      </c>
      <c r="J99" s="270">
        <v>2291</v>
      </c>
      <c r="K99" s="51"/>
    </row>
    <row r="100" spans="1:11" s="39" customFormat="1" ht="17.25" customHeight="1">
      <c r="A100" s="40">
        <v>76</v>
      </c>
      <c r="B100" s="37">
        <v>4210</v>
      </c>
      <c r="C100" s="37">
        <v>1807</v>
      </c>
      <c r="D100" s="37">
        <v>2403</v>
      </c>
      <c r="E100" s="37">
        <v>4122</v>
      </c>
      <c r="F100" s="37">
        <v>1832</v>
      </c>
      <c r="G100" s="37">
        <v>2290</v>
      </c>
      <c r="H100" s="270">
        <f t="shared" si="1"/>
        <v>4976</v>
      </c>
      <c r="I100" s="270">
        <v>2157</v>
      </c>
      <c r="J100" s="270">
        <v>2819</v>
      </c>
      <c r="K100" s="51"/>
    </row>
    <row r="101" spans="1:11" s="39" customFormat="1" ht="17.25" customHeight="1">
      <c r="A101" s="40">
        <v>77</v>
      </c>
      <c r="B101" s="37">
        <v>4073</v>
      </c>
      <c r="C101" s="37">
        <v>1785</v>
      </c>
      <c r="D101" s="37">
        <v>2288</v>
      </c>
      <c r="E101" s="37">
        <v>4195</v>
      </c>
      <c r="F101" s="37">
        <v>1784</v>
      </c>
      <c r="G101" s="37">
        <v>2411</v>
      </c>
      <c r="H101" s="270">
        <f t="shared" si="1"/>
        <v>4848</v>
      </c>
      <c r="I101" s="270">
        <v>2154</v>
      </c>
      <c r="J101" s="270">
        <v>2694</v>
      </c>
      <c r="K101" s="51"/>
    </row>
    <row r="102" spans="1:11" s="39" customFormat="1" ht="17.25" customHeight="1">
      <c r="A102" s="40">
        <v>78</v>
      </c>
      <c r="B102" s="37">
        <v>3934</v>
      </c>
      <c r="C102" s="37">
        <v>1673</v>
      </c>
      <c r="D102" s="37">
        <v>2261</v>
      </c>
      <c r="E102" s="37">
        <v>4352</v>
      </c>
      <c r="F102" s="37">
        <v>1853</v>
      </c>
      <c r="G102" s="37">
        <v>2499</v>
      </c>
      <c r="H102" s="270">
        <f t="shared" si="1"/>
        <v>4869</v>
      </c>
      <c r="I102" s="270">
        <v>2078</v>
      </c>
      <c r="J102" s="270">
        <v>2791</v>
      </c>
      <c r="K102" s="51"/>
    </row>
    <row r="103" spans="1:11" s="39" customFormat="1" ht="17.25" customHeight="1">
      <c r="A103" s="40">
        <v>79</v>
      </c>
      <c r="B103" s="37">
        <v>3517</v>
      </c>
      <c r="C103" s="37">
        <v>1497</v>
      </c>
      <c r="D103" s="37">
        <v>2020</v>
      </c>
      <c r="E103" s="37">
        <v>4064</v>
      </c>
      <c r="F103" s="37">
        <v>1723</v>
      </c>
      <c r="G103" s="37">
        <v>2341</v>
      </c>
      <c r="H103" s="270">
        <f t="shared" si="1"/>
        <v>4517</v>
      </c>
      <c r="I103" s="270">
        <v>1992</v>
      </c>
      <c r="J103" s="270">
        <v>2525</v>
      </c>
      <c r="K103" s="51"/>
    </row>
    <row r="104" spans="1:11" ht="17.25" customHeight="1">
      <c r="A104" s="189" t="s">
        <v>717</v>
      </c>
      <c r="B104" s="7">
        <v>14030</v>
      </c>
      <c r="C104" s="7">
        <v>5618</v>
      </c>
      <c r="D104" s="7">
        <v>8412</v>
      </c>
      <c r="E104" s="7">
        <v>16711</v>
      </c>
      <c r="F104" s="7">
        <v>6797</v>
      </c>
      <c r="G104" s="7">
        <v>9914</v>
      </c>
      <c r="H104" s="268">
        <f t="shared" si="1"/>
        <v>18100</v>
      </c>
      <c r="I104" s="268">
        <f>SUM(I105:I109)</f>
        <v>7420</v>
      </c>
      <c r="J104" s="268">
        <f>SUM(J105:J109)</f>
        <v>10680</v>
      </c>
      <c r="K104" s="8"/>
    </row>
    <row r="105" spans="1:11" s="39" customFormat="1" ht="17.25" customHeight="1">
      <c r="A105" s="40">
        <v>80</v>
      </c>
      <c r="B105" s="37">
        <v>3390</v>
      </c>
      <c r="C105" s="37">
        <v>1405</v>
      </c>
      <c r="D105" s="37">
        <v>1985</v>
      </c>
      <c r="E105" s="37">
        <v>3904</v>
      </c>
      <c r="F105" s="37">
        <v>1653</v>
      </c>
      <c r="G105" s="37">
        <v>2251</v>
      </c>
      <c r="H105" s="270">
        <f t="shared" si="1"/>
        <v>4365</v>
      </c>
      <c r="I105" s="270">
        <v>1888</v>
      </c>
      <c r="J105" s="270">
        <v>2477</v>
      </c>
      <c r="K105" s="51"/>
    </row>
    <row r="106" spans="1:11" s="39" customFormat="1" ht="17.25" customHeight="1">
      <c r="A106" s="40">
        <v>81</v>
      </c>
      <c r="B106" s="37">
        <v>3114</v>
      </c>
      <c r="C106" s="37">
        <v>1283</v>
      </c>
      <c r="D106" s="37">
        <v>1831</v>
      </c>
      <c r="E106" s="37">
        <v>3573</v>
      </c>
      <c r="F106" s="37">
        <v>1445</v>
      </c>
      <c r="G106" s="37">
        <v>2128</v>
      </c>
      <c r="H106" s="270">
        <f t="shared" si="1"/>
        <v>3476</v>
      </c>
      <c r="I106" s="270">
        <v>1474</v>
      </c>
      <c r="J106" s="270">
        <v>2002</v>
      </c>
      <c r="K106" s="51"/>
    </row>
    <row r="107" spans="1:11" s="39" customFormat="1" ht="17.25" customHeight="1">
      <c r="A107" s="40">
        <v>82</v>
      </c>
      <c r="B107" s="37">
        <v>2691</v>
      </c>
      <c r="C107" s="37">
        <v>1099</v>
      </c>
      <c r="D107" s="37">
        <v>1592</v>
      </c>
      <c r="E107" s="37">
        <v>3402</v>
      </c>
      <c r="F107" s="37">
        <v>1397</v>
      </c>
      <c r="G107" s="37">
        <v>2005</v>
      </c>
      <c r="H107" s="270">
        <f t="shared" si="1"/>
        <v>3438</v>
      </c>
      <c r="I107" s="270">
        <v>1380</v>
      </c>
      <c r="J107" s="270">
        <v>2058</v>
      </c>
      <c r="K107" s="51"/>
    </row>
    <row r="108" spans="1:11" s="39" customFormat="1" ht="17.25" customHeight="1">
      <c r="A108" s="40">
        <v>83</v>
      </c>
      <c r="B108" s="37">
        <v>2531</v>
      </c>
      <c r="C108" s="37">
        <v>996</v>
      </c>
      <c r="D108" s="37">
        <v>1535</v>
      </c>
      <c r="E108" s="37">
        <v>3113</v>
      </c>
      <c r="F108" s="37">
        <v>1243</v>
      </c>
      <c r="G108" s="37">
        <v>1870</v>
      </c>
      <c r="H108" s="270">
        <f t="shared" si="1"/>
        <v>3587</v>
      </c>
      <c r="I108" s="270">
        <v>1426</v>
      </c>
      <c r="J108" s="270">
        <v>2161</v>
      </c>
      <c r="K108" s="51"/>
    </row>
    <row r="109" spans="1:11" s="39" customFormat="1" ht="17.25" customHeight="1">
      <c r="A109" s="40">
        <v>84</v>
      </c>
      <c r="B109" s="37">
        <v>2304</v>
      </c>
      <c r="C109" s="37">
        <v>835</v>
      </c>
      <c r="D109" s="37">
        <v>1469</v>
      </c>
      <c r="E109" s="37">
        <v>2719</v>
      </c>
      <c r="F109" s="37">
        <v>1059</v>
      </c>
      <c r="G109" s="37">
        <v>1660</v>
      </c>
      <c r="H109" s="270">
        <f t="shared" si="1"/>
        <v>3234</v>
      </c>
      <c r="I109" s="270">
        <v>1252</v>
      </c>
      <c r="J109" s="270">
        <v>1982</v>
      </c>
      <c r="K109" s="51"/>
    </row>
    <row r="110" spans="1:11" ht="17.25" customHeight="1">
      <c r="A110" s="189" t="s">
        <v>718</v>
      </c>
      <c r="B110" s="7">
        <v>7423</v>
      </c>
      <c r="C110" s="7">
        <v>2345</v>
      </c>
      <c r="D110" s="7">
        <v>5078</v>
      </c>
      <c r="E110" s="7">
        <v>9904</v>
      </c>
      <c r="F110" s="7">
        <v>3445</v>
      </c>
      <c r="G110" s="7">
        <v>6459</v>
      </c>
      <c r="H110" s="268">
        <f t="shared" si="1"/>
        <v>11892</v>
      </c>
      <c r="I110" s="268">
        <f>SUM(I111:I115)</f>
        <v>4271</v>
      </c>
      <c r="J110" s="268">
        <f>SUM(J111:J115)</f>
        <v>7621</v>
      </c>
      <c r="K110" s="8"/>
    </row>
    <row r="111" spans="1:11" s="39" customFormat="1" ht="17.25" customHeight="1">
      <c r="A111" s="40">
        <v>85</v>
      </c>
      <c r="B111" s="37">
        <v>2000</v>
      </c>
      <c r="C111" s="37">
        <v>717</v>
      </c>
      <c r="D111" s="37">
        <v>1283</v>
      </c>
      <c r="E111" s="37">
        <v>2524</v>
      </c>
      <c r="F111" s="37">
        <v>946</v>
      </c>
      <c r="G111" s="37">
        <v>1578</v>
      </c>
      <c r="H111" s="270">
        <f t="shared" si="1"/>
        <v>2963</v>
      </c>
      <c r="I111" s="270">
        <v>1132</v>
      </c>
      <c r="J111" s="270">
        <v>1831</v>
      </c>
      <c r="K111" s="51"/>
    </row>
    <row r="112" spans="1:11" s="39" customFormat="1" ht="17.25" customHeight="1">
      <c r="A112" s="40">
        <v>86</v>
      </c>
      <c r="B112" s="37">
        <v>1667</v>
      </c>
      <c r="C112" s="37">
        <v>562</v>
      </c>
      <c r="D112" s="37">
        <v>1105</v>
      </c>
      <c r="E112" s="37">
        <v>2256</v>
      </c>
      <c r="F112" s="37">
        <v>812</v>
      </c>
      <c r="G112" s="37">
        <v>1444</v>
      </c>
      <c r="H112" s="270">
        <f t="shared" si="1"/>
        <v>2610</v>
      </c>
      <c r="I112" s="270">
        <v>920</v>
      </c>
      <c r="J112" s="270">
        <v>1690</v>
      </c>
      <c r="K112" s="51"/>
    </row>
    <row r="113" spans="1:11" s="39" customFormat="1" ht="17.25" customHeight="1">
      <c r="A113" s="40">
        <v>87</v>
      </c>
      <c r="B113" s="37">
        <v>1488</v>
      </c>
      <c r="C113" s="37">
        <v>446</v>
      </c>
      <c r="D113" s="37">
        <v>1042</v>
      </c>
      <c r="E113" s="37">
        <v>1931</v>
      </c>
      <c r="F113" s="37">
        <v>674</v>
      </c>
      <c r="G113" s="37">
        <v>1257</v>
      </c>
      <c r="H113" s="270">
        <f t="shared" si="1"/>
        <v>2441</v>
      </c>
      <c r="I113" s="270">
        <v>893</v>
      </c>
      <c r="J113" s="270">
        <v>1548</v>
      </c>
      <c r="K113" s="51"/>
    </row>
    <row r="114" spans="1:11" s="39" customFormat="1" ht="17.25" customHeight="1">
      <c r="A114" s="40">
        <v>88</v>
      </c>
      <c r="B114" s="37">
        <v>1208</v>
      </c>
      <c r="C114" s="37">
        <v>341</v>
      </c>
      <c r="D114" s="37">
        <v>867</v>
      </c>
      <c r="E114" s="37">
        <v>1659</v>
      </c>
      <c r="F114" s="37">
        <v>551</v>
      </c>
      <c r="G114" s="37">
        <v>1108</v>
      </c>
      <c r="H114" s="270">
        <f t="shared" si="1"/>
        <v>2076</v>
      </c>
      <c r="I114" s="270">
        <v>716</v>
      </c>
      <c r="J114" s="270">
        <v>1360</v>
      </c>
      <c r="K114" s="51"/>
    </row>
    <row r="115" spans="1:11" s="39" customFormat="1" ht="17.25" customHeight="1">
      <c r="A115" s="40">
        <v>89</v>
      </c>
      <c r="B115" s="37">
        <v>1060</v>
      </c>
      <c r="C115" s="37">
        <v>279</v>
      </c>
      <c r="D115" s="37">
        <v>781</v>
      </c>
      <c r="E115" s="37">
        <v>1534</v>
      </c>
      <c r="F115" s="37">
        <v>462</v>
      </c>
      <c r="G115" s="37">
        <v>1072</v>
      </c>
      <c r="H115" s="270">
        <f t="shared" si="1"/>
        <v>1802</v>
      </c>
      <c r="I115" s="270">
        <v>610</v>
      </c>
      <c r="J115" s="270">
        <v>1192</v>
      </c>
      <c r="K115" s="51"/>
    </row>
    <row r="116" spans="1:11" ht="17.25" customHeight="1">
      <c r="A116" s="189" t="s">
        <v>719</v>
      </c>
      <c r="B116" s="7">
        <v>3076</v>
      </c>
      <c r="C116" s="7">
        <v>779</v>
      </c>
      <c r="D116" s="7">
        <v>2297</v>
      </c>
      <c r="E116" s="7">
        <v>4018</v>
      </c>
      <c r="F116" s="7">
        <v>1023</v>
      </c>
      <c r="G116" s="7">
        <v>2995</v>
      </c>
      <c r="H116" s="268">
        <f t="shared" si="1"/>
        <v>5344</v>
      </c>
      <c r="I116" s="268">
        <f>SUM(I117:I121)</f>
        <v>1526</v>
      </c>
      <c r="J116" s="268">
        <f>SUM(J117:J121)</f>
        <v>3818</v>
      </c>
      <c r="K116" s="8"/>
    </row>
    <row r="117" spans="1:11" s="39" customFormat="1" ht="17.25" customHeight="1">
      <c r="A117" s="40">
        <v>90</v>
      </c>
      <c r="B117" s="37">
        <v>948</v>
      </c>
      <c r="C117" s="37">
        <v>252</v>
      </c>
      <c r="D117" s="37">
        <v>696</v>
      </c>
      <c r="E117" s="37">
        <v>1208</v>
      </c>
      <c r="F117" s="37">
        <v>353</v>
      </c>
      <c r="G117" s="37">
        <v>855</v>
      </c>
      <c r="H117" s="270">
        <f t="shared" si="1"/>
        <v>1546</v>
      </c>
      <c r="I117" s="270">
        <v>500</v>
      </c>
      <c r="J117" s="270">
        <v>1046</v>
      </c>
      <c r="K117" s="51"/>
    </row>
    <row r="118" spans="1:11" s="39" customFormat="1" ht="17.25" customHeight="1">
      <c r="A118" s="40">
        <v>91</v>
      </c>
      <c r="B118" s="37">
        <v>631</v>
      </c>
      <c r="C118" s="37">
        <v>166</v>
      </c>
      <c r="D118" s="37">
        <v>465</v>
      </c>
      <c r="E118" s="37">
        <v>966</v>
      </c>
      <c r="F118" s="37">
        <v>260</v>
      </c>
      <c r="G118" s="37">
        <v>706</v>
      </c>
      <c r="H118" s="270">
        <f t="shared" si="1"/>
        <v>1325</v>
      </c>
      <c r="I118" s="270">
        <v>386</v>
      </c>
      <c r="J118" s="270">
        <v>939</v>
      </c>
      <c r="K118" s="51"/>
    </row>
    <row r="119" spans="1:11" s="39" customFormat="1" ht="17.25" customHeight="1">
      <c r="A119" s="40">
        <v>92</v>
      </c>
      <c r="B119" s="37">
        <v>597</v>
      </c>
      <c r="C119" s="37">
        <v>152</v>
      </c>
      <c r="D119" s="37">
        <v>445</v>
      </c>
      <c r="E119" s="37">
        <v>762</v>
      </c>
      <c r="F119" s="37">
        <v>182</v>
      </c>
      <c r="G119" s="37">
        <v>580</v>
      </c>
      <c r="H119" s="270">
        <f t="shared" si="1"/>
        <v>1009</v>
      </c>
      <c r="I119" s="270">
        <v>280</v>
      </c>
      <c r="J119" s="270">
        <v>729</v>
      </c>
      <c r="K119" s="51"/>
    </row>
    <row r="120" spans="1:11" s="39" customFormat="1" ht="17.25" customHeight="1">
      <c r="A120" s="40">
        <v>93</v>
      </c>
      <c r="B120" s="37">
        <v>510</v>
      </c>
      <c r="C120" s="37">
        <v>128</v>
      </c>
      <c r="D120" s="37">
        <v>382</v>
      </c>
      <c r="E120" s="37">
        <v>594</v>
      </c>
      <c r="F120" s="37">
        <v>124</v>
      </c>
      <c r="G120" s="37">
        <v>470</v>
      </c>
      <c r="H120" s="270">
        <f t="shared" si="1"/>
        <v>810</v>
      </c>
      <c r="I120" s="270">
        <v>214</v>
      </c>
      <c r="J120" s="270">
        <v>596</v>
      </c>
      <c r="K120" s="51"/>
    </row>
    <row r="121" spans="1:11" s="39" customFormat="1" ht="17.25" customHeight="1">
      <c r="A121" s="40">
        <v>94</v>
      </c>
      <c r="B121" s="37">
        <v>390</v>
      </c>
      <c r="C121" s="37">
        <v>81</v>
      </c>
      <c r="D121" s="37">
        <v>309</v>
      </c>
      <c r="E121" s="37">
        <v>488</v>
      </c>
      <c r="F121" s="37">
        <v>104</v>
      </c>
      <c r="G121" s="37">
        <v>384</v>
      </c>
      <c r="H121" s="270">
        <f t="shared" si="1"/>
        <v>654</v>
      </c>
      <c r="I121" s="270">
        <v>146</v>
      </c>
      <c r="J121" s="270">
        <v>508</v>
      </c>
      <c r="K121" s="51"/>
    </row>
    <row r="122" spans="1:11" ht="17.25" customHeight="1">
      <c r="A122" s="189" t="s">
        <v>720</v>
      </c>
      <c r="B122" s="7">
        <v>864</v>
      </c>
      <c r="C122" s="7">
        <v>171</v>
      </c>
      <c r="D122" s="7">
        <v>693</v>
      </c>
      <c r="E122" s="7">
        <v>1063</v>
      </c>
      <c r="F122" s="7">
        <v>215</v>
      </c>
      <c r="G122" s="7">
        <v>848</v>
      </c>
      <c r="H122" s="268">
        <f t="shared" si="1"/>
        <v>1354</v>
      </c>
      <c r="I122" s="268">
        <f>SUM(I123:I127)</f>
        <v>259</v>
      </c>
      <c r="J122" s="268">
        <f>SUM(J123:J127)</f>
        <v>1095</v>
      </c>
      <c r="K122" s="8"/>
    </row>
    <row r="123" spans="1:11" s="39" customFormat="1" ht="17.25" customHeight="1">
      <c r="A123" s="40">
        <v>95</v>
      </c>
      <c r="B123" s="37">
        <v>291</v>
      </c>
      <c r="C123" s="37">
        <v>61</v>
      </c>
      <c r="D123" s="37">
        <v>230</v>
      </c>
      <c r="E123" s="37">
        <v>391</v>
      </c>
      <c r="F123" s="37">
        <v>85</v>
      </c>
      <c r="G123" s="37">
        <v>306</v>
      </c>
      <c r="H123" s="270">
        <f t="shared" si="1"/>
        <v>429</v>
      </c>
      <c r="I123" s="270">
        <v>95</v>
      </c>
      <c r="J123" s="270">
        <v>334</v>
      </c>
      <c r="K123" s="51"/>
    </row>
    <row r="124" spans="1:11" s="39" customFormat="1" ht="17.25" customHeight="1">
      <c r="A124" s="40">
        <v>96</v>
      </c>
      <c r="B124" s="37">
        <v>230</v>
      </c>
      <c r="C124" s="37">
        <v>56</v>
      </c>
      <c r="D124" s="37">
        <v>174</v>
      </c>
      <c r="E124" s="37">
        <v>230</v>
      </c>
      <c r="F124" s="37">
        <v>47</v>
      </c>
      <c r="G124" s="37">
        <v>183</v>
      </c>
      <c r="H124" s="270">
        <f t="shared" si="1"/>
        <v>374</v>
      </c>
      <c r="I124" s="270">
        <v>77</v>
      </c>
      <c r="J124" s="270">
        <v>297</v>
      </c>
      <c r="K124" s="51"/>
    </row>
    <row r="125" spans="1:11" s="39" customFormat="1" ht="17.25" customHeight="1">
      <c r="A125" s="40">
        <v>97</v>
      </c>
      <c r="B125" s="37">
        <v>144</v>
      </c>
      <c r="C125" s="37">
        <v>21</v>
      </c>
      <c r="D125" s="37">
        <v>123</v>
      </c>
      <c r="E125" s="37">
        <v>191</v>
      </c>
      <c r="F125" s="37">
        <v>41</v>
      </c>
      <c r="G125" s="37">
        <v>150</v>
      </c>
      <c r="H125" s="270">
        <f t="shared" si="1"/>
        <v>250</v>
      </c>
      <c r="I125" s="270">
        <v>39</v>
      </c>
      <c r="J125" s="270">
        <v>211</v>
      </c>
      <c r="K125" s="51"/>
    </row>
    <row r="126" spans="1:11" s="39" customFormat="1" ht="17.25" customHeight="1">
      <c r="A126" s="40">
        <v>98</v>
      </c>
      <c r="B126" s="37">
        <v>120</v>
      </c>
      <c r="C126" s="37">
        <v>21</v>
      </c>
      <c r="D126" s="37">
        <v>99</v>
      </c>
      <c r="E126" s="37">
        <v>156</v>
      </c>
      <c r="F126" s="37">
        <v>26</v>
      </c>
      <c r="G126" s="37">
        <v>130</v>
      </c>
      <c r="H126" s="270">
        <f t="shared" si="1"/>
        <v>178</v>
      </c>
      <c r="I126" s="270">
        <v>28</v>
      </c>
      <c r="J126" s="270">
        <v>150</v>
      </c>
      <c r="K126" s="51"/>
    </row>
    <row r="127" spans="1:11" s="39" customFormat="1" ht="17.25" customHeight="1">
      <c r="A127" s="40">
        <v>99</v>
      </c>
      <c r="B127" s="37">
        <v>79</v>
      </c>
      <c r="C127" s="37">
        <v>12</v>
      </c>
      <c r="D127" s="37">
        <v>67</v>
      </c>
      <c r="E127" s="37">
        <v>95</v>
      </c>
      <c r="F127" s="37">
        <v>16</v>
      </c>
      <c r="G127" s="37">
        <v>79</v>
      </c>
      <c r="H127" s="270">
        <f t="shared" si="1"/>
        <v>123</v>
      </c>
      <c r="I127" s="270">
        <v>20</v>
      </c>
      <c r="J127" s="270">
        <v>103</v>
      </c>
      <c r="K127" s="51"/>
    </row>
    <row r="128" spans="1:11" ht="17.25" customHeight="1">
      <c r="A128" s="189" t="s">
        <v>721</v>
      </c>
      <c r="B128" s="7">
        <v>133</v>
      </c>
      <c r="C128" s="3">
        <v>13</v>
      </c>
      <c r="D128" s="3">
        <v>120</v>
      </c>
      <c r="E128" s="7">
        <v>149</v>
      </c>
      <c r="F128" s="3">
        <v>22</v>
      </c>
      <c r="G128" s="3">
        <v>127</v>
      </c>
      <c r="H128" s="268">
        <f t="shared" si="1"/>
        <v>198</v>
      </c>
      <c r="I128" s="268">
        <v>27</v>
      </c>
      <c r="J128" s="268">
        <v>171</v>
      </c>
      <c r="K128" s="8"/>
    </row>
    <row r="129" spans="1:11" s="39" customFormat="1" ht="6" customHeight="1">
      <c r="A129" s="40"/>
      <c r="B129" s="37"/>
      <c r="C129" s="37"/>
      <c r="D129" s="37"/>
      <c r="E129" s="37"/>
      <c r="F129" s="37"/>
      <c r="G129" s="37"/>
      <c r="H129" s="268"/>
      <c r="I129" s="269"/>
      <c r="J129" s="269"/>
      <c r="K129" s="51"/>
    </row>
    <row r="130" spans="1:11" s="39" customFormat="1" ht="17.25" customHeight="1">
      <c r="A130" s="40" t="s">
        <v>722</v>
      </c>
      <c r="B130" s="37">
        <v>3769</v>
      </c>
      <c r="C130" s="37">
        <v>2207</v>
      </c>
      <c r="D130" s="37">
        <v>1562</v>
      </c>
      <c r="E130" s="37">
        <v>6873</v>
      </c>
      <c r="F130" s="37">
        <v>3871</v>
      </c>
      <c r="G130" s="37">
        <v>3002</v>
      </c>
      <c r="H130" s="270">
        <f t="shared" si="1"/>
        <v>24311</v>
      </c>
      <c r="I130" s="269">
        <v>13268</v>
      </c>
      <c r="J130" s="269">
        <v>11043</v>
      </c>
      <c r="K130" s="51"/>
    </row>
    <row r="131" spans="1:11" s="39" customFormat="1" ht="6" customHeight="1" thickBot="1">
      <c r="A131" s="48" t="s">
        <v>11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51"/>
    </row>
    <row r="132" spans="1:11" s="39" customFormat="1" ht="15.75" customHeight="1">
      <c r="A132" s="41"/>
      <c r="B132" s="37"/>
      <c r="C132" s="37"/>
      <c r="D132" s="37"/>
      <c r="H132" s="37"/>
      <c r="I132" s="37"/>
      <c r="J132" s="37"/>
      <c r="K132" s="51"/>
    </row>
    <row r="133" ht="15.75" customHeight="1">
      <c r="K133" s="8"/>
    </row>
    <row r="134" ht="13.5">
      <c r="K134" s="8"/>
    </row>
    <row r="135" ht="13.5">
      <c r="K135" s="8"/>
    </row>
    <row r="136" ht="13.5">
      <c r="K136" s="8"/>
    </row>
    <row r="137" ht="13.5">
      <c r="K137" s="8"/>
    </row>
    <row r="138" ht="13.5">
      <c r="K138" s="8"/>
    </row>
    <row r="139" ht="13.5">
      <c r="K139" s="8"/>
    </row>
    <row r="140" ht="13.5">
      <c r="K140" s="8"/>
    </row>
    <row r="141" ht="13.5">
      <c r="K141" s="8"/>
    </row>
    <row r="142" ht="13.5">
      <c r="K142" s="8"/>
    </row>
    <row r="143" ht="13.5">
      <c r="K143" s="8"/>
    </row>
    <row r="144" ht="13.5">
      <c r="K144" s="8"/>
    </row>
    <row r="145" ht="13.5">
      <c r="K145" s="8"/>
    </row>
    <row r="146" ht="13.5">
      <c r="K146" s="8"/>
    </row>
    <row r="147" ht="13.5">
      <c r="K147" s="8"/>
    </row>
    <row r="148" ht="13.5">
      <c r="K148" s="8"/>
    </row>
    <row r="149" ht="13.5">
      <c r="K149" s="8"/>
    </row>
    <row r="150" ht="13.5">
      <c r="K150" s="8"/>
    </row>
    <row r="151" ht="13.5">
      <c r="K151" s="8"/>
    </row>
    <row r="152" ht="13.5">
      <c r="K152" s="8"/>
    </row>
    <row r="153" ht="13.5">
      <c r="K153" s="8"/>
    </row>
    <row r="154" ht="13.5">
      <c r="K154" s="8"/>
    </row>
    <row r="155" ht="13.5">
      <c r="K155" s="8"/>
    </row>
    <row r="156" ht="13.5">
      <c r="K156" s="8"/>
    </row>
    <row r="157" ht="13.5">
      <c r="K157" s="8"/>
    </row>
    <row r="158" ht="13.5">
      <c r="K158" s="8"/>
    </row>
    <row r="159" ht="13.5">
      <c r="K159" s="8"/>
    </row>
    <row r="160" ht="13.5">
      <c r="K160" s="8"/>
    </row>
    <row r="161" ht="13.5">
      <c r="K161" s="8"/>
    </row>
    <row r="162" ht="13.5">
      <c r="K162" s="8"/>
    </row>
    <row r="163" ht="13.5">
      <c r="K163" s="8"/>
    </row>
    <row r="164" ht="13.5">
      <c r="K164" s="8"/>
    </row>
    <row r="165" ht="13.5">
      <c r="K165" s="8"/>
    </row>
    <row r="166" ht="13.5">
      <c r="K166" s="8"/>
    </row>
    <row r="167" ht="13.5">
      <c r="K167" s="8"/>
    </row>
    <row r="168" ht="13.5">
      <c r="K168" s="8"/>
    </row>
    <row r="169" ht="13.5">
      <c r="K169" s="8"/>
    </row>
    <row r="170" ht="13.5">
      <c r="K170" s="8"/>
    </row>
    <row r="171" ht="13.5">
      <c r="K171" s="8"/>
    </row>
    <row r="172" ht="13.5">
      <c r="K172" s="8"/>
    </row>
    <row r="173" ht="13.5">
      <c r="K173" s="8"/>
    </row>
    <row r="174" ht="13.5">
      <c r="K174" s="8"/>
    </row>
    <row r="175" ht="13.5">
      <c r="K175" s="8"/>
    </row>
    <row r="176" ht="13.5">
      <c r="K176" s="8"/>
    </row>
    <row r="177" ht="13.5">
      <c r="K177" s="8"/>
    </row>
    <row r="178" ht="13.5">
      <c r="K178" s="8"/>
    </row>
    <row r="179" ht="13.5">
      <c r="K179" s="8"/>
    </row>
    <row r="180" ht="13.5">
      <c r="K180" s="8"/>
    </row>
    <row r="181" ht="13.5">
      <c r="K181" s="8"/>
    </row>
    <row r="182" ht="13.5">
      <c r="K182" s="8"/>
    </row>
    <row r="183" ht="13.5">
      <c r="K183" s="8"/>
    </row>
    <row r="184" ht="13.5">
      <c r="K184" s="8"/>
    </row>
    <row r="185" ht="13.5">
      <c r="K185" s="8"/>
    </row>
    <row r="186" ht="13.5">
      <c r="K186" s="8"/>
    </row>
    <row r="187" ht="13.5">
      <c r="K187" s="8"/>
    </row>
    <row r="188" ht="13.5">
      <c r="K188" s="8"/>
    </row>
    <row r="189" ht="13.5">
      <c r="K189" s="8"/>
    </row>
    <row r="190" ht="13.5">
      <c r="K190" s="8"/>
    </row>
    <row r="191" ht="13.5">
      <c r="K191" s="8"/>
    </row>
    <row r="192" ht="13.5">
      <c r="K192" s="8"/>
    </row>
    <row r="193" ht="13.5">
      <c r="K193" s="8"/>
    </row>
    <row r="194" ht="13.5">
      <c r="K194" s="8"/>
    </row>
    <row r="195" ht="13.5">
      <c r="K195" s="8"/>
    </row>
    <row r="196" ht="13.5">
      <c r="K196" s="8"/>
    </row>
    <row r="197" ht="13.5">
      <c r="K197" s="8"/>
    </row>
    <row r="198" ht="13.5">
      <c r="K198" s="8"/>
    </row>
    <row r="199" ht="13.5">
      <c r="K199" s="8"/>
    </row>
    <row r="200" ht="13.5">
      <c r="K200" s="8"/>
    </row>
    <row r="201" ht="13.5">
      <c r="K201" s="8"/>
    </row>
    <row r="202" ht="13.5">
      <c r="K202" s="8"/>
    </row>
    <row r="203" ht="13.5">
      <c r="K203" s="8"/>
    </row>
    <row r="204" ht="13.5">
      <c r="K204" s="8"/>
    </row>
    <row r="205" ht="13.5">
      <c r="K205" s="8"/>
    </row>
    <row r="206" ht="13.5">
      <c r="K206" s="8"/>
    </row>
    <row r="207" ht="13.5">
      <c r="K207" s="8"/>
    </row>
    <row r="208" ht="13.5">
      <c r="K208" s="8"/>
    </row>
    <row r="209" ht="13.5">
      <c r="K209" s="8"/>
    </row>
    <row r="210" ht="13.5">
      <c r="K210" s="8"/>
    </row>
    <row r="211" ht="13.5">
      <c r="K211" s="8"/>
    </row>
    <row r="212" ht="13.5">
      <c r="K212" s="8"/>
    </row>
    <row r="213" ht="13.5">
      <c r="K213" s="8"/>
    </row>
    <row r="214" ht="13.5">
      <c r="K214" s="8"/>
    </row>
    <row r="215" ht="13.5">
      <c r="K215" s="8"/>
    </row>
    <row r="216" ht="13.5">
      <c r="K216" s="8"/>
    </row>
    <row r="217" ht="13.5">
      <c r="K217" s="8"/>
    </row>
    <row r="218" ht="13.5">
      <c r="K218" s="8"/>
    </row>
    <row r="219" ht="13.5">
      <c r="K219" s="8"/>
    </row>
    <row r="220" ht="13.5">
      <c r="K220" s="8"/>
    </row>
    <row r="221" ht="13.5">
      <c r="K221" s="8"/>
    </row>
    <row r="222" ht="13.5">
      <c r="K222" s="8"/>
    </row>
    <row r="223" ht="13.5">
      <c r="K223" s="8"/>
    </row>
    <row r="224" ht="13.5">
      <c r="K224" s="8"/>
    </row>
    <row r="225" ht="13.5">
      <c r="K225" s="8"/>
    </row>
    <row r="226" ht="13.5">
      <c r="K226" s="8"/>
    </row>
    <row r="227" ht="13.5">
      <c r="K227" s="8"/>
    </row>
    <row r="228" ht="13.5">
      <c r="K228" s="8"/>
    </row>
    <row r="229" ht="13.5">
      <c r="K229" s="8"/>
    </row>
    <row r="230" ht="13.5">
      <c r="K230" s="8"/>
    </row>
    <row r="231" ht="13.5">
      <c r="K231" s="8"/>
    </row>
    <row r="232" ht="13.5">
      <c r="K232" s="8"/>
    </row>
    <row r="233" ht="13.5">
      <c r="K233" s="8"/>
    </row>
    <row r="234" ht="13.5">
      <c r="K234" s="8"/>
    </row>
    <row r="235" ht="13.5">
      <c r="K235" s="8"/>
    </row>
    <row r="236" ht="13.5">
      <c r="K236" s="8"/>
    </row>
    <row r="237" ht="13.5">
      <c r="K237" s="8"/>
    </row>
    <row r="238" ht="13.5">
      <c r="K238" s="8"/>
    </row>
    <row r="239" ht="13.5">
      <c r="K239" s="8"/>
    </row>
    <row r="240" ht="13.5">
      <c r="K240" s="8"/>
    </row>
    <row r="241" ht="13.5">
      <c r="K241" s="8"/>
    </row>
    <row r="242" ht="13.5">
      <c r="K242" s="8"/>
    </row>
    <row r="243" ht="13.5">
      <c r="K243" s="8"/>
    </row>
    <row r="244" ht="13.5">
      <c r="K244" s="8"/>
    </row>
    <row r="245" ht="13.5">
      <c r="K245" s="8"/>
    </row>
    <row r="246" ht="13.5">
      <c r="K246" s="8"/>
    </row>
    <row r="247" ht="13.5">
      <c r="K247" s="8"/>
    </row>
    <row r="248" ht="13.5">
      <c r="K248" s="8"/>
    </row>
    <row r="249" ht="13.5">
      <c r="K249" s="8"/>
    </row>
    <row r="250" ht="13.5">
      <c r="K250" s="8"/>
    </row>
    <row r="251" ht="13.5">
      <c r="K251" s="8"/>
    </row>
    <row r="252" ht="13.5">
      <c r="K252" s="8"/>
    </row>
    <row r="253" ht="13.5">
      <c r="K253" s="8"/>
    </row>
    <row r="254" ht="13.5">
      <c r="K254" s="8"/>
    </row>
    <row r="255" ht="13.5">
      <c r="K255" s="8"/>
    </row>
    <row r="256" ht="13.5">
      <c r="K256" s="8"/>
    </row>
    <row r="257" ht="13.5">
      <c r="K257" s="8"/>
    </row>
    <row r="258" ht="13.5">
      <c r="K258" s="8"/>
    </row>
    <row r="259" ht="13.5">
      <c r="K259" s="8"/>
    </row>
    <row r="260" ht="13.5">
      <c r="K260" s="8"/>
    </row>
    <row r="261" ht="13.5">
      <c r="K261" s="8"/>
    </row>
    <row r="262" ht="13.5">
      <c r="K262" s="8"/>
    </row>
    <row r="263" ht="13.5">
      <c r="K263" s="8"/>
    </row>
    <row r="264" ht="13.5">
      <c r="K264" s="8"/>
    </row>
    <row r="265" ht="13.5">
      <c r="K265" s="8"/>
    </row>
    <row r="266" ht="13.5">
      <c r="K266" s="8"/>
    </row>
    <row r="267" ht="13.5">
      <c r="K267" s="8"/>
    </row>
    <row r="268" ht="13.5">
      <c r="K268" s="8"/>
    </row>
    <row r="269" ht="13.5">
      <c r="K269" s="8"/>
    </row>
    <row r="270" ht="13.5">
      <c r="K270" s="8"/>
    </row>
    <row r="271" ht="13.5">
      <c r="K271" s="8"/>
    </row>
    <row r="272" ht="13.5">
      <c r="K272" s="8"/>
    </row>
    <row r="273" ht="13.5">
      <c r="K273" s="8"/>
    </row>
    <row r="274" ht="13.5">
      <c r="K274" s="8"/>
    </row>
    <row r="275" ht="13.5">
      <c r="K275" s="8"/>
    </row>
    <row r="276" ht="13.5">
      <c r="K276" s="8"/>
    </row>
    <row r="277" ht="13.5">
      <c r="K277" s="8"/>
    </row>
    <row r="278" ht="13.5">
      <c r="K278" s="8"/>
    </row>
    <row r="279" ht="13.5">
      <c r="K279" s="8"/>
    </row>
    <row r="280" ht="13.5">
      <c r="K280" s="8"/>
    </row>
    <row r="281" ht="13.5">
      <c r="K281" s="8"/>
    </row>
    <row r="282" ht="13.5">
      <c r="K282" s="8"/>
    </row>
    <row r="283" ht="13.5">
      <c r="K283" s="8"/>
    </row>
    <row r="284" ht="13.5">
      <c r="K284" s="8"/>
    </row>
    <row r="285" ht="13.5">
      <c r="K285" s="8"/>
    </row>
    <row r="286" ht="13.5">
      <c r="K286" s="8"/>
    </row>
    <row r="287" ht="13.5">
      <c r="K287" s="8"/>
    </row>
    <row r="288" ht="13.5">
      <c r="K288" s="8"/>
    </row>
  </sheetData>
  <sheetProtection/>
  <mergeCells count="5">
    <mergeCell ref="H3:J3"/>
    <mergeCell ref="A1:J1"/>
    <mergeCell ref="A3:A4"/>
    <mergeCell ref="E3:G3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15" customWidth="1"/>
    <col min="2" max="2" width="12.125" style="15" customWidth="1"/>
    <col min="3" max="3" width="0.875" style="15" customWidth="1"/>
    <col min="4" max="11" width="10.25390625" style="301" customWidth="1"/>
    <col min="12" max="16384" width="9.00390625" style="4" customWidth="1"/>
  </cols>
  <sheetData>
    <row r="1" spans="1:11" s="52" customFormat="1" ht="19.5" customHeight="1">
      <c r="A1" s="481" t="s">
        <v>846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11" s="52" customFormat="1" ht="19.5" customHeight="1">
      <c r="A2" s="481" t="s">
        <v>847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1" s="70" customFormat="1" ht="18" thickBot="1">
      <c r="A3" s="27"/>
      <c r="B3" s="27"/>
      <c r="C3" s="27"/>
      <c r="D3" s="305"/>
      <c r="E3" s="305"/>
      <c r="F3" s="305"/>
      <c r="G3" s="305"/>
      <c r="H3" s="305"/>
      <c r="I3" s="44"/>
      <c r="J3" s="44"/>
      <c r="K3" s="432"/>
    </row>
    <row r="4" spans="1:11" s="94" customFormat="1" ht="19.5" customHeight="1">
      <c r="A4" s="717"/>
      <c r="B4" s="607" t="s">
        <v>299</v>
      </c>
      <c r="C4" s="396"/>
      <c r="D4" s="734" t="s">
        <v>72</v>
      </c>
      <c r="E4" s="735"/>
      <c r="F4" s="735"/>
      <c r="G4" s="735"/>
      <c r="H4" s="735"/>
      <c r="I4" s="735"/>
      <c r="J4" s="735"/>
      <c r="K4" s="736"/>
    </row>
    <row r="5" spans="1:11" s="94" customFormat="1" ht="19.5" customHeight="1">
      <c r="A5" s="733"/>
      <c r="B5" s="733"/>
      <c r="C5" s="285"/>
      <c r="D5" s="737" t="s">
        <v>984</v>
      </c>
      <c r="E5" s="567"/>
      <c r="F5" s="738"/>
      <c r="G5" s="737" t="s">
        <v>1074</v>
      </c>
      <c r="H5" s="567"/>
      <c r="I5" s="738"/>
      <c r="J5" s="739" t="s">
        <v>848</v>
      </c>
      <c r="K5" s="737" t="s">
        <v>849</v>
      </c>
    </row>
    <row r="6" spans="1:11" s="94" customFormat="1" ht="19.5" customHeight="1">
      <c r="A6" s="733"/>
      <c r="B6" s="733"/>
      <c r="C6" s="284"/>
      <c r="D6" s="395" t="s">
        <v>850</v>
      </c>
      <c r="E6" s="314" t="s">
        <v>851</v>
      </c>
      <c r="F6" s="314" t="s">
        <v>852</v>
      </c>
      <c r="G6" s="314" t="s">
        <v>850</v>
      </c>
      <c r="H6" s="314" t="s">
        <v>851</v>
      </c>
      <c r="I6" s="314" t="s">
        <v>852</v>
      </c>
      <c r="J6" s="739"/>
      <c r="K6" s="737"/>
    </row>
    <row r="7" spans="1:11" ht="5.25" customHeight="1">
      <c r="A7" s="9"/>
      <c r="B7" s="9" t="s">
        <v>11</v>
      </c>
      <c r="C7" s="309"/>
      <c r="D7" s="320"/>
      <c r="E7" s="311"/>
      <c r="F7" s="311"/>
      <c r="G7" s="311"/>
      <c r="H7" s="311"/>
      <c r="I7" s="311"/>
      <c r="J7" s="311"/>
      <c r="K7" s="311"/>
    </row>
    <row r="8" spans="1:11" s="1" customFormat="1" ht="19.5" customHeight="1">
      <c r="A8" s="8"/>
      <c r="B8" s="296" t="s">
        <v>853</v>
      </c>
      <c r="C8" s="6"/>
      <c r="D8" s="311">
        <v>69426</v>
      </c>
      <c r="E8" s="311">
        <v>62139</v>
      </c>
      <c r="F8" s="311">
        <v>7287</v>
      </c>
      <c r="G8" s="311">
        <f>G10+G53+G66</f>
        <v>69060</v>
      </c>
      <c r="H8" s="311">
        <f>H10+H53+H66</f>
        <v>62082</v>
      </c>
      <c r="I8" s="311">
        <f>I10+I53+I66</f>
        <v>6978</v>
      </c>
      <c r="J8" s="389">
        <f aca="true" t="shared" si="0" ref="J8:J64">H8-E8</f>
        <v>-57</v>
      </c>
      <c r="K8" s="389">
        <f aca="true" t="shared" si="1" ref="K8:K64">I8-F8</f>
        <v>-309</v>
      </c>
    </row>
    <row r="9" spans="1:11" s="1" customFormat="1" ht="18.75" customHeight="1">
      <c r="A9" s="8"/>
      <c r="B9" s="8" t="s">
        <v>11</v>
      </c>
      <c r="C9" s="6"/>
      <c r="D9" s="311"/>
      <c r="E9" s="311"/>
      <c r="F9" s="311"/>
      <c r="G9" s="311"/>
      <c r="H9" s="311"/>
      <c r="I9" s="311"/>
      <c r="J9" s="353"/>
      <c r="K9" s="353"/>
    </row>
    <row r="10" spans="1:11" s="1" customFormat="1" ht="19.5" customHeight="1">
      <c r="A10" s="8"/>
      <c r="B10" s="296" t="s">
        <v>854</v>
      </c>
      <c r="C10" s="6"/>
      <c r="D10" s="311">
        <v>42263</v>
      </c>
      <c r="E10" s="311">
        <v>39096</v>
      </c>
      <c r="F10" s="311">
        <v>3167</v>
      </c>
      <c r="G10" s="311">
        <v>43489</v>
      </c>
      <c r="H10" s="311">
        <v>40509</v>
      </c>
      <c r="I10" s="311">
        <v>2980</v>
      </c>
      <c r="J10" s="389">
        <f t="shared" si="0"/>
        <v>1413</v>
      </c>
      <c r="K10" s="389">
        <f t="shared" si="1"/>
        <v>-187</v>
      </c>
    </row>
    <row r="11" spans="1:11" s="312" customFormat="1" ht="19.5" customHeight="1">
      <c r="A11" s="51"/>
      <c r="B11" s="55" t="s">
        <v>855</v>
      </c>
      <c r="C11" s="36"/>
      <c r="D11" s="307">
        <v>4247</v>
      </c>
      <c r="E11" s="307">
        <v>3997</v>
      </c>
      <c r="F11" s="307">
        <v>250</v>
      </c>
      <c r="G11" s="307">
        <v>4363</v>
      </c>
      <c r="H11" s="307">
        <v>4072</v>
      </c>
      <c r="I11" s="307">
        <v>291</v>
      </c>
      <c r="J11" s="390">
        <f t="shared" si="0"/>
        <v>75</v>
      </c>
      <c r="K11" s="390">
        <f t="shared" si="1"/>
        <v>41</v>
      </c>
    </row>
    <row r="12" spans="1:11" s="312" customFormat="1" ht="19.5" customHeight="1">
      <c r="A12" s="51"/>
      <c r="B12" s="55" t="s">
        <v>856</v>
      </c>
      <c r="C12" s="36"/>
      <c r="D12" s="307">
        <v>59</v>
      </c>
      <c r="E12" s="307">
        <v>59</v>
      </c>
      <c r="F12" s="388">
        <v>0</v>
      </c>
      <c r="G12" s="307">
        <v>84</v>
      </c>
      <c r="H12" s="307">
        <v>81</v>
      </c>
      <c r="I12" s="388">
        <v>3</v>
      </c>
      <c r="J12" s="390">
        <f t="shared" si="0"/>
        <v>22</v>
      </c>
      <c r="K12" s="390">
        <f t="shared" si="1"/>
        <v>3</v>
      </c>
    </row>
    <row r="13" spans="1:11" s="312" customFormat="1" ht="19.5" customHeight="1">
      <c r="A13" s="51"/>
      <c r="B13" s="55" t="s">
        <v>857</v>
      </c>
      <c r="C13" s="36"/>
      <c r="D13" s="307">
        <v>207</v>
      </c>
      <c r="E13" s="307">
        <v>204</v>
      </c>
      <c r="F13" s="307">
        <v>3</v>
      </c>
      <c r="G13" s="307">
        <v>220</v>
      </c>
      <c r="H13" s="307">
        <v>219</v>
      </c>
      <c r="I13" s="307">
        <v>1</v>
      </c>
      <c r="J13" s="390">
        <f t="shared" si="0"/>
        <v>15</v>
      </c>
      <c r="K13" s="390">
        <f t="shared" si="1"/>
        <v>-2</v>
      </c>
    </row>
    <row r="14" spans="1:11" s="312" customFormat="1" ht="19.5" customHeight="1">
      <c r="A14" s="51"/>
      <c r="B14" s="55" t="s">
        <v>858</v>
      </c>
      <c r="C14" s="36"/>
      <c r="D14" s="307">
        <v>4963</v>
      </c>
      <c r="E14" s="307">
        <v>4565</v>
      </c>
      <c r="F14" s="307">
        <v>398</v>
      </c>
      <c r="G14" s="307">
        <v>5093</v>
      </c>
      <c r="H14" s="307">
        <v>4713</v>
      </c>
      <c r="I14" s="307">
        <v>380</v>
      </c>
      <c r="J14" s="390">
        <f t="shared" si="0"/>
        <v>148</v>
      </c>
      <c r="K14" s="390">
        <f t="shared" si="1"/>
        <v>-18</v>
      </c>
    </row>
    <row r="15" spans="1:11" s="312" customFormat="1" ht="19.5" customHeight="1">
      <c r="A15" s="51"/>
      <c r="B15" s="55" t="s">
        <v>859</v>
      </c>
      <c r="C15" s="36"/>
      <c r="D15" s="307">
        <v>31</v>
      </c>
      <c r="E15" s="307">
        <v>28</v>
      </c>
      <c r="F15" s="307">
        <v>3</v>
      </c>
      <c r="G15" s="307">
        <v>30</v>
      </c>
      <c r="H15" s="307">
        <v>30</v>
      </c>
      <c r="I15" s="307">
        <v>0</v>
      </c>
      <c r="J15" s="390">
        <f t="shared" si="0"/>
        <v>2</v>
      </c>
      <c r="K15" s="390">
        <f t="shared" si="1"/>
        <v>-3</v>
      </c>
    </row>
    <row r="16" spans="1:11" s="312" customFormat="1" ht="19.5" customHeight="1">
      <c r="A16" s="51"/>
      <c r="B16" s="55" t="s">
        <v>860</v>
      </c>
      <c r="C16" s="36"/>
      <c r="D16" s="307">
        <v>777</v>
      </c>
      <c r="E16" s="307">
        <v>771</v>
      </c>
      <c r="F16" s="307">
        <v>6</v>
      </c>
      <c r="G16" s="307">
        <v>845</v>
      </c>
      <c r="H16" s="307">
        <v>838</v>
      </c>
      <c r="I16" s="307">
        <v>7</v>
      </c>
      <c r="J16" s="390">
        <f t="shared" si="0"/>
        <v>67</v>
      </c>
      <c r="K16" s="390">
        <f t="shared" si="1"/>
        <v>1</v>
      </c>
    </row>
    <row r="17" spans="1:11" s="312" customFormat="1" ht="19.5" customHeight="1">
      <c r="A17" s="51"/>
      <c r="B17" s="55" t="s">
        <v>861</v>
      </c>
      <c r="C17" s="36"/>
      <c r="D17" s="307">
        <v>39</v>
      </c>
      <c r="E17" s="307">
        <v>37</v>
      </c>
      <c r="F17" s="307">
        <v>2</v>
      </c>
      <c r="G17" s="307">
        <v>44</v>
      </c>
      <c r="H17" s="307">
        <v>34</v>
      </c>
      <c r="I17" s="307">
        <v>10</v>
      </c>
      <c r="J17" s="390">
        <f t="shared" si="0"/>
        <v>-3</v>
      </c>
      <c r="K17" s="390">
        <f t="shared" si="1"/>
        <v>8</v>
      </c>
    </row>
    <row r="18" spans="1:11" s="312" customFormat="1" ht="19.5" customHeight="1">
      <c r="A18" s="51"/>
      <c r="B18" s="55" t="s">
        <v>862</v>
      </c>
      <c r="C18" s="36"/>
      <c r="D18" s="307">
        <v>2667</v>
      </c>
      <c r="E18" s="307">
        <v>2482</v>
      </c>
      <c r="F18" s="307">
        <v>185</v>
      </c>
      <c r="G18" s="307">
        <v>2627</v>
      </c>
      <c r="H18" s="307">
        <v>2446</v>
      </c>
      <c r="I18" s="307">
        <v>181</v>
      </c>
      <c r="J18" s="390">
        <f t="shared" si="0"/>
        <v>-36</v>
      </c>
      <c r="K18" s="390">
        <f t="shared" si="1"/>
        <v>-4</v>
      </c>
    </row>
    <row r="19" spans="1:11" s="312" customFormat="1" ht="19.5" customHeight="1">
      <c r="A19" s="51"/>
      <c r="B19" s="55" t="s">
        <v>863</v>
      </c>
      <c r="C19" s="36"/>
      <c r="D19" s="307">
        <v>33</v>
      </c>
      <c r="E19" s="307">
        <v>33</v>
      </c>
      <c r="F19" s="388">
        <v>0</v>
      </c>
      <c r="G19" s="307">
        <v>28</v>
      </c>
      <c r="H19" s="307">
        <v>28</v>
      </c>
      <c r="I19" s="388">
        <v>0</v>
      </c>
      <c r="J19" s="390">
        <f t="shared" si="0"/>
        <v>-5</v>
      </c>
      <c r="K19" s="390">
        <f t="shared" si="1"/>
        <v>0</v>
      </c>
    </row>
    <row r="20" spans="1:11" s="312" customFormat="1" ht="19.5" customHeight="1">
      <c r="A20" s="51"/>
      <c r="B20" s="55" t="s">
        <v>864</v>
      </c>
      <c r="C20" s="36"/>
      <c r="D20" s="307">
        <v>744</v>
      </c>
      <c r="E20" s="307">
        <v>726</v>
      </c>
      <c r="F20" s="307">
        <v>18</v>
      </c>
      <c r="G20" s="307">
        <v>742</v>
      </c>
      <c r="H20" s="307">
        <v>722</v>
      </c>
      <c r="I20" s="307">
        <v>20</v>
      </c>
      <c r="J20" s="390">
        <f t="shared" si="0"/>
        <v>-4</v>
      </c>
      <c r="K20" s="390">
        <f t="shared" si="1"/>
        <v>2</v>
      </c>
    </row>
    <row r="21" spans="1:11" s="312" customFormat="1" ht="19.5" customHeight="1">
      <c r="A21" s="51"/>
      <c r="B21" s="55" t="s">
        <v>865</v>
      </c>
      <c r="C21" s="36"/>
      <c r="D21" s="307">
        <v>43</v>
      </c>
      <c r="E21" s="307">
        <v>43</v>
      </c>
      <c r="F21" s="388">
        <v>0</v>
      </c>
      <c r="G21" s="307">
        <v>58</v>
      </c>
      <c r="H21" s="307">
        <v>57</v>
      </c>
      <c r="I21" s="388">
        <v>1</v>
      </c>
      <c r="J21" s="390">
        <f t="shared" si="0"/>
        <v>14</v>
      </c>
      <c r="K21" s="390">
        <f t="shared" si="1"/>
        <v>1</v>
      </c>
    </row>
    <row r="22" spans="1:11" s="312" customFormat="1" ht="19.5" customHeight="1">
      <c r="A22" s="51"/>
      <c r="B22" s="55" t="s">
        <v>866</v>
      </c>
      <c r="C22" s="36"/>
      <c r="D22" s="307">
        <v>9222</v>
      </c>
      <c r="E22" s="307">
        <v>8378</v>
      </c>
      <c r="F22" s="307">
        <v>844</v>
      </c>
      <c r="G22" s="307">
        <v>9454</v>
      </c>
      <c r="H22" s="307">
        <v>8767</v>
      </c>
      <c r="I22" s="307">
        <v>687</v>
      </c>
      <c r="J22" s="390">
        <f t="shared" si="0"/>
        <v>389</v>
      </c>
      <c r="K22" s="390">
        <f t="shared" si="1"/>
        <v>-157</v>
      </c>
    </row>
    <row r="23" spans="1:11" s="312" customFormat="1" ht="19.5" customHeight="1">
      <c r="A23" s="51"/>
      <c r="B23" s="55" t="s">
        <v>867</v>
      </c>
      <c r="C23" s="36"/>
      <c r="D23" s="307">
        <v>366</v>
      </c>
      <c r="E23" s="307">
        <v>330</v>
      </c>
      <c r="F23" s="307">
        <v>36</v>
      </c>
      <c r="G23" s="307">
        <v>404</v>
      </c>
      <c r="H23" s="307">
        <v>364</v>
      </c>
      <c r="I23" s="307">
        <v>40</v>
      </c>
      <c r="J23" s="390">
        <f t="shared" si="0"/>
        <v>34</v>
      </c>
      <c r="K23" s="390">
        <f t="shared" si="1"/>
        <v>4</v>
      </c>
    </row>
    <row r="24" spans="1:11" s="312" customFormat="1" ht="19.5" customHeight="1">
      <c r="A24" s="51"/>
      <c r="B24" s="55" t="s">
        <v>621</v>
      </c>
      <c r="C24" s="36"/>
      <c r="D24" s="307">
        <v>2500</v>
      </c>
      <c r="E24" s="307">
        <v>2362</v>
      </c>
      <c r="F24" s="307">
        <v>138</v>
      </c>
      <c r="G24" s="307">
        <v>2704</v>
      </c>
      <c r="H24" s="307">
        <v>2558</v>
      </c>
      <c r="I24" s="307">
        <v>146</v>
      </c>
      <c r="J24" s="390">
        <f t="shared" si="0"/>
        <v>196</v>
      </c>
      <c r="K24" s="390">
        <f t="shared" si="1"/>
        <v>8</v>
      </c>
    </row>
    <row r="25" spans="1:11" s="312" customFormat="1" ht="19.5" customHeight="1">
      <c r="A25" s="51"/>
      <c r="B25" s="55" t="s">
        <v>622</v>
      </c>
      <c r="C25" s="36"/>
      <c r="D25" s="307">
        <v>2640</v>
      </c>
      <c r="E25" s="307">
        <v>2515</v>
      </c>
      <c r="F25" s="307">
        <v>125</v>
      </c>
      <c r="G25" s="307">
        <v>2922</v>
      </c>
      <c r="H25" s="307">
        <v>2778</v>
      </c>
      <c r="I25" s="307">
        <v>144</v>
      </c>
      <c r="J25" s="390">
        <f t="shared" si="0"/>
        <v>263</v>
      </c>
      <c r="K25" s="390">
        <f t="shared" si="1"/>
        <v>19</v>
      </c>
    </row>
    <row r="26" spans="1:11" s="312" customFormat="1" ht="19.5" customHeight="1">
      <c r="A26" s="51"/>
      <c r="B26" s="55" t="s">
        <v>623</v>
      </c>
      <c r="C26" s="36"/>
      <c r="D26" s="307">
        <v>22</v>
      </c>
      <c r="E26" s="307">
        <v>21</v>
      </c>
      <c r="F26" s="388">
        <v>1</v>
      </c>
      <c r="G26" s="307">
        <v>13</v>
      </c>
      <c r="H26" s="307">
        <v>13</v>
      </c>
      <c r="I26" s="388">
        <v>0</v>
      </c>
      <c r="J26" s="390">
        <f t="shared" si="0"/>
        <v>-8</v>
      </c>
      <c r="K26" s="390">
        <f t="shared" si="1"/>
        <v>-1</v>
      </c>
    </row>
    <row r="27" spans="1:11" s="312" customFormat="1" ht="19.5" customHeight="1">
      <c r="A27" s="51"/>
      <c r="B27" s="55" t="s">
        <v>624</v>
      </c>
      <c r="C27" s="36"/>
      <c r="D27" s="307">
        <v>3023</v>
      </c>
      <c r="E27" s="307">
        <v>2502</v>
      </c>
      <c r="F27" s="307">
        <v>521</v>
      </c>
      <c r="G27" s="307">
        <v>3022</v>
      </c>
      <c r="H27" s="307">
        <v>2558</v>
      </c>
      <c r="I27" s="307">
        <v>464</v>
      </c>
      <c r="J27" s="390">
        <f t="shared" si="0"/>
        <v>56</v>
      </c>
      <c r="K27" s="390">
        <f t="shared" si="1"/>
        <v>-57</v>
      </c>
    </row>
    <row r="28" spans="1:11" s="312" customFormat="1" ht="19.5" customHeight="1">
      <c r="A28" s="51"/>
      <c r="B28" s="55" t="s">
        <v>625</v>
      </c>
      <c r="C28" s="36"/>
      <c r="D28" s="307">
        <v>143</v>
      </c>
      <c r="E28" s="307">
        <v>143</v>
      </c>
      <c r="F28" s="388">
        <v>0</v>
      </c>
      <c r="G28" s="307">
        <v>153</v>
      </c>
      <c r="H28" s="307">
        <v>153</v>
      </c>
      <c r="I28" s="388">
        <v>0</v>
      </c>
      <c r="J28" s="390">
        <f t="shared" si="0"/>
        <v>10</v>
      </c>
      <c r="K28" s="390">
        <f t="shared" si="1"/>
        <v>0</v>
      </c>
    </row>
    <row r="29" spans="1:11" s="312" customFormat="1" ht="19.5" customHeight="1">
      <c r="A29" s="51"/>
      <c r="B29" s="55" t="s">
        <v>626</v>
      </c>
      <c r="C29" s="36"/>
      <c r="D29" s="307">
        <v>45</v>
      </c>
      <c r="E29" s="307">
        <v>45</v>
      </c>
      <c r="F29" s="388">
        <v>0</v>
      </c>
      <c r="G29" s="307">
        <v>55</v>
      </c>
      <c r="H29" s="307">
        <v>47</v>
      </c>
      <c r="I29" s="388">
        <v>8</v>
      </c>
      <c r="J29" s="390">
        <f t="shared" si="0"/>
        <v>2</v>
      </c>
      <c r="K29" s="390">
        <f t="shared" si="1"/>
        <v>8</v>
      </c>
    </row>
    <row r="30" spans="1:11" s="312" customFormat="1" ht="19.5" customHeight="1">
      <c r="A30" s="51"/>
      <c r="B30" s="55" t="s">
        <v>627</v>
      </c>
      <c r="C30" s="36"/>
      <c r="D30" s="307">
        <v>215</v>
      </c>
      <c r="E30" s="307">
        <v>212</v>
      </c>
      <c r="F30" s="307">
        <v>3</v>
      </c>
      <c r="G30" s="307">
        <v>263</v>
      </c>
      <c r="H30" s="307">
        <v>262</v>
      </c>
      <c r="I30" s="307">
        <v>1</v>
      </c>
      <c r="J30" s="390">
        <f t="shared" si="0"/>
        <v>50</v>
      </c>
      <c r="K30" s="390">
        <f t="shared" si="1"/>
        <v>-2</v>
      </c>
    </row>
    <row r="31" spans="1:11" s="312" customFormat="1" ht="19.5" customHeight="1">
      <c r="A31" s="51"/>
      <c r="B31" s="55" t="s">
        <v>868</v>
      </c>
      <c r="C31" s="36"/>
      <c r="D31" s="307">
        <v>3734</v>
      </c>
      <c r="E31" s="307">
        <v>3679</v>
      </c>
      <c r="F31" s="307">
        <v>55</v>
      </c>
      <c r="G31" s="307">
        <v>3570</v>
      </c>
      <c r="H31" s="307">
        <v>3524</v>
      </c>
      <c r="I31" s="307">
        <v>46</v>
      </c>
      <c r="J31" s="390">
        <f t="shared" si="0"/>
        <v>-155</v>
      </c>
      <c r="K31" s="390">
        <f t="shared" si="1"/>
        <v>-9</v>
      </c>
    </row>
    <row r="32" spans="1:11" s="312" customFormat="1" ht="19.5" customHeight="1">
      <c r="A32" s="51"/>
      <c r="B32" s="55" t="s">
        <v>869</v>
      </c>
      <c r="C32" s="36"/>
      <c r="D32" s="307">
        <v>2231</v>
      </c>
      <c r="E32" s="307">
        <v>1954</v>
      </c>
      <c r="F32" s="307">
        <v>277</v>
      </c>
      <c r="G32" s="307">
        <v>2285</v>
      </c>
      <c r="H32" s="307">
        <v>2036</v>
      </c>
      <c r="I32" s="307">
        <v>249</v>
      </c>
      <c r="J32" s="390">
        <f t="shared" si="0"/>
        <v>82</v>
      </c>
      <c r="K32" s="390">
        <f t="shared" si="1"/>
        <v>-28</v>
      </c>
    </row>
    <row r="33" spans="1:11" s="312" customFormat="1" ht="19.5" customHeight="1">
      <c r="A33" s="51"/>
      <c r="B33" s="55" t="s">
        <v>870</v>
      </c>
      <c r="C33" s="36"/>
      <c r="D33" s="307">
        <v>182</v>
      </c>
      <c r="E33" s="307">
        <v>180</v>
      </c>
      <c r="F33" s="307">
        <v>2</v>
      </c>
      <c r="G33" s="307">
        <v>182</v>
      </c>
      <c r="H33" s="307">
        <v>180</v>
      </c>
      <c r="I33" s="307">
        <v>2</v>
      </c>
      <c r="J33" s="390">
        <f t="shared" si="0"/>
        <v>0</v>
      </c>
      <c r="K33" s="390">
        <f t="shared" si="1"/>
        <v>0</v>
      </c>
    </row>
    <row r="34" spans="1:11" s="312" customFormat="1" ht="19.5" customHeight="1">
      <c r="A34" s="51"/>
      <c r="B34" s="55" t="s">
        <v>871</v>
      </c>
      <c r="C34" s="36"/>
      <c r="D34" s="307">
        <v>174</v>
      </c>
      <c r="E34" s="307">
        <v>172</v>
      </c>
      <c r="F34" s="388">
        <v>2</v>
      </c>
      <c r="G34" s="307">
        <v>202</v>
      </c>
      <c r="H34" s="307">
        <v>186</v>
      </c>
      <c r="I34" s="307">
        <v>16</v>
      </c>
      <c r="J34" s="390">
        <f t="shared" si="0"/>
        <v>14</v>
      </c>
      <c r="K34" s="390">
        <f t="shared" si="1"/>
        <v>14</v>
      </c>
    </row>
    <row r="35" spans="1:11" s="312" customFormat="1" ht="19.5" customHeight="1">
      <c r="A35" s="51"/>
      <c r="B35" s="55" t="s">
        <v>872</v>
      </c>
      <c r="C35" s="36"/>
      <c r="D35" s="307">
        <v>92</v>
      </c>
      <c r="E35" s="307">
        <v>92</v>
      </c>
      <c r="F35" s="388">
        <v>0</v>
      </c>
      <c r="G35" s="307">
        <v>92</v>
      </c>
      <c r="H35" s="307">
        <v>92</v>
      </c>
      <c r="I35" s="388">
        <v>0</v>
      </c>
      <c r="J35" s="390">
        <f t="shared" si="0"/>
        <v>0</v>
      </c>
      <c r="K35" s="390">
        <f t="shared" si="1"/>
        <v>0</v>
      </c>
    </row>
    <row r="36" spans="1:11" s="312" customFormat="1" ht="19.5" customHeight="1">
      <c r="A36" s="51"/>
      <c r="B36" s="55" t="s">
        <v>873</v>
      </c>
      <c r="C36" s="36"/>
      <c r="D36" s="307">
        <v>233</v>
      </c>
      <c r="E36" s="307">
        <v>233</v>
      </c>
      <c r="F36" s="388">
        <v>0</v>
      </c>
      <c r="G36" s="307">
        <v>275</v>
      </c>
      <c r="H36" s="307">
        <v>275</v>
      </c>
      <c r="I36" s="388">
        <v>0</v>
      </c>
      <c r="J36" s="390">
        <f t="shared" si="0"/>
        <v>42</v>
      </c>
      <c r="K36" s="390">
        <f t="shared" si="1"/>
        <v>0</v>
      </c>
    </row>
    <row r="37" spans="1:11" s="312" customFormat="1" ht="19.5" customHeight="1">
      <c r="A37" s="51"/>
      <c r="B37" s="55" t="s">
        <v>628</v>
      </c>
      <c r="C37" s="36"/>
      <c r="D37" s="307">
        <v>198</v>
      </c>
      <c r="E37" s="307">
        <v>198</v>
      </c>
      <c r="F37" s="388">
        <v>0</v>
      </c>
      <c r="G37" s="307">
        <v>210</v>
      </c>
      <c r="H37" s="307">
        <v>209</v>
      </c>
      <c r="I37" s="388">
        <v>1</v>
      </c>
      <c r="J37" s="390">
        <f t="shared" si="0"/>
        <v>11</v>
      </c>
      <c r="K37" s="390">
        <f t="shared" si="1"/>
        <v>1</v>
      </c>
    </row>
    <row r="38" spans="1:11" s="312" customFormat="1" ht="19.5" customHeight="1">
      <c r="A38" s="51"/>
      <c r="B38" s="55" t="s">
        <v>874</v>
      </c>
      <c r="C38" s="36"/>
      <c r="D38" s="307">
        <v>438</v>
      </c>
      <c r="E38" s="307">
        <v>437</v>
      </c>
      <c r="F38" s="307">
        <v>1</v>
      </c>
      <c r="G38" s="307">
        <v>343</v>
      </c>
      <c r="H38" s="307">
        <v>342</v>
      </c>
      <c r="I38" s="307">
        <v>1</v>
      </c>
      <c r="J38" s="390">
        <f t="shared" si="0"/>
        <v>-95</v>
      </c>
      <c r="K38" s="390">
        <f t="shared" si="1"/>
        <v>0</v>
      </c>
    </row>
    <row r="39" spans="1:11" s="312" customFormat="1" ht="19.5" customHeight="1">
      <c r="A39" s="51"/>
      <c r="B39" s="55" t="s">
        <v>875</v>
      </c>
      <c r="C39" s="36"/>
      <c r="D39" s="307">
        <v>521</v>
      </c>
      <c r="E39" s="307">
        <v>519</v>
      </c>
      <c r="F39" s="307">
        <v>2</v>
      </c>
      <c r="G39" s="307">
        <v>559</v>
      </c>
      <c r="H39" s="307">
        <v>554</v>
      </c>
      <c r="I39" s="307">
        <v>5</v>
      </c>
      <c r="J39" s="390">
        <f t="shared" si="0"/>
        <v>35</v>
      </c>
      <c r="K39" s="390">
        <f t="shared" si="1"/>
        <v>3</v>
      </c>
    </row>
    <row r="40" spans="1:11" s="312" customFormat="1" ht="19.5" customHeight="1">
      <c r="A40" s="51"/>
      <c r="B40" s="55" t="s">
        <v>876</v>
      </c>
      <c r="C40" s="36"/>
      <c r="D40" s="307">
        <v>558</v>
      </c>
      <c r="E40" s="307">
        <v>532</v>
      </c>
      <c r="F40" s="307">
        <v>26</v>
      </c>
      <c r="G40" s="307">
        <v>549</v>
      </c>
      <c r="H40" s="307">
        <v>528</v>
      </c>
      <c r="I40" s="307">
        <v>21</v>
      </c>
      <c r="J40" s="390">
        <f t="shared" si="0"/>
        <v>-4</v>
      </c>
      <c r="K40" s="390">
        <f t="shared" si="1"/>
        <v>-5</v>
      </c>
    </row>
    <row r="41" spans="1:11" s="312" customFormat="1" ht="19.5" customHeight="1">
      <c r="A41" s="51" t="s">
        <v>93</v>
      </c>
      <c r="B41" s="55" t="s">
        <v>877</v>
      </c>
      <c r="C41" s="36"/>
      <c r="D41" s="307">
        <v>274</v>
      </c>
      <c r="E41" s="306">
        <v>264</v>
      </c>
      <c r="F41" s="306">
        <v>10</v>
      </c>
      <c r="G41" s="306">
        <v>293</v>
      </c>
      <c r="H41" s="306">
        <v>287</v>
      </c>
      <c r="I41" s="306">
        <v>6</v>
      </c>
      <c r="J41" s="390">
        <f t="shared" si="0"/>
        <v>23</v>
      </c>
      <c r="K41" s="390">
        <f t="shared" si="1"/>
        <v>-4</v>
      </c>
    </row>
    <row r="42" spans="1:11" s="312" customFormat="1" ht="19.5" customHeight="1">
      <c r="A42" s="51" t="s">
        <v>94</v>
      </c>
      <c r="B42" s="55" t="s">
        <v>878</v>
      </c>
      <c r="C42" s="36"/>
      <c r="D42" s="307">
        <v>1294</v>
      </c>
      <c r="E42" s="306">
        <v>1051</v>
      </c>
      <c r="F42" s="306">
        <v>243</v>
      </c>
      <c r="G42" s="306">
        <v>1382</v>
      </c>
      <c r="H42" s="306">
        <v>1141</v>
      </c>
      <c r="I42" s="306">
        <v>241</v>
      </c>
      <c r="J42" s="390">
        <f t="shared" si="0"/>
        <v>90</v>
      </c>
      <c r="K42" s="390">
        <f t="shared" si="1"/>
        <v>-2</v>
      </c>
    </row>
    <row r="43" spans="1:11" s="29" customFormat="1" ht="19.5" customHeight="1">
      <c r="A43" s="51"/>
      <c r="B43" s="55" t="s">
        <v>879</v>
      </c>
      <c r="C43" s="36"/>
      <c r="D43" s="307">
        <v>136</v>
      </c>
      <c r="E43" s="307">
        <v>120</v>
      </c>
      <c r="F43" s="307">
        <v>16</v>
      </c>
      <c r="G43" s="307">
        <v>158</v>
      </c>
      <c r="H43" s="307">
        <v>151</v>
      </c>
      <c r="I43" s="307">
        <v>7</v>
      </c>
      <c r="J43" s="390">
        <f t="shared" si="0"/>
        <v>31</v>
      </c>
      <c r="K43" s="390">
        <f t="shared" si="1"/>
        <v>-9</v>
      </c>
    </row>
    <row r="44" spans="1:11" s="29" customFormat="1" ht="19.5" customHeight="1">
      <c r="A44" s="51"/>
      <c r="B44" s="55" t="s">
        <v>629</v>
      </c>
      <c r="C44" s="36"/>
      <c r="D44" s="307">
        <v>117</v>
      </c>
      <c r="E44" s="307">
        <v>117</v>
      </c>
      <c r="F44" s="388">
        <v>0</v>
      </c>
      <c r="G44" s="307">
        <v>152</v>
      </c>
      <c r="H44" s="307">
        <v>152</v>
      </c>
      <c r="I44" s="388">
        <v>0</v>
      </c>
      <c r="J44" s="390">
        <f t="shared" si="0"/>
        <v>35</v>
      </c>
      <c r="K44" s="390">
        <f t="shared" si="1"/>
        <v>0</v>
      </c>
    </row>
    <row r="45" spans="1:11" s="29" customFormat="1" ht="19.5" customHeight="1">
      <c r="A45" s="51"/>
      <c r="B45" s="55" t="s">
        <v>880</v>
      </c>
      <c r="C45" s="36"/>
      <c r="D45" s="307">
        <v>40</v>
      </c>
      <c r="E45" s="307">
        <v>40</v>
      </c>
      <c r="F45" s="388">
        <v>0</v>
      </c>
      <c r="G45" s="307">
        <v>37</v>
      </c>
      <c r="H45" s="307">
        <v>37</v>
      </c>
      <c r="I45" s="388">
        <v>0</v>
      </c>
      <c r="J45" s="390">
        <f t="shared" si="0"/>
        <v>-3</v>
      </c>
      <c r="K45" s="390">
        <f t="shared" si="1"/>
        <v>0</v>
      </c>
    </row>
    <row r="46" spans="1:11" s="29" customFormat="1" ht="19.5" customHeight="1">
      <c r="A46" s="51"/>
      <c r="B46" s="55" t="s">
        <v>630</v>
      </c>
      <c r="C46" s="36"/>
      <c r="D46" s="307">
        <v>4</v>
      </c>
      <c r="E46" s="307">
        <v>4</v>
      </c>
      <c r="F46" s="388">
        <v>0</v>
      </c>
      <c r="G46" s="307">
        <v>8</v>
      </c>
      <c r="H46" s="307">
        <v>8</v>
      </c>
      <c r="I46" s="388">
        <v>0</v>
      </c>
      <c r="J46" s="390">
        <f t="shared" si="0"/>
        <v>4</v>
      </c>
      <c r="K46" s="390">
        <f t="shared" si="1"/>
        <v>0</v>
      </c>
    </row>
    <row r="47" spans="1:11" s="29" customFormat="1" ht="19.5" customHeight="1">
      <c r="A47" s="51"/>
      <c r="B47" s="55" t="s">
        <v>631</v>
      </c>
      <c r="C47" s="36"/>
      <c r="D47" s="307">
        <v>18</v>
      </c>
      <c r="E47" s="307">
        <v>18</v>
      </c>
      <c r="F47" s="388">
        <v>0</v>
      </c>
      <c r="G47" s="307">
        <v>20</v>
      </c>
      <c r="H47" s="307">
        <v>20</v>
      </c>
      <c r="I47" s="388">
        <v>0</v>
      </c>
      <c r="J47" s="390">
        <f t="shared" si="0"/>
        <v>2</v>
      </c>
      <c r="K47" s="390">
        <f t="shared" si="1"/>
        <v>0</v>
      </c>
    </row>
    <row r="48" spans="1:11" s="29" customFormat="1" ht="19.5" customHeight="1">
      <c r="A48" s="51"/>
      <c r="B48" s="55" t="s">
        <v>632</v>
      </c>
      <c r="C48" s="36"/>
      <c r="D48" s="307">
        <v>9</v>
      </c>
      <c r="E48" s="307">
        <v>9</v>
      </c>
      <c r="F48" s="388">
        <v>0</v>
      </c>
      <c r="G48" s="307">
        <v>9</v>
      </c>
      <c r="H48" s="307">
        <v>9</v>
      </c>
      <c r="I48" s="388">
        <v>0</v>
      </c>
      <c r="J48" s="390">
        <f t="shared" si="0"/>
        <v>0</v>
      </c>
      <c r="K48" s="390">
        <f t="shared" si="1"/>
        <v>0</v>
      </c>
    </row>
    <row r="49" spans="1:11" s="29" customFormat="1" ht="19.5" customHeight="1">
      <c r="A49" s="51"/>
      <c r="B49" s="55" t="s">
        <v>1082</v>
      </c>
      <c r="C49" s="36"/>
      <c r="D49" s="388">
        <v>0</v>
      </c>
      <c r="E49" s="388">
        <v>0</v>
      </c>
      <c r="F49" s="388">
        <v>0</v>
      </c>
      <c r="G49" s="388">
        <v>0</v>
      </c>
      <c r="H49" s="388">
        <v>0</v>
      </c>
      <c r="I49" s="388">
        <v>0</v>
      </c>
      <c r="J49" s="388">
        <v>0</v>
      </c>
      <c r="K49" s="388">
        <v>0</v>
      </c>
    </row>
    <row r="50" spans="1:11" s="29" customFormat="1" ht="19.5" customHeight="1">
      <c r="A50" s="51"/>
      <c r="B50" s="55" t="s">
        <v>881</v>
      </c>
      <c r="C50" s="36"/>
      <c r="D50" s="307">
        <v>22</v>
      </c>
      <c r="E50" s="307">
        <v>22</v>
      </c>
      <c r="F50" s="388">
        <v>0</v>
      </c>
      <c r="G50" s="307">
        <v>35</v>
      </c>
      <c r="H50" s="307">
        <v>35</v>
      </c>
      <c r="I50" s="388">
        <v>0</v>
      </c>
      <c r="J50" s="390">
        <f t="shared" si="0"/>
        <v>13</v>
      </c>
      <c r="K50" s="390">
        <f t="shared" si="1"/>
        <v>0</v>
      </c>
    </row>
    <row r="51" spans="1:11" s="29" customFormat="1" ht="19.5" customHeight="1">
      <c r="A51" s="51"/>
      <c r="B51" s="55" t="s">
        <v>633</v>
      </c>
      <c r="C51" s="36"/>
      <c r="D51" s="307">
        <v>2</v>
      </c>
      <c r="E51" s="307">
        <v>2</v>
      </c>
      <c r="F51" s="388">
        <v>0</v>
      </c>
      <c r="G51" s="307">
        <v>4</v>
      </c>
      <c r="H51" s="307">
        <v>3</v>
      </c>
      <c r="I51" s="388">
        <v>1</v>
      </c>
      <c r="J51" s="390">
        <f t="shared" si="0"/>
        <v>1</v>
      </c>
      <c r="K51" s="390">
        <f t="shared" si="1"/>
        <v>1</v>
      </c>
    </row>
    <row r="52" spans="1:11" s="29" customFormat="1" ht="19.5" customHeight="1">
      <c r="A52" s="51"/>
      <c r="B52" s="55"/>
      <c r="C52" s="36"/>
      <c r="D52" s="307"/>
      <c r="E52" s="307"/>
      <c r="F52" s="307"/>
      <c r="G52" s="307"/>
      <c r="H52" s="307"/>
      <c r="I52" s="307"/>
      <c r="J52" s="311"/>
      <c r="K52" s="311"/>
    </row>
    <row r="53" spans="1:11" s="29" customFormat="1" ht="19.5" customHeight="1">
      <c r="A53" s="8"/>
      <c r="B53" s="296" t="s">
        <v>882</v>
      </c>
      <c r="C53" s="6"/>
      <c r="D53" s="311">
        <v>23290</v>
      </c>
      <c r="E53" s="311">
        <v>19607</v>
      </c>
      <c r="F53" s="311">
        <v>3683</v>
      </c>
      <c r="G53" s="311">
        <f>H53+I53</f>
        <v>24722</v>
      </c>
      <c r="H53" s="311">
        <v>20778</v>
      </c>
      <c r="I53" s="311">
        <v>3944</v>
      </c>
      <c r="J53" s="389">
        <f t="shared" si="0"/>
        <v>1171</v>
      </c>
      <c r="K53" s="389">
        <f t="shared" si="1"/>
        <v>261</v>
      </c>
    </row>
    <row r="54" spans="1:11" s="29" customFormat="1" ht="19.5" customHeight="1">
      <c r="A54" s="51"/>
      <c r="B54" s="55" t="s">
        <v>883</v>
      </c>
      <c r="C54" s="36"/>
      <c r="D54" s="307">
        <v>216</v>
      </c>
      <c r="E54" s="307">
        <v>159</v>
      </c>
      <c r="F54" s="307">
        <v>57</v>
      </c>
      <c r="G54" s="307">
        <f aca="true" t="shared" si="2" ref="G54:G64">H54+I54</f>
        <v>357</v>
      </c>
      <c r="H54" s="307">
        <v>271</v>
      </c>
      <c r="I54" s="307">
        <v>86</v>
      </c>
      <c r="J54" s="390">
        <f t="shared" si="0"/>
        <v>112</v>
      </c>
      <c r="K54" s="390">
        <f t="shared" si="1"/>
        <v>29</v>
      </c>
    </row>
    <row r="55" spans="1:11" s="29" customFormat="1" ht="19.5" customHeight="1">
      <c r="A55" s="51"/>
      <c r="B55" s="55" t="s">
        <v>884</v>
      </c>
      <c r="C55" s="36"/>
      <c r="D55" s="307">
        <v>27</v>
      </c>
      <c r="E55" s="307">
        <v>19</v>
      </c>
      <c r="F55" s="307">
        <v>8</v>
      </c>
      <c r="G55" s="307">
        <f t="shared" si="2"/>
        <v>45</v>
      </c>
      <c r="H55" s="307">
        <v>34</v>
      </c>
      <c r="I55" s="307">
        <v>11</v>
      </c>
      <c r="J55" s="390">
        <f t="shared" si="0"/>
        <v>15</v>
      </c>
      <c r="K55" s="390">
        <f t="shared" si="1"/>
        <v>3</v>
      </c>
    </row>
    <row r="56" spans="1:11" s="29" customFormat="1" ht="19.5" customHeight="1">
      <c r="A56" s="51"/>
      <c r="B56" s="55" t="s">
        <v>885</v>
      </c>
      <c r="C56" s="36"/>
      <c r="D56" s="307">
        <v>23</v>
      </c>
      <c r="E56" s="307">
        <v>20</v>
      </c>
      <c r="F56" s="307">
        <v>3</v>
      </c>
      <c r="G56" s="307">
        <f t="shared" si="2"/>
        <v>43</v>
      </c>
      <c r="H56" s="307">
        <v>34</v>
      </c>
      <c r="I56" s="307">
        <v>9</v>
      </c>
      <c r="J56" s="390">
        <f t="shared" si="0"/>
        <v>14</v>
      </c>
      <c r="K56" s="390">
        <f t="shared" si="1"/>
        <v>6</v>
      </c>
    </row>
    <row r="57" spans="1:11" s="29" customFormat="1" ht="19.5" customHeight="1">
      <c r="A57" s="51"/>
      <c r="B57" s="55" t="s">
        <v>886</v>
      </c>
      <c r="C57" s="36"/>
      <c r="D57" s="307">
        <v>74</v>
      </c>
      <c r="E57" s="307">
        <v>64</v>
      </c>
      <c r="F57" s="307">
        <v>10</v>
      </c>
      <c r="G57" s="307">
        <f t="shared" si="2"/>
        <v>121</v>
      </c>
      <c r="H57" s="307">
        <v>103</v>
      </c>
      <c r="I57" s="307">
        <v>18</v>
      </c>
      <c r="J57" s="390">
        <f t="shared" si="0"/>
        <v>39</v>
      </c>
      <c r="K57" s="390">
        <f t="shared" si="1"/>
        <v>8</v>
      </c>
    </row>
    <row r="58" spans="1:11" s="29" customFormat="1" ht="19.5" customHeight="1">
      <c r="A58" s="51"/>
      <c r="B58" s="55" t="s">
        <v>887</v>
      </c>
      <c r="C58" s="36"/>
      <c r="D58" s="307">
        <v>22057</v>
      </c>
      <c r="E58" s="307">
        <v>18670</v>
      </c>
      <c r="F58" s="307">
        <v>3387</v>
      </c>
      <c r="G58" s="307">
        <f t="shared" si="2"/>
        <v>22805</v>
      </c>
      <c r="H58" s="307">
        <v>19381</v>
      </c>
      <c r="I58" s="307">
        <v>3424</v>
      </c>
      <c r="J58" s="390">
        <f t="shared" si="0"/>
        <v>711</v>
      </c>
      <c r="K58" s="390">
        <f t="shared" si="1"/>
        <v>37</v>
      </c>
    </row>
    <row r="59" spans="1:11" s="29" customFormat="1" ht="19.5" customHeight="1">
      <c r="A59" s="51"/>
      <c r="B59" s="55" t="s">
        <v>888</v>
      </c>
      <c r="C59" s="36"/>
      <c r="D59" s="307">
        <v>304</v>
      </c>
      <c r="E59" s="307">
        <v>287</v>
      </c>
      <c r="F59" s="307">
        <v>17</v>
      </c>
      <c r="G59" s="307">
        <f t="shared" si="2"/>
        <v>349</v>
      </c>
      <c r="H59" s="307">
        <v>314</v>
      </c>
      <c r="I59" s="307">
        <v>35</v>
      </c>
      <c r="J59" s="390">
        <f t="shared" si="0"/>
        <v>27</v>
      </c>
      <c r="K59" s="390">
        <f t="shared" si="1"/>
        <v>18</v>
      </c>
    </row>
    <row r="60" spans="1:11" s="29" customFormat="1" ht="19.5" customHeight="1">
      <c r="A60" s="51"/>
      <c r="B60" s="55" t="s">
        <v>889</v>
      </c>
      <c r="C60" s="36"/>
      <c r="D60" s="307">
        <v>168</v>
      </c>
      <c r="E60" s="307">
        <v>102</v>
      </c>
      <c r="F60" s="307">
        <v>66</v>
      </c>
      <c r="G60" s="307">
        <f t="shared" si="2"/>
        <v>209</v>
      </c>
      <c r="H60" s="307">
        <v>122</v>
      </c>
      <c r="I60" s="307">
        <v>87</v>
      </c>
      <c r="J60" s="390">
        <f t="shared" si="0"/>
        <v>20</v>
      </c>
      <c r="K60" s="390">
        <f t="shared" si="1"/>
        <v>21</v>
      </c>
    </row>
    <row r="61" spans="1:11" s="29" customFormat="1" ht="19.5" customHeight="1">
      <c r="A61" s="51"/>
      <c r="B61" s="55" t="s">
        <v>890</v>
      </c>
      <c r="C61" s="36"/>
      <c r="D61" s="307">
        <v>79</v>
      </c>
      <c r="E61" s="307">
        <v>29</v>
      </c>
      <c r="F61" s="307">
        <v>50</v>
      </c>
      <c r="G61" s="307">
        <f t="shared" si="2"/>
        <v>123</v>
      </c>
      <c r="H61" s="307">
        <v>47</v>
      </c>
      <c r="I61" s="307">
        <v>76</v>
      </c>
      <c r="J61" s="390">
        <f t="shared" si="0"/>
        <v>18</v>
      </c>
      <c r="K61" s="390">
        <f t="shared" si="1"/>
        <v>26</v>
      </c>
    </row>
    <row r="62" spans="1:11" s="29" customFormat="1" ht="19.5" customHeight="1">
      <c r="A62" s="51"/>
      <c r="B62" s="55" t="s">
        <v>891</v>
      </c>
      <c r="C62" s="36"/>
      <c r="D62" s="307">
        <v>132</v>
      </c>
      <c r="E62" s="307">
        <v>108</v>
      </c>
      <c r="F62" s="307">
        <v>24</v>
      </c>
      <c r="G62" s="307">
        <f t="shared" si="2"/>
        <v>199</v>
      </c>
      <c r="H62" s="307">
        <v>159</v>
      </c>
      <c r="I62" s="307">
        <v>40</v>
      </c>
      <c r="J62" s="390">
        <f t="shared" si="0"/>
        <v>51</v>
      </c>
      <c r="K62" s="390">
        <f t="shared" si="1"/>
        <v>16</v>
      </c>
    </row>
    <row r="63" spans="1:11" s="29" customFormat="1" ht="19.5" customHeight="1">
      <c r="A63" s="51"/>
      <c r="B63" s="55" t="s">
        <v>892</v>
      </c>
      <c r="C63" s="36"/>
      <c r="D63" s="307">
        <v>28</v>
      </c>
      <c r="E63" s="307">
        <v>16</v>
      </c>
      <c r="F63" s="307">
        <v>12</v>
      </c>
      <c r="G63" s="307">
        <f t="shared" si="2"/>
        <v>58</v>
      </c>
      <c r="H63" s="307">
        <v>38</v>
      </c>
      <c r="I63" s="307">
        <v>20</v>
      </c>
      <c r="J63" s="390">
        <f t="shared" si="0"/>
        <v>22</v>
      </c>
      <c r="K63" s="390">
        <f t="shared" si="1"/>
        <v>8</v>
      </c>
    </row>
    <row r="64" spans="1:11" s="29" customFormat="1" ht="28.5" customHeight="1">
      <c r="A64" s="51"/>
      <c r="B64" s="95" t="s">
        <v>634</v>
      </c>
      <c r="C64" s="36"/>
      <c r="D64" s="307">
        <v>182</v>
      </c>
      <c r="E64" s="307">
        <v>133</v>
      </c>
      <c r="F64" s="307">
        <v>49</v>
      </c>
      <c r="G64" s="307">
        <f t="shared" si="2"/>
        <v>413</v>
      </c>
      <c r="H64" s="307">
        <f>H53-SUM(H54:H63)</f>
        <v>275</v>
      </c>
      <c r="I64" s="307">
        <f>I53-SUM(I54:I63)</f>
        <v>138</v>
      </c>
      <c r="J64" s="390">
        <f t="shared" si="0"/>
        <v>142</v>
      </c>
      <c r="K64" s="390">
        <f t="shared" si="1"/>
        <v>89</v>
      </c>
    </row>
    <row r="65" spans="1:11" s="29" customFormat="1" ht="19.5" customHeight="1">
      <c r="A65" s="51"/>
      <c r="B65" s="55"/>
      <c r="C65" s="36"/>
      <c r="D65" s="307"/>
      <c r="E65" s="307"/>
      <c r="F65" s="307"/>
      <c r="G65" s="307"/>
      <c r="H65" s="307"/>
      <c r="I65" s="307"/>
      <c r="J65" s="311"/>
      <c r="K65" s="311"/>
    </row>
    <row r="66" spans="1:11" s="29" customFormat="1" ht="42">
      <c r="A66" s="8"/>
      <c r="B66" s="463" t="s">
        <v>1078</v>
      </c>
      <c r="C66" s="6"/>
      <c r="D66" s="311">
        <v>3873</v>
      </c>
      <c r="E66" s="311">
        <v>3436</v>
      </c>
      <c r="F66" s="311">
        <v>437</v>
      </c>
      <c r="G66" s="311">
        <f>H66+I66</f>
        <v>849</v>
      </c>
      <c r="H66" s="311">
        <v>795</v>
      </c>
      <c r="I66" s="311">
        <v>54</v>
      </c>
      <c r="J66" s="389">
        <f>H66-E66</f>
        <v>-2641</v>
      </c>
      <c r="K66" s="389">
        <f>I66-F66</f>
        <v>-383</v>
      </c>
    </row>
    <row r="67" spans="1:11" ht="5.25" customHeight="1" thickBot="1">
      <c r="A67" s="10"/>
      <c r="B67" s="304" t="s">
        <v>10</v>
      </c>
      <c r="C67" s="13"/>
      <c r="D67" s="302"/>
      <c r="E67" s="302"/>
      <c r="F67" s="302"/>
      <c r="G67" s="302"/>
      <c r="H67" s="302"/>
      <c r="I67" s="302"/>
      <c r="J67" s="302"/>
      <c r="K67" s="302"/>
    </row>
    <row r="68" spans="1:11" s="39" customFormat="1" ht="16.5" customHeight="1">
      <c r="A68" s="188" t="s">
        <v>1197</v>
      </c>
      <c r="B68" s="188"/>
      <c r="C68" s="51"/>
      <c r="E68" s="306"/>
      <c r="F68" s="306"/>
      <c r="G68" s="306"/>
      <c r="H68" s="307"/>
      <c r="I68" s="87"/>
      <c r="J68" s="85"/>
      <c r="K68" s="306"/>
    </row>
    <row r="69" spans="4:11" s="39" customFormat="1" ht="16.5" customHeight="1">
      <c r="D69" s="224"/>
      <c r="E69" s="224"/>
      <c r="F69" s="224"/>
      <c r="G69" s="224"/>
      <c r="H69" s="307"/>
      <c r="I69" s="87"/>
      <c r="J69" s="85"/>
      <c r="K69" s="224"/>
    </row>
    <row r="70" spans="1:11" ht="13.5">
      <c r="A70" s="321"/>
      <c r="B70" s="321"/>
      <c r="C70" s="321"/>
      <c r="D70" s="322"/>
      <c r="E70" s="322"/>
      <c r="F70" s="322"/>
      <c r="G70" s="322"/>
      <c r="H70" s="322"/>
      <c r="I70" s="322"/>
      <c r="J70" s="322"/>
      <c r="K70" s="322"/>
    </row>
    <row r="71" spans="1:11" ht="13.5">
      <c r="A71" s="321"/>
      <c r="B71" s="321"/>
      <c r="C71" s="321"/>
      <c r="D71" s="322"/>
      <c r="E71" s="322"/>
      <c r="F71" s="322"/>
      <c r="G71" s="322"/>
      <c r="H71" s="322"/>
      <c r="I71" s="322"/>
      <c r="J71" s="322"/>
      <c r="K71" s="322"/>
    </row>
    <row r="72" spans="1:11" ht="13.5">
      <c r="A72" s="321"/>
      <c r="B72" s="321"/>
      <c r="C72" s="321"/>
      <c r="D72" s="322"/>
      <c r="E72" s="322"/>
      <c r="F72" s="322"/>
      <c r="G72" s="322"/>
      <c r="H72" s="322"/>
      <c r="I72" s="322"/>
      <c r="J72" s="322"/>
      <c r="K72" s="322"/>
    </row>
    <row r="73" spans="1:11" ht="13.5">
      <c r="A73" s="321"/>
      <c r="B73" s="321"/>
      <c r="C73" s="321"/>
      <c r="D73" s="322"/>
      <c r="E73" s="322"/>
      <c r="F73" s="322"/>
      <c r="G73" s="322"/>
      <c r="H73" s="322"/>
      <c r="I73" s="322"/>
      <c r="J73" s="322"/>
      <c r="K73" s="322"/>
    </row>
  </sheetData>
  <sheetProtection/>
  <mergeCells count="9">
    <mergeCell ref="A1:K1"/>
    <mergeCell ref="A2:K2"/>
    <mergeCell ref="A4:A6"/>
    <mergeCell ref="B4:B6"/>
    <mergeCell ref="D4:K4"/>
    <mergeCell ref="D5:F5"/>
    <mergeCell ref="G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2" customWidth="1"/>
    <col min="2" max="2" width="12.125" style="2" customWidth="1"/>
    <col min="3" max="3" width="0.875" style="2" customWidth="1"/>
    <col min="4" max="11" width="10.25390625" style="300" customWidth="1"/>
    <col min="12" max="16384" width="9.00390625" style="1" customWidth="1"/>
  </cols>
  <sheetData>
    <row r="1" spans="1:11" ht="19.5" customHeight="1">
      <c r="A1" s="740" t="s">
        <v>893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</row>
    <row r="2" spans="1:11" s="4" customFormat="1" ht="19.5" customHeight="1">
      <c r="A2" s="481" t="s">
        <v>894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1" s="70" customFormat="1" ht="18" thickBot="1">
      <c r="A3" s="27"/>
      <c r="B3" s="27"/>
      <c r="C3" s="27"/>
      <c r="D3" s="305"/>
      <c r="E3" s="305"/>
      <c r="F3" s="305"/>
      <c r="G3" s="305"/>
      <c r="H3" s="305"/>
      <c r="I3" s="44"/>
      <c r="J3" s="44"/>
      <c r="K3" s="432"/>
    </row>
    <row r="4" spans="1:11" s="312" customFormat="1" ht="19.5" customHeight="1">
      <c r="A4" s="596" t="s">
        <v>299</v>
      </c>
      <c r="B4" s="596"/>
      <c r="C4" s="608"/>
      <c r="D4" s="588" t="s">
        <v>196</v>
      </c>
      <c r="E4" s="588"/>
      <c r="F4" s="588"/>
      <c r="G4" s="588"/>
      <c r="H4" s="588"/>
      <c r="I4" s="588"/>
      <c r="J4" s="588"/>
      <c r="K4" s="527"/>
    </row>
    <row r="5" spans="1:11" s="312" customFormat="1" ht="19.5" customHeight="1">
      <c r="A5" s="596"/>
      <c r="B5" s="596"/>
      <c r="C5" s="608"/>
      <c r="D5" s="739" t="s">
        <v>990</v>
      </c>
      <c r="E5" s="739"/>
      <c r="F5" s="739"/>
      <c r="G5" s="739" t="s">
        <v>1075</v>
      </c>
      <c r="H5" s="739"/>
      <c r="I5" s="739"/>
      <c r="J5" s="739" t="s">
        <v>895</v>
      </c>
      <c r="K5" s="737" t="s">
        <v>896</v>
      </c>
    </row>
    <row r="6" spans="1:11" s="312" customFormat="1" ht="19.5" customHeight="1">
      <c r="A6" s="717"/>
      <c r="B6" s="717"/>
      <c r="C6" s="514"/>
      <c r="D6" s="314" t="s">
        <v>897</v>
      </c>
      <c r="E6" s="314" t="s">
        <v>898</v>
      </c>
      <c r="F6" s="314" t="s">
        <v>899</v>
      </c>
      <c r="G6" s="314" t="s">
        <v>897</v>
      </c>
      <c r="H6" s="314" t="s">
        <v>898</v>
      </c>
      <c r="I6" s="314" t="s">
        <v>899</v>
      </c>
      <c r="J6" s="739"/>
      <c r="K6" s="737"/>
    </row>
    <row r="7" spans="1:11" s="312" customFormat="1" ht="6" customHeight="1">
      <c r="A7" s="90"/>
      <c r="B7" s="90"/>
      <c r="C7" s="285"/>
      <c r="D7" s="313"/>
      <c r="E7" s="313"/>
      <c r="F7" s="313"/>
      <c r="G7" s="313"/>
      <c r="H7" s="313"/>
      <c r="I7" s="313"/>
      <c r="J7" s="313"/>
      <c r="K7" s="313"/>
    </row>
    <row r="8" spans="1:11" ht="19.5" customHeight="1">
      <c r="A8" s="8"/>
      <c r="B8" s="296" t="s">
        <v>635</v>
      </c>
      <c r="C8" s="6"/>
      <c r="D8" s="328">
        <v>80629</v>
      </c>
      <c r="E8" s="328">
        <v>67678</v>
      </c>
      <c r="F8" s="328">
        <v>12951</v>
      </c>
      <c r="G8" s="328">
        <f>G10+G53</f>
        <v>81282</v>
      </c>
      <c r="H8" s="328">
        <f>H10+H53</f>
        <v>67826</v>
      </c>
      <c r="I8" s="328">
        <f>I10+I53</f>
        <v>13456</v>
      </c>
      <c r="J8" s="329">
        <f>H8-E8</f>
        <v>148</v>
      </c>
      <c r="K8" s="329">
        <f>I8-F8</f>
        <v>505</v>
      </c>
    </row>
    <row r="9" spans="1:11" ht="19.5" customHeight="1">
      <c r="A9" s="8"/>
      <c r="B9" s="8"/>
      <c r="C9" s="6"/>
      <c r="J9" s="303"/>
      <c r="K9" s="303"/>
    </row>
    <row r="10" spans="1:11" ht="19.5" customHeight="1">
      <c r="A10" s="8"/>
      <c r="B10" s="296" t="s">
        <v>900</v>
      </c>
      <c r="C10" s="6"/>
      <c r="D10" s="300">
        <v>67360</v>
      </c>
      <c r="E10" s="300">
        <v>56768</v>
      </c>
      <c r="F10" s="300">
        <v>10592</v>
      </c>
      <c r="G10" s="300">
        <f>SUM(G11:G51)</f>
        <v>66230</v>
      </c>
      <c r="H10" s="300">
        <f>SUM(H11:H51)</f>
        <v>55665</v>
      </c>
      <c r="I10" s="300">
        <f>SUM(I11:I51)</f>
        <v>10565</v>
      </c>
      <c r="J10" s="329">
        <f aca="true" t="shared" si="0" ref="J10:J63">H10-E10</f>
        <v>-1103</v>
      </c>
      <c r="K10" s="329">
        <f aca="true" t="shared" si="1" ref="K10:K63">I10-F10</f>
        <v>-27</v>
      </c>
    </row>
    <row r="11" spans="1:11" s="312" customFormat="1" ht="19.5" customHeight="1">
      <c r="A11" s="51" t="s">
        <v>73</v>
      </c>
      <c r="B11" s="55" t="s">
        <v>901</v>
      </c>
      <c r="C11" s="36"/>
      <c r="D11" s="318">
        <v>6129</v>
      </c>
      <c r="E11" s="318">
        <v>5214</v>
      </c>
      <c r="F11" s="318">
        <v>915</v>
      </c>
      <c r="G11" s="318">
        <f>H11+I11</f>
        <v>6318</v>
      </c>
      <c r="H11" s="306">
        <v>5376</v>
      </c>
      <c r="I11" s="306">
        <v>942</v>
      </c>
      <c r="J11" s="391">
        <f t="shared" si="0"/>
        <v>162</v>
      </c>
      <c r="K11" s="391">
        <f t="shared" si="1"/>
        <v>27</v>
      </c>
    </row>
    <row r="12" spans="1:11" s="312" customFormat="1" ht="19.5" customHeight="1">
      <c r="A12" s="51" t="s">
        <v>95</v>
      </c>
      <c r="B12" s="55" t="s">
        <v>636</v>
      </c>
      <c r="C12" s="36"/>
      <c r="D12" s="318">
        <v>60</v>
      </c>
      <c r="E12" s="318">
        <v>47</v>
      </c>
      <c r="F12" s="318">
        <v>13</v>
      </c>
      <c r="G12" s="318">
        <f aca="true" t="shared" si="2" ref="G12:G53">H12+I12</f>
        <v>82</v>
      </c>
      <c r="H12" s="306">
        <v>48</v>
      </c>
      <c r="I12" s="306">
        <v>34</v>
      </c>
      <c r="J12" s="391">
        <f t="shared" si="0"/>
        <v>1</v>
      </c>
      <c r="K12" s="391">
        <f t="shared" si="1"/>
        <v>21</v>
      </c>
    </row>
    <row r="13" spans="1:11" s="312" customFormat="1" ht="19.5" customHeight="1">
      <c r="A13" s="51" t="s">
        <v>74</v>
      </c>
      <c r="B13" s="55" t="s">
        <v>902</v>
      </c>
      <c r="C13" s="36"/>
      <c r="D13" s="318">
        <v>319</v>
      </c>
      <c r="E13" s="318">
        <v>250</v>
      </c>
      <c r="F13" s="318">
        <v>69</v>
      </c>
      <c r="G13" s="318">
        <f t="shared" si="2"/>
        <v>297</v>
      </c>
      <c r="H13" s="29">
        <v>244</v>
      </c>
      <c r="I13" s="29">
        <v>53</v>
      </c>
      <c r="J13" s="391">
        <f t="shared" si="0"/>
        <v>-6</v>
      </c>
      <c r="K13" s="391">
        <f t="shared" si="1"/>
        <v>-16</v>
      </c>
    </row>
    <row r="14" spans="1:11" s="312" customFormat="1" ht="19.5" customHeight="1">
      <c r="A14" s="51" t="s">
        <v>75</v>
      </c>
      <c r="B14" s="55" t="s">
        <v>903</v>
      </c>
      <c r="C14" s="36"/>
      <c r="D14" s="318">
        <v>4708</v>
      </c>
      <c r="E14" s="318">
        <v>4173</v>
      </c>
      <c r="F14" s="318">
        <v>535</v>
      </c>
      <c r="G14" s="318">
        <f t="shared" si="2"/>
        <v>4541</v>
      </c>
      <c r="H14" s="306">
        <v>3971</v>
      </c>
      <c r="I14" s="306">
        <v>570</v>
      </c>
      <c r="J14" s="391">
        <f t="shared" si="0"/>
        <v>-202</v>
      </c>
      <c r="K14" s="391">
        <f t="shared" si="1"/>
        <v>35</v>
      </c>
    </row>
    <row r="15" spans="1:11" s="312" customFormat="1" ht="19.5" customHeight="1">
      <c r="A15" s="51" t="s">
        <v>76</v>
      </c>
      <c r="B15" s="55" t="s">
        <v>904</v>
      </c>
      <c r="C15" s="36"/>
      <c r="D15" s="318">
        <v>45</v>
      </c>
      <c r="E15" s="318">
        <v>35</v>
      </c>
      <c r="F15" s="318">
        <v>10</v>
      </c>
      <c r="G15" s="318">
        <f t="shared" si="2"/>
        <v>50</v>
      </c>
      <c r="H15" s="306">
        <v>30</v>
      </c>
      <c r="I15" s="306">
        <v>20</v>
      </c>
      <c r="J15" s="391">
        <f t="shared" si="0"/>
        <v>-5</v>
      </c>
      <c r="K15" s="392">
        <f t="shared" si="1"/>
        <v>10</v>
      </c>
    </row>
    <row r="16" spans="1:11" s="312" customFormat="1" ht="19.5" customHeight="1">
      <c r="A16" s="51" t="s">
        <v>77</v>
      </c>
      <c r="B16" s="55" t="s">
        <v>905</v>
      </c>
      <c r="C16" s="36"/>
      <c r="D16" s="318">
        <v>946</v>
      </c>
      <c r="E16" s="318">
        <v>760</v>
      </c>
      <c r="F16" s="318">
        <v>186</v>
      </c>
      <c r="G16" s="318">
        <f t="shared" si="2"/>
        <v>797</v>
      </c>
      <c r="H16" s="306">
        <v>680</v>
      </c>
      <c r="I16" s="306">
        <v>117</v>
      </c>
      <c r="J16" s="391">
        <f t="shared" si="0"/>
        <v>-80</v>
      </c>
      <c r="K16" s="391">
        <f t="shared" si="1"/>
        <v>-69</v>
      </c>
    </row>
    <row r="17" spans="1:11" s="312" customFormat="1" ht="19.5" customHeight="1">
      <c r="A17" s="51" t="s">
        <v>78</v>
      </c>
      <c r="B17" s="55" t="s">
        <v>906</v>
      </c>
      <c r="C17" s="36"/>
      <c r="D17" s="318">
        <v>48</v>
      </c>
      <c r="E17" s="318">
        <v>33</v>
      </c>
      <c r="F17" s="318">
        <v>15</v>
      </c>
      <c r="G17" s="318">
        <f t="shared" si="2"/>
        <v>55</v>
      </c>
      <c r="H17" s="306">
        <v>46</v>
      </c>
      <c r="I17" s="306">
        <v>9</v>
      </c>
      <c r="J17" s="391">
        <f t="shared" si="0"/>
        <v>13</v>
      </c>
      <c r="K17" s="391">
        <f t="shared" si="1"/>
        <v>-6</v>
      </c>
    </row>
    <row r="18" spans="1:11" s="312" customFormat="1" ht="19.5" customHeight="1">
      <c r="A18" s="51" t="s">
        <v>79</v>
      </c>
      <c r="B18" s="55" t="s">
        <v>907</v>
      </c>
      <c r="C18" s="36"/>
      <c r="D18" s="318">
        <v>6597</v>
      </c>
      <c r="E18" s="318">
        <v>5339</v>
      </c>
      <c r="F18" s="318">
        <v>1258</v>
      </c>
      <c r="G18" s="318">
        <f t="shared" si="2"/>
        <v>6462</v>
      </c>
      <c r="H18" s="306">
        <v>5202</v>
      </c>
      <c r="I18" s="306">
        <v>1260</v>
      </c>
      <c r="J18" s="391">
        <f t="shared" si="0"/>
        <v>-137</v>
      </c>
      <c r="K18" s="391">
        <f t="shared" si="1"/>
        <v>2</v>
      </c>
    </row>
    <row r="19" spans="1:11" s="312" customFormat="1" ht="19.5" customHeight="1">
      <c r="A19" s="51" t="s">
        <v>80</v>
      </c>
      <c r="B19" s="55" t="s">
        <v>908</v>
      </c>
      <c r="C19" s="36"/>
      <c r="D19" s="318">
        <v>69</v>
      </c>
      <c r="E19" s="318">
        <v>55</v>
      </c>
      <c r="F19" s="318">
        <v>14</v>
      </c>
      <c r="G19" s="318">
        <f t="shared" si="2"/>
        <v>55</v>
      </c>
      <c r="H19" s="306">
        <v>40</v>
      </c>
      <c r="I19" s="306">
        <v>15</v>
      </c>
      <c r="J19" s="391">
        <f t="shared" si="0"/>
        <v>-15</v>
      </c>
      <c r="K19" s="391">
        <f t="shared" si="1"/>
        <v>1</v>
      </c>
    </row>
    <row r="20" spans="1:11" s="312" customFormat="1" ht="19.5" customHeight="1">
      <c r="A20" s="51" t="s">
        <v>81</v>
      </c>
      <c r="B20" s="55" t="s">
        <v>909</v>
      </c>
      <c r="C20" s="36"/>
      <c r="D20" s="318">
        <v>870</v>
      </c>
      <c r="E20" s="318">
        <v>678</v>
      </c>
      <c r="F20" s="318">
        <v>192</v>
      </c>
      <c r="G20" s="318">
        <f t="shared" si="2"/>
        <v>837</v>
      </c>
      <c r="H20" s="306">
        <v>655</v>
      </c>
      <c r="I20" s="306">
        <v>182</v>
      </c>
      <c r="J20" s="391">
        <f t="shared" si="0"/>
        <v>-23</v>
      </c>
      <c r="K20" s="391">
        <f t="shared" si="1"/>
        <v>-10</v>
      </c>
    </row>
    <row r="21" spans="1:11" s="312" customFormat="1" ht="19.5" customHeight="1">
      <c r="A21" s="51" t="s">
        <v>82</v>
      </c>
      <c r="B21" s="55" t="s">
        <v>910</v>
      </c>
      <c r="C21" s="36"/>
      <c r="D21" s="318">
        <v>85</v>
      </c>
      <c r="E21" s="318">
        <v>68</v>
      </c>
      <c r="F21" s="318">
        <v>17</v>
      </c>
      <c r="G21" s="318">
        <f t="shared" si="2"/>
        <v>104</v>
      </c>
      <c r="H21" s="306">
        <v>84</v>
      </c>
      <c r="I21" s="306">
        <v>20</v>
      </c>
      <c r="J21" s="391">
        <f t="shared" si="0"/>
        <v>16</v>
      </c>
      <c r="K21" s="391">
        <f t="shared" si="1"/>
        <v>3</v>
      </c>
    </row>
    <row r="22" spans="1:11" s="312" customFormat="1" ht="19.5" customHeight="1">
      <c r="A22" s="51" t="s">
        <v>83</v>
      </c>
      <c r="B22" s="55" t="s">
        <v>911</v>
      </c>
      <c r="C22" s="36"/>
      <c r="D22" s="318">
        <v>11106</v>
      </c>
      <c r="E22" s="318">
        <v>9008</v>
      </c>
      <c r="F22" s="318">
        <v>2098</v>
      </c>
      <c r="G22" s="318">
        <f t="shared" si="2"/>
        <v>11010</v>
      </c>
      <c r="H22" s="306">
        <v>8794</v>
      </c>
      <c r="I22" s="306">
        <v>2216</v>
      </c>
      <c r="J22" s="391">
        <f t="shared" si="0"/>
        <v>-214</v>
      </c>
      <c r="K22" s="391">
        <f t="shared" si="1"/>
        <v>118</v>
      </c>
    </row>
    <row r="23" spans="1:11" s="312" customFormat="1" ht="19.5" customHeight="1">
      <c r="A23" s="51" t="s">
        <v>84</v>
      </c>
      <c r="B23" s="55" t="s">
        <v>912</v>
      </c>
      <c r="C23" s="36"/>
      <c r="D23" s="318">
        <v>730</v>
      </c>
      <c r="E23" s="318">
        <v>544</v>
      </c>
      <c r="F23" s="318">
        <v>186</v>
      </c>
      <c r="G23" s="318">
        <f t="shared" si="2"/>
        <v>731</v>
      </c>
      <c r="H23" s="306">
        <v>558</v>
      </c>
      <c r="I23" s="306">
        <v>173</v>
      </c>
      <c r="J23" s="391">
        <f t="shared" si="0"/>
        <v>14</v>
      </c>
      <c r="K23" s="391">
        <f t="shared" si="1"/>
        <v>-13</v>
      </c>
    </row>
    <row r="24" spans="1:11" s="312" customFormat="1" ht="19.5" customHeight="1">
      <c r="A24" s="51" t="s">
        <v>85</v>
      </c>
      <c r="B24" s="55" t="s">
        <v>621</v>
      </c>
      <c r="C24" s="36"/>
      <c r="D24" s="318">
        <v>4693</v>
      </c>
      <c r="E24" s="318">
        <v>3998</v>
      </c>
      <c r="F24" s="318">
        <v>695</v>
      </c>
      <c r="G24" s="318">
        <f t="shared" si="2"/>
        <v>4411</v>
      </c>
      <c r="H24" s="306">
        <v>3717</v>
      </c>
      <c r="I24" s="306">
        <v>694</v>
      </c>
      <c r="J24" s="391">
        <f t="shared" si="0"/>
        <v>-281</v>
      </c>
      <c r="K24" s="391">
        <f t="shared" si="1"/>
        <v>-1</v>
      </c>
    </row>
    <row r="25" spans="1:11" s="312" customFormat="1" ht="19.5" customHeight="1">
      <c r="A25" s="51" t="s">
        <v>86</v>
      </c>
      <c r="B25" s="55" t="s">
        <v>622</v>
      </c>
      <c r="C25" s="36"/>
      <c r="D25" s="318">
        <v>6596</v>
      </c>
      <c r="E25" s="318">
        <v>5669</v>
      </c>
      <c r="F25" s="318">
        <v>927</v>
      </c>
      <c r="G25" s="318">
        <f t="shared" si="2"/>
        <v>6656</v>
      </c>
      <c r="H25" s="306">
        <v>5786</v>
      </c>
      <c r="I25" s="306">
        <v>870</v>
      </c>
      <c r="J25" s="391">
        <f t="shared" si="0"/>
        <v>117</v>
      </c>
      <c r="K25" s="391">
        <f t="shared" si="1"/>
        <v>-57</v>
      </c>
    </row>
    <row r="26" spans="1:11" s="312" customFormat="1" ht="19.5" customHeight="1">
      <c r="A26" s="51" t="s">
        <v>87</v>
      </c>
      <c r="B26" s="55" t="s">
        <v>623</v>
      </c>
      <c r="C26" s="36"/>
      <c r="D26" s="318">
        <v>6</v>
      </c>
      <c r="E26" s="318">
        <v>4</v>
      </c>
      <c r="F26" s="388">
        <v>2</v>
      </c>
      <c r="G26" s="318">
        <f t="shared" si="2"/>
        <v>28</v>
      </c>
      <c r="H26" s="306">
        <v>21</v>
      </c>
      <c r="I26" s="307">
        <v>7</v>
      </c>
      <c r="J26" s="391">
        <f t="shared" si="0"/>
        <v>17</v>
      </c>
      <c r="K26" s="391">
        <f t="shared" si="1"/>
        <v>5</v>
      </c>
    </row>
    <row r="27" spans="1:11" s="312" customFormat="1" ht="19.5" customHeight="1">
      <c r="A27" s="51" t="s">
        <v>88</v>
      </c>
      <c r="B27" s="55" t="s">
        <v>637</v>
      </c>
      <c r="C27" s="36"/>
      <c r="D27" s="318">
        <v>4396</v>
      </c>
      <c r="E27" s="318">
        <v>3916</v>
      </c>
      <c r="F27" s="318">
        <v>480</v>
      </c>
      <c r="G27" s="318">
        <f t="shared" si="2"/>
        <v>4327</v>
      </c>
      <c r="H27" s="306">
        <v>3784</v>
      </c>
      <c r="I27" s="306">
        <v>543</v>
      </c>
      <c r="J27" s="391">
        <f t="shared" si="0"/>
        <v>-132</v>
      </c>
      <c r="K27" s="391">
        <f t="shared" si="1"/>
        <v>63</v>
      </c>
    </row>
    <row r="28" spans="1:11" s="312" customFormat="1" ht="19.5" customHeight="1">
      <c r="A28" s="51" t="s">
        <v>96</v>
      </c>
      <c r="B28" s="55" t="s">
        <v>625</v>
      </c>
      <c r="C28" s="36"/>
      <c r="D28" s="318">
        <v>256</v>
      </c>
      <c r="E28" s="318">
        <v>211</v>
      </c>
      <c r="F28" s="318">
        <v>45</v>
      </c>
      <c r="G28" s="318">
        <f t="shared" si="2"/>
        <v>232</v>
      </c>
      <c r="H28" s="306">
        <v>185</v>
      </c>
      <c r="I28" s="306">
        <v>47</v>
      </c>
      <c r="J28" s="391">
        <f t="shared" si="0"/>
        <v>-26</v>
      </c>
      <c r="K28" s="391">
        <f t="shared" si="1"/>
        <v>2</v>
      </c>
    </row>
    <row r="29" spans="1:11" s="312" customFormat="1" ht="19.5" customHeight="1">
      <c r="A29" s="51" t="s">
        <v>85</v>
      </c>
      <c r="B29" s="55" t="s">
        <v>626</v>
      </c>
      <c r="C29" s="36"/>
      <c r="D29" s="318">
        <v>59</v>
      </c>
      <c r="E29" s="318">
        <v>41</v>
      </c>
      <c r="F29" s="318">
        <v>18</v>
      </c>
      <c r="G29" s="318">
        <f t="shared" si="2"/>
        <v>58</v>
      </c>
      <c r="H29" s="306">
        <v>43</v>
      </c>
      <c r="I29" s="306">
        <v>15</v>
      </c>
      <c r="J29" s="391">
        <f t="shared" si="0"/>
        <v>2</v>
      </c>
      <c r="K29" s="391">
        <f t="shared" si="1"/>
        <v>-3</v>
      </c>
    </row>
    <row r="30" spans="1:11" s="312" customFormat="1" ht="19.5" customHeight="1">
      <c r="A30" s="51" t="s">
        <v>86</v>
      </c>
      <c r="B30" s="55" t="s">
        <v>638</v>
      </c>
      <c r="C30" s="36"/>
      <c r="D30" s="318">
        <v>743</v>
      </c>
      <c r="E30" s="318">
        <v>560</v>
      </c>
      <c r="F30" s="318">
        <v>183</v>
      </c>
      <c r="G30" s="318">
        <f t="shared" si="2"/>
        <v>631</v>
      </c>
      <c r="H30" s="306">
        <v>498</v>
      </c>
      <c r="I30" s="306">
        <v>133</v>
      </c>
      <c r="J30" s="391">
        <f t="shared" si="0"/>
        <v>-62</v>
      </c>
      <c r="K30" s="391">
        <f t="shared" si="1"/>
        <v>-50</v>
      </c>
    </row>
    <row r="31" spans="1:11" s="312" customFormat="1" ht="19.5" customHeight="1">
      <c r="A31" s="51" t="s">
        <v>97</v>
      </c>
      <c r="B31" s="55" t="s">
        <v>913</v>
      </c>
      <c r="C31" s="36"/>
      <c r="D31" s="318">
        <v>3620</v>
      </c>
      <c r="E31" s="318">
        <v>3154</v>
      </c>
      <c r="F31" s="318">
        <v>466</v>
      </c>
      <c r="G31" s="318">
        <f t="shared" si="2"/>
        <v>3691</v>
      </c>
      <c r="H31" s="306">
        <v>3251</v>
      </c>
      <c r="I31" s="306">
        <v>440</v>
      </c>
      <c r="J31" s="391">
        <f t="shared" si="0"/>
        <v>97</v>
      </c>
      <c r="K31" s="391">
        <f t="shared" si="1"/>
        <v>-26</v>
      </c>
    </row>
    <row r="32" spans="1:11" s="312" customFormat="1" ht="19.5" customHeight="1">
      <c r="A32" s="51" t="s">
        <v>89</v>
      </c>
      <c r="B32" s="55" t="s">
        <v>914</v>
      </c>
      <c r="C32" s="36"/>
      <c r="D32" s="318">
        <v>3067</v>
      </c>
      <c r="E32" s="318">
        <v>2652</v>
      </c>
      <c r="F32" s="318">
        <v>415</v>
      </c>
      <c r="G32" s="318">
        <f t="shared" si="2"/>
        <v>3091</v>
      </c>
      <c r="H32" s="306">
        <v>2692</v>
      </c>
      <c r="I32" s="306">
        <v>399</v>
      </c>
      <c r="J32" s="391">
        <f t="shared" si="0"/>
        <v>40</v>
      </c>
      <c r="K32" s="391">
        <f t="shared" si="1"/>
        <v>-16</v>
      </c>
    </row>
    <row r="33" spans="1:11" s="312" customFormat="1" ht="19.5" customHeight="1">
      <c r="A33" s="51" t="s">
        <v>98</v>
      </c>
      <c r="B33" s="55" t="s">
        <v>915</v>
      </c>
      <c r="C33" s="36"/>
      <c r="D33" s="318">
        <v>867</v>
      </c>
      <c r="E33" s="318">
        <v>669</v>
      </c>
      <c r="F33" s="318">
        <v>198</v>
      </c>
      <c r="G33" s="318">
        <f t="shared" si="2"/>
        <v>699</v>
      </c>
      <c r="H33" s="306">
        <v>561</v>
      </c>
      <c r="I33" s="306">
        <v>138</v>
      </c>
      <c r="J33" s="391">
        <f t="shared" si="0"/>
        <v>-108</v>
      </c>
      <c r="K33" s="391">
        <f t="shared" si="1"/>
        <v>-60</v>
      </c>
    </row>
    <row r="34" spans="1:11" s="312" customFormat="1" ht="19.5" customHeight="1">
      <c r="A34" s="51"/>
      <c r="B34" s="55" t="s">
        <v>916</v>
      </c>
      <c r="C34" s="36"/>
      <c r="D34" s="318">
        <v>834</v>
      </c>
      <c r="E34" s="318">
        <v>686</v>
      </c>
      <c r="F34" s="318">
        <v>148</v>
      </c>
      <c r="G34" s="318">
        <f t="shared" si="2"/>
        <v>797</v>
      </c>
      <c r="H34" s="306">
        <v>634</v>
      </c>
      <c r="I34" s="306">
        <v>163</v>
      </c>
      <c r="J34" s="391">
        <f t="shared" si="0"/>
        <v>-52</v>
      </c>
      <c r="K34" s="391">
        <f t="shared" si="1"/>
        <v>15</v>
      </c>
    </row>
    <row r="35" spans="1:11" s="312" customFormat="1" ht="19.5" customHeight="1">
      <c r="A35" s="51"/>
      <c r="B35" s="55" t="s">
        <v>917</v>
      </c>
      <c r="C35" s="36"/>
      <c r="D35" s="318">
        <v>203</v>
      </c>
      <c r="E35" s="318">
        <v>153</v>
      </c>
      <c r="F35" s="318">
        <v>50</v>
      </c>
      <c r="G35" s="318">
        <f t="shared" si="2"/>
        <v>167</v>
      </c>
      <c r="H35" s="306">
        <v>125</v>
      </c>
      <c r="I35" s="306">
        <v>42</v>
      </c>
      <c r="J35" s="391">
        <f t="shared" si="0"/>
        <v>-28</v>
      </c>
      <c r="K35" s="391">
        <f t="shared" si="1"/>
        <v>-8</v>
      </c>
    </row>
    <row r="36" spans="1:11" s="312" customFormat="1" ht="19.5" customHeight="1">
      <c r="A36" s="51"/>
      <c r="B36" s="55" t="s">
        <v>918</v>
      </c>
      <c r="C36" s="36"/>
      <c r="D36" s="318">
        <v>902</v>
      </c>
      <c r="E36" s="318">
        <v>794</v>
      </c>
      <c r="F36" s="318">
        <v>108</v>
      </c>
      <c r="G36" s="318">
        <f t="shared" si="2"/>
        <v>830</v>
      </c>
      <c r="H36" s="306">
        <v>715</v>
      </c>
      <c r="I36" s="306">
        <v>115</v>
      </c>
      <c r="J36" s="391">
        <f t="shared" si="0"/>
        <v>-79</v>
      </c>
      <c r="K36" s="391">
        <f t="shared" si="1"/>
        <v>7</v>
      </c>
    </row>
    <row r="37" spans="1:11" s="312" customFormat="1" ht="19.5" customHeight="1">
      <c r="A37" s="51"/>
      <c r="B37" s="55" t="s">
        <v>628</v>
      </c>
      <c r="C37" s="36"/>
      <c r="D37" s="318">
        <v>414</v>
      </c>
      <c r="E37" s="318">
        <v>336</v>
      </c>
      <c r="F37" s="318">
        <v>78</v>
      </c>
      <c r="G37" s="318">
        <f t="shared" si="2"/>
        <v>427</v>
      </c>
      <c r="H37" s="306">
        <v>353</v>
      </c>
      <c r="I37" s="306">
        <v>74</v>
      </c>
      <c r="J37" s="391">
        <f t="shared" si="0"/>
        <v>17</v>
      </c>
      <c r="K37" s="391">
        <f t="shared" si="1"/>
        <v>-4</v>
      </c>
    </row>
    <row r="38" spans="1:11" s="312" customFormat="1" ht="19.5" customHeight="1">
      <c r="A38" s="51" t="s">
        <v>90</v>
      </c>
      <c r="B38" s="55" t="s">
        <v>919</v>
      </c>
      <c r="C38" s="36"/>
      <c r="D38" s="318">
        <v>932</v>
      </c>
      <c r="E38" s="318">
        <v>807</v>
      </c>
      <c r="F38" s="318">
        <v>125</v>
      </c>
      <c r="G38" s="318">
        <f t="shared" si="2"/>
        <v>938</v>
      </c>
      <c r="H38" s="306">
        <v>800</v>
      </c>
      <c r="I38" s="306">
        <v>138</v>
      </c>
      <c r="J38" s="391">
        <f t="shared" si="0"/>
        <v>-7</v>
      </c>
      <c r="K38" s="391">
        <f t="shared" si="1"/>
        <v>13</v>
      </c>
    </row>
    <row r="39" spans="1:11" s="312" customFormat="1" ht="19.5" customHeight="1">
      <c r="A39" s="51" t="s">
        <v>91</v>
      </c>
      <c r="B39" s="55" t="s">
        <v>920</v>
      </c>
      <c r="C39" s="36"/>
      <c r="D39" s="318">
        <v>1113</v>
      </c>
      <c r="E39" s="318">
        <v>965</v>
      </c>
      <c r="F39" s="318">
        <v>148</v>
      </c>
      <c r="G39" s="318">
        <f t="shared" si="2"/>
        <v>970</v>
      </c>
      <c r="H39" s="306">
        <v>839</v>
      </c>
      <c r="I39" s="306">
        <v>131</v>
      </c>
      <c r="J39" s="391">
        <f t="shared" si="0"/>
        <v>-126</v>
      </c>
      <c r="K39" s="391">
        <f t="shared" si="1"/>
        <v>-17</v>
      </c>
    </row>
    <row r="40" spans="1:11" s="312" customFormat="1" ht="19.5" customHeight="1">
      <c r="A40" s="51" t="s">
        <v>92</v>
      </c>
      <c r="B40" s="55" t="s">
        <v>921</v>
      </c>
      <c r="C40" s="36"/>
      <c r="D40" s="318">
        <v>1943</v>
      </c>
      <c r="E40" s="318">
        <v>1738</v>
      </c>
      <c r="F40" s="318">
        <v>205</v>
      </c>
      <c r="G40" s="318">
        <f t="shared" si="2"/>
        <v>1913</v>
      </c>
      <c r="H40" s="306">
        <v>1675</v>
      </c>
      <c r="I40" s="306">
        <v>238</v>
      </c>
      <c r="J40" s="391">
        <f t="shared" si="0"/>
        <v>-63</v>
      </c>
      <c r="K40" s="391">
        <f t="shared" si="1"/>
        <v>33</v>
      </c>
    </row>
    <row r="41" spans="1:11" s="312" customFormat="1" ht="19.5" customHeight="1">
      <c r="A41" s="51" t="s">
        <v>93</v>
      </c>
      <c r="B41" s="55" t="s">
        <v>922</v>
      </c>
      <c r="C41" s="36"/>
      <c r="D41" s="318">
        <v>1072</v>
      </c>
      <c r="E41" s="318">
        <v>864</v>
      </c>
      <c r="F41" s="318">
        <v>208</v>
      </c>
      <c r="G41" s="318">
        <f t="shared" si="2"/>
        <v>1023</v>
      </c>
      <c r="H41" s="306">
        <v>859</v>
      </c>
      <c r="I41" s="306">
        <v>164</v>
      </c>
      <c r="J41" s="391">
        <f t="shared" si="0"/>
        <v>-5</v>
      </c>
      <c r="K41" s="391">
        <f t="shared" si="1"/>
        <v>-44</v>
      </c>
    </row>
    <row r="42" spans="1:11" s="312" customFormat="1" ht="19.5" customHeight="1">
      <c r="A42" s="51" t="s">
        <v>94</v>
      </c>
      <c r="B42" s="55" t="s">
        <v>923</v>
      </c>
      <c r="C42" s="36"/>
      <c r="D42" s="318">
        <v>3195</v>
      </c>
      <c r="E42" s="318">
        <v>2801</v>
      </c>
      <c r="F42" s="318">
        <v>394</v>
      </c>
      <c r="G42" s="318">
        <f t="shared" si="2"/>
        <v>3314</v>
      </c>
      <c r="H42" s="306">
        <v>2900</v>
      </c>
      <c r="I42" s="306">
        <v>414</v>
      </c>
      <c r="J42" s="391">
        <f t="shared" si="0"/>
        <v>99</v>
      </c>
      <c r="K42" s="391">
        <f t="shared" si="1"/>
        <v>20</v>
      </c>
    </row>
    <row r="43" spans="1:11" s="29" customFormat="1" ht="19.5" customHeight="1">
      <c r="A43" s="51"/>
      <c r="B43" s="55" t="s">
        <v>924</v>
      </c>
      <c r="C43" s="36"/>
      <c r="D43" s="318">
        <v>202</v>
      </c>
      <c r="E43" s="307">
        <v>160</v>
      </c>
      <c r="F43" s="307">
        <v>42</v>
      </c>
      <c r="G43" s="318">
        <f t="shared" si="2"/>
        <v>165</v>
      </c>
      <c r="H43" s="307">
        <v>121</v>
      </c>
      <c r="I43" s="307">
        <v>44</v>
      </c>
      <c r="J43" s="391">
        <f t="shared" si="0"/>
        <v>-39</v>
      </c>
      <c r="K43" s="391">
        <f t="shared" si="1"/>
        <v>2</v>
      </c>
    </row>
    <row r="44" spans="1:11" s="29" customFormat="1" ht="19.5" customHeight="1">
      <c r="A44" s="51"/>
      <c r="B44" s="55" t="s">
        <v>925</v>
      </c>
      <c r="C44" s="36"/>
      <c r="D44" s="318">
        <v>146</v>
      </c>
      <c r="E44" s="307">
        <v>122</v>
      </c>
      <c r="F44" s="307">
        <v>24</v>
      </c>
      <c r="G44" s="318">
        <f t="shared" si="2"/>
        <v>132</v>
      </c>
      <c r="H44" s="307">
        <v>114</v>
      </c>
      <c r="I44" s="307">
        <v>18</v>
      </c>
      <c r="J44" s="391">
        <f t="shared" si="0"/>
        <v>-8</v>
      </c>
      <c r="K44" s="391">
        <f t="shared" si="1"/>
        <v>-6</v>
      </c>
    </row>
    <row r="45" spans="1:11" s="29" customFormat="1" ht="19.5" customHeight="1">
      <c r="A45" s="51"/>
      <c r="B45" s="55" t="s">
        <v>926</v>
      </c>
      <c r="C45" s="36"/>
      <c r="D45" s="318">
        <v>115</v>
      </c>
      <c r="E45" s="307">
        <v>80</v>
      </c>
      <c r="F45" s="307">
        <v>35</v>
      </c>
      <c r="G45" s="318">
        <f t="shared" si="2"/>
        <v>125</v>
      </c>
      <c r="H45" s="307">
        <v>84</v>
      </c>
      <c r="I45" s="307">
        <v>41</v>
      </c>
      <c r="J45" s="391">
        <f t="shared" si="0"/>
        <v>4</v>
      </c>
      <c r="K45" s="391">
        <f t="shared" si="1"/>
        <v>6</v>
      </c>
    </row>
    <row r="46" spans="1:11" s="29" customFormat="1" ht="19.5" customHeight="1">
      <c r="A46" s="51"/>
      <c r="B46" s="55" t="s">
        <v>927</v>
      </c>
      <c r="C46" s="36"/>
      <c r="D46" s="318">
        <v>40</v>
      </c>
      <c r="E46" s="307">
        <v>28</v>
      </c>
      <c r="F46" s="307">
        <v>12</v>
      </c>
      <c r="G46" s="318">
        <f t="shared" si="2"/>
        <v>52</v>
      </c>
      <c r="H46" s="307">
        <v>36</v>
      </c>
      <c r="I46" s="307">
        <v>16</v>
      </c>
      <c r="J46" s="391">
        <f t="shared" si="0"/>
        <v>8</v>
      </c>
      <c r="K46" s="391">
        <f t="shared" si="1"/>
        <v>4</v>
      </c>
    </row>
    <row r="47" spans="1:11" s="29" customFormat="1" ht="19.5" customHeight="1">
      <c r="A47" s="51"/>
      <c r="B47" s="55" t="s">
        <v>928</v>
      </c>
      <c r="C47" s="36"/>
      <c r="D47" s="318">
        <v>81</v>
      </c>
      <c r="E47" s="307">
        <v>48</v>
      </c>
      <c r="F47" s="307">
        <v>33</v>
      </c>
      <c r="G47" s="318">
        <f t="shared" si="2"/>
        <v>64</v>
      </c>
      <c r="H47" s="307">
        <v>49</v>
      </c>
      <c r="I47" s="307">
        <v>15</v>
      </c>
      <c r="J47" s="391">
        <f t="shared" si="0"/>
        <v>1</v>
      </c>
      <c r="K47" s="391">
        <f t="shared" si="1"/>
        <v>-18</v>
      </c>
    </row>
    <row r="48" spans="1:11" s="29" customFormat="1" ht="19.5" customHeight="1">
      <c r="A48" s="51"/>
      <c r="B48" s="55" t="s">
        <v>929</v>
      </c>
      <c r="C48" s="36"/>
      <c r="D48" s="318">
        <v>36</v>
      </c>
      <c r="E48" s="307">
        <v>22</v>
      </c>
      <c r="F48" s="307">
        <v>14</v>
      </c>
      <c r="G48" s="318">
        <f t="shared" si="2"/>
        <v>30</v>
      </c>
      <c r="H48" s="307">
        <v>17</v>
      </c>
      <c r="I48" s="307">
        <v>13</v>
      </c>
      <c r="J48" s="391">
        <f t="shared" si="0"/>
        <v>-5</v>
      </c>
      <c r="K48" s="391">
        <f t="shared" si="1"/>
        <v>-1</v>
      </c>
    </row>
    <row r="49" spans="1:11" s="29" customFormat="1" ht="19.5" customHeight="1">
      <c r="A49" s="51"/>
      <c r="B49" s="55" t="s">
        <v>639</v>
      </c>
      <c r="C49" s="36"/>
      <c r="D49" s="318">
        <v>4</v>
      </c>
      <c r="E49" s="307">
        <v>1</v>
      </c>
      <c r="F49" s="307">
        <v>3</v>
      </c>
      <c r="G49" s="318">
        <f t="shared" si="2"/>
        <v>4</v>
      </c>
      <c r="H49" s="307">
        <v>3</v>
      </c>
      <c r="I49" s="307">
        <v>1</v>
      </c>
      <c r="J49" s="391">
        <f t="shared" si="0"/>
        <v>2</v>
      </c>
      <c r="K49" s="391">
        <f t="shared" si="1"/>
        <v>-2</v>
      </c>
    </row>
    <row r="50" spans="1:11" s="29" customFormat="1" ht="19.5" customHeight="1">
      <c r="A50" s="51"/>
      <c r="B50" s="55" t="s">
        <v>930</v>
      </c>
      <c r="C50" s="36"/>
      <c r="D50" s="318">
        <v>112</v>
      </c>
      <c r="E50" s="307">
        <v>85</v>
      </c>
      <c r="F50" s="307">
        <v>27</v>
      </c>
      <c r="G50" s="318">
        <f t="shared" si="2"/>
        <v>111</v>
      </c>
      <c r="H50" s="307">
        <v>74</v>
      </c>
      <c r="I50" s="307">
        <v>37</v>
      </c>
      <c r="J50" s="391">
        <f t="shared" si="0"/>
        <v>-11</v>
      </c>
      <c r="K50" s="391">
        <f t="shared" si="1"/>
        <v>10</v>
      </c>
    </row>
    <row r="51" spans="1:11" s="29" customFormat="1" ht="19.5" customHeight="1">
      <c r="A51" s="51"/>
      <c r="B51" s="55" t="s">
        <v>640</v>
      </c>
      <c r="C51" s="36"/>
      <c r="D51" s="318">
        <v>1</v>
      </c>
      <c r="E51" s="388">
        <v>0</v>
      </c>
      <c r="F51" s="307">
        <v>1</v>
      </c>
      <c r="G51" s="318">
        <f t="shared" si="2"/>
        <v>5</v>
      </c>
      <c r="H51" s="388">
        <v>1</v>
      </c>
      <c r="I51" s="307">
        <v>4</v>
      </c>
      <c r="J51" s="392">
        <f t="shared" si="0"/>
        <v>1</v>
      </c>
      <c r="K51" s="392">
        <f t="shared" si="1"/>
        <v>3</v>
      </c>
    </row>
    <row r="52" spans="1:11" s="29" customFormat="1" ht="19.5" customHeight="1">
      <c r="A52" s="51"/>
      <c r="B52" s="51"/>
      <c r="C52" s="36"/>
      <c r="D52" s="318"/>
      <c r="E52" s="307"/>
      <c r="F52" s="307"/>
      <c r="G52" s="307"/>
      <c r="H52" s="307"/>
      <c r="I52" s="307"/>
      <c r="J52" s="329"/>
      <c r="K52" s="329"/>
    </row>
    <row r="53" spans="1:11" s="4" customFormat="1" ht="19.5" customHeight="1">
      <c r="A53" s="8"/>
      <c r="B53" s="296" t="s">
        <v>931</v>
      </c>
      <c r="C53" s="6"/>
      <c r="D53" s="300">
        <v>13269</v>
      </c>
      <c r="E53" s="311">
        <v>10910</v>
      </c>
      <c r="F53" s="311">
        <v>2359</v>
      </c>
      <c r="G53" s="311">
        <f t="shared" si="2"/>
        <v>15052</v>
      </c>
      <c r="H53" s="311">
        <v>12161</v>
      </c>
      <c r="I53" s="311">
        <v>2891</v>
      </c>
      <c r="J53" s="329">
        <f t="shared" si="0"/>
        <v>1251</v>
      </c>
      <c r="K53" s="329">
        <f t="shared" si="1"/>
        <v>532</v>
      </c>
    </row>
    <row r="54" spans="1:11" s="29" customFormat="1" ht="19.5" customHeight="1">
      <c r="A54" s="51"/>
      <c r="B54" s="55" t="s">
        <v>932</v>
      </c>
      <c r="C54" s="36"/>
      <c r="D54" s="318">
        <v>54</v>
      </c>
      <c r="E54" s="307">
        <v>53</v>
      </c>
      <c r="F54" s="307">
        <v>1</v>
      </c>
      <c r="G54" s="307">
        <f aca="true" t="shared" si="3" ref="G54:G62">H54+I54</f>
        <v>83</v>
      </c>
      <c r="H54" s="307">
        <v>79</v>
      </c>
      <c r="I54" s="307">
        <v>4</v>
      </c>
      <c r="J54" s="391">
        <f t="shared" si="0"/>
        <v>26</v>
      </c>
      <c r="K54" s="392">
        <f t="shared" si="1"/>
        <v>3</v>
      </c>
    </row>
    <row r="55" spans="1:11" s="29" customFormat="1" ht="19.5" customHeight="1">
      <c r="A55" s="51"/>
      <c r="B55" s="55" t="s">
        <v>933</v>
      </c>
      <c r="C55" s="36"/>
      <c r="D55" s="318">
        <v>38</v>
      </c>
      <c r="E55" s="307">
        <v>23</v>
      </c>
      <c r="F55" s="307">
        <v>15</v>
      </c>
      <c r="G55" s="307">
        <f t="shared" si="3"/>
        <v>48</v>
      </c>
      <c r="H55" s="307">
        <v>22</v>
      </c>
      <c r="I55" s="307">
        <v>26</v>
      </c>
      <c r="J55" s="391">
        <f t="shared" si="0"/>
        <v>-1</v>
      </c>
      <c r="K55" s="391">
        <f t="shared" si="1"/>
        <v>11</v>
      </c>
    </row>
    <row r="56" spans="1:11" s="29" customFormat="1" ht="19.5" customHeight="1">
      <c r="A56" s="51"/>
      <c r="B56" s="55" t="s">
        <v>934</v>
      </c>
      <c r="C56" s="36"/>
      <c r="D56" s="318">
        <v>50</v>
      </c>
      <c r="E56" s="307">
        <v>30</v>
      </c>
      <c r="F56" s="307">
        <v>20</v>
      </c>
      <c r="G56" s="307">
        <f t="shared" si="3"/>
        <v>114</v>
      </c>
      <c r="H56" s="307">
        <v>57</v>
      </c>
      <c r="I56" s="307">
        <v>57</v>
      </c>
      <c r="J56" s="391">
        <f t="shared" si="0"/>
        <v>27</v>
      </c>
      <c r="K56" s="391">
        <f t="shared" si="1"/>
        <v>37</v>
      </c>
    </row>
    <row r="57" spans="1:11" s="29" customFormat="1" ht="19.5" customHeight="1">
      <c r="A57" s="51"/>
      <c r="B57" s="55" t="s">
        <v>935</v>
      </c>
      <c r="C57" s="36"/>
      <c r="D57" s="318">
        <v>12243</v>
      </c>
      <c r="E57" s="307">
        <v>10141</v>
      </c>
      <c r="F57" s="307">
        <v>2102</v>
      </c>
      <c r="G57" s="307">
        <f t="shared" si="3"/>
        <v>13546</v>
      </c>
      <c r="H57" s="307">
        <v>11120</v>
      </c>
      <c r="I57" s="307">
        <v>2426</v>
      </c>
      <c r="J57" s="391">
        <f t="shared" si="0"/>
        <v>979</v>
      </c>
      <c r="K57" s="391">
        <f t="shared" si="1"/>
        <v>324</v>
      </c>
    </row>
    <row r="58" spans="1:11" s="29" customFormat="1" ht="19.5" customHeight="1">
      <c r="A58" s="51"/>
      <c r="B58" s="55" t="s">
        <v>936</v>
      </c>
      <c r="C58" s="36"/>
      <c r="D58" s="318">
        <v>276</v>
      </c>
      <c r="E58" s="307">
        <v>225</v>
      </c>
      <c r="F58" s="307">
        <v>51</v>
      </c>
      <c r="G58" s="307">
        <f t="shared" si="3"/>
        <v>322</v>
      </c>
      <c r="H58" s="307">
        <v>240</v>
      </c>
      <c r="I58" s="307">
        <v>82</v>
      </c>
      <c r="J58" s="391">
        <f t="shared" si="0"/>
        <v>15</v>
      </c>
      <c r="K58" s="391">
        <f t="shared" si="1"/>
        <v>31</v>
      </c>
    </row>
    <row r="59" spans="1:11" s="29" customFormat="1" ht="19.5" customHeight="1">
      <c r="A59" s="51"/>
      <c r="B59" s="55" t="s">
        <v>937</v>
      </c>
      <c r="C59" s="36"/>
      <c r="D59" s="318">
        <v>286</v>
      </c>
      <c r="E59" s="307">
        <v>169</v>
      </c>
      <c r="F59" s="307">
        <v>117</v>
      </c>
      <c r="G59" s="307">
        <f t="shared" si="3"/>
        <v>298</v>
      </c>
      <c r="H59" s="307">
        <v>171</v>
      </c>
      <c r="I59" s="307">
        <v>127</v>
      </c>
      <c r="J59" s="391">
        <f t="shared" si="0"/>
        <v>2</v>
      </c>
      <c r="K59" s="391">
        <f t="shared" si="1"/>
        <v>10</v>
      </c>
    </row>
    <row r="60" spans="1:11" s="29" customFormat="1" ht="19.5" customHeight="1">
      <c r="A60" s="51"/>
      <c r="B60" s="55" t="s">
        <v>641</v>
      </c>
      <c r="C60" s="36"/>
      <c r="D60" s="318">
        <v>36</v>
      </c>
      <c r="E60" s="307">
        <v>32</v>
      </c>
      <c r="F60" s="307">
        <v>4</v>
      </c>
      <c r="G60" s="307">
        <f t="shared" si="3"/>
        <v>47</v>
      </c>
      <c r="H60" s="307">
        <v>40</v>
      </c>
      <c r="I60" s="307">
        <v>7</v>
      </c>
      <c r="J60" s="391">
        <f t="shared" si="0"/>
        <v>8</v>
      </c>
      <c r="K60" s="392">
        <f t="shared" si="1"/>
        <v>3</v>
      </c>
    </row>
    <row r="61" spans="1:11" s="29" customFormat="1" ht="19.5" customHeight="1">
      <c r="A61" s="51"/>
      <c r="B61" s="55" t="s">
        <v>938</v>
      </c>
      <c r="C61" s="36"/>
      <c r="D61" s="318">
        <v>59</v>
      </c>
      <c r="E61" s="307">
        <v>52</v>
      </c>
      <c r="F61" s="307">
        <v>7</v>
      </c>
      <c r="G61" s="307">
        <f t="shared" si="3"/>
        <v>108</v>
      </c>
      <c r="H61" s="307">
        <v>95</v>
      </c>
      <c r="I61" s="307">
        <v>13</v>
      </c>
      <c r="J61" s="391">
        <f t="shared" si="0"/>
        <v>43</v>
      </c>
      <c r="K61" s="392">
        <f t="shared" si="1"/>
        <v>6</v>
      </c>
    </row>
    <row r="62" spans="1:11" s="29" customFormat="1" ht="19.5" customHeight="1">
      <c r="A62" s="51"/>
      <c r="B62" s="55" t="s">
        <v>642</v>
      </c>
      <c r="C62" s="36"/>
      <c r="D62" s="318">
        <v>25</v>
      </c>
      <c r="E62" s="307">
        <v>20</v>
      </c>
      <c r="F62" s="307">
        <v>5</v>
      </c>
      <c r="G62" s="307">
        <f t="shared" si="3"/>
        <v>63</v>
      </c>
      <c r="H62" s="307">
        <v>50</v>
      </c>
      <c r="I62" s="307">
        <v>13</v>
      </c>
      <c r="J62" s="391">
        <f t="shared" si="0"/>
        <v>30</v>
      </c>
      <c r="K62" s="391">
        <f t="shared" si="1"/>
        <v>8</v>
      </c>
    </row>
    <row r="63" spans="1:11" s="29" customFormat="1" ht="28.5" customHeight="1">
      <c r="A63" s="51"/>
      <c r="B63" s="95" t="s">
        <v>634</v>
      </c>
      <c r="C63" s="36"/>
      <c r="D63" s="318">
        <v>202</v>
      </c>
      <c r="E63" s="307">
        <v>165</v>
      </c>
      <c r="F63" s="307">
        <v>37</v>
      </c>
      <c r="G63" s="307">
        <f>G53-SUM(G54:G62)</f>
        <v>423</v>
      </c>
      <c r="H63" s="307">
        <f>H53-SUM(H54:H62)</f>
        <v>287</v>
      </c>
      <c r="I63" s="307">
        <f>I53-SUM(I54:I62)</f>
        <v>136</v>
      </c>
      <c r="J63" s="391">
        <f t="shared" si="0"/>
        <v>122</v>
      </c>
      <c r="K63" s="391">
        <f t="shared" si="1"/>
        <v>99</v>
      </c>
    </row>
    <row r="64" spans="1:11" s="29" customFormat="1" ht="6" customHeight="1" thickBot="1">
      <c r="A64" s="44"/>
      <c r="B64" s="44" t="s">
        <v>10</v>
      </c>
      <c r="C64" s="42"/>
      <c r="D64" s="319"/>
      <c r="E64" s="319"/>
      <c r="F64" s="319"/>
      <c r="G64" s="319"/>
      <c r="H64" s="319"/>
      <c r="I64" s="319"/>
      <c r="J64" s="319"/>
      <c r="K64" s="319"/>
    </row>
    <row r="65" spans="1:11" s="39" customFormat="1" ht="16.5" customHeight="1">
      <c r="A65" s="188" t="s">
        <v>1197</v>
      </c>
      <c r="B65" s="188"/>
      <c r="C65" s="51"/>
      <c r="E65" s="306"/>
      <c r="F65" s="306"/>
      <c r="G65" s="306"/>
      <c r="H65" s="307"/>
      <c r="I65" s="87"/>
      <c r="J65" s="85"/>
      <c r="K65" s="306"/>
    </row>
    <row r="66" spans="4:11" s="39" customFormat="1" ht="16.5" customHeight="1">
      <c r="D66" s="224"/>
      <c r="E66" s="224"/>
      <c r="F66" s="224"/>
      <c r="G66" s="224"/>
      <c r="H66" s="307"/>
      <c r="I66" s="87"/>
      <c r="J66" s="85"/>
      <c r="K66" s="224"/>
    </row>
  </sheetData>
  <sheetProtection/>
  <mergeCells count="8">
    <mergeCell ref="A1:K1"/>
    <mergeCell ref="A2:K2"/>
    <mergeCell ref="A4:C6"/>
    <mergeCell ref="D4:K4"/>
    <mergeCell ref="D5:F5"/>
    <mergeCell ref="G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0.5" style="1" customWidth="1"/>
    <col min="2" max="2" width="10.125" style="1" customWidth="1"/>
    <col min="3" max="3" width="0.5" style="1" customWidth="1"/>
    <col min="4" max="4" width="1.875" style="1" customWidth="1"/>
    <col min="5" max="5" width="2.125" style="1" customWidth="1"/>
    <col min="6" max="6" width="9.125" style="295" customWidth="1"/>
    <col min="7" max="7" width="12.625" style="295" customWidth="1"/>
    <col min="8" max="9" width="11.875" style="295" customWidth="1"/>
    <col min="10" max="10" width="11.875" style="298" customWidth="1"/>
    <col min="11" max="11" width="11.875" style="299" customWidth="1"/>
    <col min="12" max="12" width="13.25390625" style="295" customWidth="1"/>
    <col min="13" max="13" width="12.00390625" style="1" customWidth="1"/>
    <col min="14" max="16384" width="9.00390625" style="1" customWidth="1"/>
  </cols>
  <sheetData>
    <row r="1" spans="1:13" s="16" customFormat="1" ht="18" customHeight="1">
      <c r="A1" s="744" t="s">
        <v>532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</row>
    <row r="2" spans="1:13" s="23" customFormat="1" ht="16.5" customHeight="1" thickBot="1">
      <c r="A2" s="354"/>
      <c r="B2" s="354"/>
      <c r="C2" s="354"/>
      <c r="D2" s="354"/>
      <c r="E2" s="354"/>
      <c r="F2" s="354"/>
      <c r="G2" s="354"/>
      <c r="H2" s="355"/>
      <c r="I2" s="355"/>
      <c r="J2" s="355"/>
      <c r="K2" s="333"/>
      <c r="L2" s="44"/>
      <c r="M2" s="432"/>
    </row>
    <row r="3" spans="1:13" s="335" customFormat="1" ht="17.25" customHeight="1">
      <c r="A3" s="334"/>
      <c r="B3" s="692" t="s">
        <v>275</v>
      </c>
      <c r="C3" s="692"/>
      <c r="D3" s="693"/>
      <c r="E3" s="745" t="s">
        <v>453</v>
      </c>
      <c r="F3" s="746"/>
      <c r="G3" s="746"/>
      <c r="H3" s="747"/>
      <c r="I3" s="745" t="s">
        <v>454</v>
      </c>
      <c r="J3" s="746"/>
      <c r="K3" s="747"/>
      <c r="L3" s="748" t="s">
        <v>190</v>
      </c>
      <c r="M3" s="748" t="s">
        <v>191</v>
      </c>
    </row>
    <row r="4" spans="2:13" s="335" customFormat="1" ht="28.5" customHeight="1">
      <c r="B4" s="692"/>
      <c r="C4" s="694"/>
      <c r="D4" s="694"/>
      <c r="E4" s="749" t="s">
        <v>287</v>
      </c>
      <c r="F4" s="750"/>
      <c r="G4" s="393" t="s">
        <v>300</v>
      </c>
      <c r="H4" s="336" t="s">
        <v>301</v>
      </c>
      <c r="I4" s="336" t="s">
        <v>287</v>
      </c>
      <c r="J4" s="336" t="s">
        <v>300</v>
      </c>
      <c r="K4" s="336" t="s">
        <v>301</v>
      </c>
      <c r="L4" s="745"/>
      <c r="M4" s="745"/>
    </row>
    <row r="5" spans="1:13" s="23" customFormat="1" ht="3.75" customHeight="1">
      <c r="A5" s="337"/>
      <c r="B5" s="338"/>
      <c r="C5" s="338"/>
      <c r="D5" s="338"/>
      <c r="E5" s="339"/>
      <c r="F5" s="287"/>
      <c r="G5" s="287"/>
      <c r="H5" s="340"/>
      <c r="I5" s="340"/>
      <c r="J5" s="340"/>
      <c r="K5" s="340"/>
      <c r="L5" s="341"/>
      <c r="M5" s="341"/>
    </row>
    <row r="6" spans="2:13" s="23" customFormat="1" ht="16.5" customHeight="1">
      <c r="B6" s="741" t="s">
        <v>1076</v>
      </c>
      <c r="C6" s="742"/>
      <c r="D6" s="742"/>
      <c r="E6" s="342"/>
      <c r="F6" s="343">
        <v>65738</v>
      </c>
      <c r="G6" s="394">
        <v>42341</v>
      </c>
      <c r="H6" s="344">
        <v>23397</v>
      </c>
      <c r="I6" s="344">
        <v>81528</v>
      </c>
      <c r="J6" s="344">
        <v>68163</v>
      </c>
      <c r="K6" s="344">
        <v>13365</v>
      </c>
      <c r="L6" s="394">
        <v>413136</v>
      </c>
      <c r="M6" s="344">
        <v>428926</v>
      </c>
    </row>
    <row r="7" spans="2:13" s="23" customFormat="1" ht="16.5" customHeight="1">
      <c r="B7" s="743" t="s">
        <v>1081</v>
      </c>
      <c r="C7" s="742"/>
      <c r="D7" s="742"/>
      <c r="E7" s="342"/>
      <c r="F7" s="343">
        <f>G7+H7</f>
        <v>68403</v>
      </c>
      <c r="G7" s="394">
        <v>43563</v>
      </c>
      <c r="H7" s="344">
        <v>24840</v>
      </c>
      <c r="I7" s="344">
        <f>J7+K7</f>
        <v>82110</v>
      </c>
      <c r="J7" s="344">
        <v>66944</v>
      </c>
      <c r="K7" s="344">
        <v>15166</v>
      </c>
      <c r="L7" s="394">
        <v>406735</v>
      </c>
      <c r="M7" s="344">
        <v>420442</v>
      </c>
    </row>
    <row r="8" spans="2:13" s="23" customFormat="1" ht="16.5" customHeight="1">
      <c r="B8" s="741" t="s">
        <v>197</v>
      </c>
      <c r="C8" s="742"/>
      <c r="D8" s="742"/>
      <c r="E8" s="342"/>
      <c r="F8" s="345">
        <f>F7-F6</f>
        <v>2665</v>
      </c>
      <c r="G8" s="345">
        <f aca="true" t="shared" si="0" ref="G8:M8">G7-G6</f>
        <v>1222</v>
      </c>
      <c r="H8" s="345">
        <f t="shared" si="0"/>
        <v>1443</v>
      </c>
      <c r="I8" s="345">
        <f t="shared" si="0"/>
        <v>582</v>
      </c>
      <c r="J8" s="345">
        <f t="shared" si="0"/>
        <v>-1219</v>
      </c>
      <c r="K8" s="345">
        <f t="shared" si="0"/>
        <v>1801</v>
      </c>
      <c r="L8" s="345">
        <f t="shared" si="0"/>
        <v>-6401</v>
      </c>
      <c r="M8" s="345">
        <f t="shared" si="0"/>
        <v>-8484</v>
      </c>
    </row>
    <row r="9" spans="1:13" s="23" customFormat="1" ht="3.75" customHeight="1" thickBot="1">
      <c r="A9" s="332"/>
      <c r="B9" s="346"/>
      <c r="C9" s="346"/>
      <c r="D9" s="346"/>
      <c r="E9" s="347"/>
      <c r="F9" s="346"/>
      <c r="G9" s="346"/>
      <c r="H9" s="348"/>
      <c r="I9" s="348"/>
      <c r="J9" s="348"/>
      <c r="K9" s="348"/>
      <c r="L9" s="348"/>
      <c r="M9" s="348"/>
    </row>
    <row r="10" spans="1:13" s="23" customFormat="1" ht="15.75" customHeight="1">
      <c r="A10" s="188" t="s">
        <v>1197</v>
      </c>
      <c r="C10" s="327"/>
      <c r="D10" s="327"/>
      <c r="E10" s="349"/>
      <c r="F10" s="327"/>
      <c r="G10" s="327"/>
      <c r="H10" s="344"/>
      <c r="I10" s="344"/>
      <c r="J10" s="344"/>
      <c r="K10" s="344"/>
      <c r="L10" s="344"/>
      <c r="M10" s="344"/>
    </row>
    <row r="11" spans="1:13" ht="15.75" customHeight="1">
      <c r="A11" s="188" t="s">
        <v>475</v>
      </c>
      <c r="F11" s="1"/>
      <c r="G11" s="1"/>
      <c r="J11" s="295"/>
      <c r="K11" s="295"/>
      <c r="M11" s="295"/>
    </row>
    <row r="12" spans="6:12" s="312" customFormat="1" ht="13.5">
      <c r="F12" s="315"/>
      <c r="G12" s="315"/>
      <c r="H12" s="315"/>
      <c r="I12" s="315"/>
      <c r="J12" s="316"/>
      <c r="K12" s="317"/>
      <c r="L12" s="315"/>
    </row>
    <row r="13" spans="6:12" s="312" customFormat="1" ht="13.5">
      <c r="F13" s="315"/>
      <c r="G13" s="315"/>
      <c r="H13" s="315"/>
      <c r="I13" s="315"/>
      <c r="J13" s="316"/>
      <c r="K13" s="317"/>
      <c r="L13" s="315"/>
    </row>
    <row r="14" spans="6:12" s="312" customFormat="1" ht="13.5">
      <c r="F14" s="315"/>
      <c r="G14" s="315"/>
      <c r="H14" s="315"/>
      <c r="I14" s="315"/>
      <c r="J14" s="316"/>
      <c r="K14" s="317"/>
      <c r="L14" s="315"/>
    </row>
    <row r="15" spans="6:12" s="312" customFormat="1" ht="13.5">
      <c r="F15" s="315"/>
      <c r="G15" s="315"/>
      <c r="H15" s="315"/>
      <c r="I15" s="315"/>
      <c r="J15" s="316"/>
      <c r="K15" s="317"/>
      <c r="L15" s="315"/>
    </row>
    <row r="16" spans="6:12" s="312" customFormat="1" ht="13.5">
      <c r="F16" s="315"/>
      <c r="G16" s="315"/>
      <c r="H16" s="315"/>
      <c r="I16" s="315"/>
      <c r="J16" s="316"/>
      <c r="K16" s="317"/>
      <c r="L16" s="315"/>
    </row>
    <row r="17" spans="6:12" s="312" customFormat="1" ht="13.5">
      <c r="F17" s="315"/>
      <c r="G17" s="315"/>
      <c r="H17" s="315"/>
      <c r="I17" s="315"/>
      <c r="J17" s="316"/>
      <c r="K17" s="317"/>
      <c r="L17" s="315"/>
    </row>
    <row r="18" spans="6:12" s="312" customFormat="1" ht="13.5">
      <c r="F18" s="315"/>
      <c r="G18" s="315"/>
      <c r="H18" s="315"/>
      <c r="I18" s="315"/>
      <c r="J18" s="316"/>
      <c r="K18" s="317"/>
      <c r="L18" s="315"/>
    </row>
    <row r="19" spans="6:12" s="312" customFormat="1" ht="13.5">
      <c r="F19" s="315"/>
      <c r="G19" s="315"/>
      <c r="H19" s="315"/>
      <c r="I19" s="315"/>
      <c r="J19" s="316"/>
      <c r="K19" s="317"/>
      <c r="L19" s="315"/>
    </row>
    <row r="20" spans="6:12" s="312" customFormat="1" ht="13.5">
      <c r="F20" s="315"/>
      <c r="G20" s="315"/>
      <c r="H20" s="315"/>
      <c r="I20" s="315"/>
      <c r="J20" s="316"/>
      <c r="K20" s="317"/>
      <c r="L20" s="315"/>
    </row>
    <row r="21" spans="6:12" s="312" customFormat="1" ht="13.5">
      <c r="F21" s="315"/>
      <c r="G21" s="315"/>
      <c r="H21" s="315"/>
      <c r="I21" s="315"/>
      <c r="J21" s="316"/>
      <c r="K21" s="317"/>
      <c r="L21" s="315"/>
    </row>
    <row r="22" spans="6:12" s="312" customFormat="1" ht="13.5">
      <c r="F22" s="315"/>
      <c r="G22" s="315"/>
      <c r="H22" s="315"/>
      <c r="I22" s="315"/>
      <c r="J22" s="316"/>
      <c r="K22" s="317"/>
      <c r="L22" s="315"/>
    </row>
    <row r="23" spans="6:12" s="312" customFormat="1" ht="13.5">
      <c r="F23" s="315"/>
      <c r="G23" s="315"/>
      <c r="H23" s="315"/>
      <c r="I23" s="315"/>
      <c r="J23" s="316"/>
      <c r="K23" s="317"/>
      <c r="L23" s="315"/>
    </row>
    <row r="24" spans="6:12" s="312" customFormat="1" ht="13.5">
      <c r="F24" s="315"/>
      <c r="G24" s="315"/>
      <c r="H24" s="315"/>
      <c r="I24" s="315"/>
      <c r="J24" s="316"/>
      <c r="K24" s="317"/>
      <c r="L24" s="315"/>
    </row>
    <row r="25" spans="6:12" s="312" customFormat="1" ht="13.5">
      <c r="F25" s="315"/>
      <c r="G25" s="315"/>
      <c r="H25" s="315"/>
      <c r="I25" s="315"/>
      <c r="J25" s="316"/>
      <c r="K25" s="317"/>
      <c r="L25" s="315"/>
    </row>
    <row r="26" spans="6:12" s="312" customFormat="1" ht="13.5">
      <c r="F26" s="315"/>
      <c r="G26" s="315"/>
      <c r="H26" s="315"/>
      <c r="I26" s="315"/>
      <c r="J26" s="316"/>
      <c r="K26" s="317"/>
      <c r="L26" s="315"/>
    </row>
    <row r="27" spans="6:12" s="312" customFormat="1" ht="13.5">
      <c r="F27" s="315"/>
      <c r="G27" s="315"/>
      <c r="H27" s="315"/>
      <c r="I27" s="315"/>
      <c r="J27" s="316"/>
      <c r="K27" s="317"/>
      <c r="L27" s="315"/>
    </row>
    <row r="28" spans="6:12" s="312" customFormat="1" ht="13.5">
      <c r="F28" s="315"/>
      <c r="G28" s="315"/>
      <c r="H28" s="315"/>
      <c r="I28" s="315"/>
      <c r="J28" s="316"/>
      <c r="K28" s="317"/>
      <c r="L28" s="315"/>
    </row>
    <row r="29" spans="6:12" s="312" customFormat="1" ht="13.5">
      <c r="F29" s="315"/>
      <c r="G29" s="315"/>
      <c r="H29" s="315"/>
      <c r="I29" s="315"/>
      <c r="J29" s="316"/>
      <c r="K29" s="317"/>
      <c r="L29" s="315"/>
    </row>
    <row r="30" spans="6:12" s="312" customFormat="1" ht="13.5">
      <c r="F30" s="315"/>
      <c r="G30" s="315"/>
      <c r="H30" s="315"/>
      <c r="I30" s="315"/>
      <c r="J30" s="316"/>
      <c r="K30" s="317"/>
      <c r="L30" s="315"/>
    </row>
    <row r="31" spans="6:12" s="312" customFormat="1" ht="13.5">
      <c r="F31" s="315"/>
      <c r="G31" s="315"/>
      <c r="H31" s="315"/>
      <c r="I31" s="315"/>
      <c r="J31" s="316"/>
      <c r="K31" s="317"/>
      <c r="L31" s="315"/>
    </row>
    <row r="32" spans="6:12" s="312" customFormat="1" ht="13.5">
      <c r="F32" s="315"/>
      <c r="G32" s="315"/>
      <c r="H32" s="315"/>
      <c r="I32" s="315"/>
      <c r="J32" s="316"/>
      <c r="K32" s="317"/>
      <c r="L32" s="315"/>
    </row>
    <row r="33" spans="6:12" s="312" customFormat="1" ht="13.5">
      <c r="F33" s="315"/>
      <c r="G33" s="315"/>
      <c r="H33" s="315"/>
      <c r="I33" s="315"/>
      <c r="J33" s="316"/>
      <c r="K33" s="317"/>
      <c r="L33" s="315"/>
    </row>
    <row r="34" spans="6:12" s="312" customFormat="1" ht="13.5">
      <c r="F34" s="315"/>
      <c r="G34" s="315"/>
      <c r="H34" s="315"/>
      <c r="I34" s="315"/>
      <c r="J34" s="316"/>
      <c r="K34" s="317"/>
      <c r="L34" s="315"/>
    </row>
    <row r="35" spans="6:12" s="312" customFormat="1" ht="13.5">
      <c r="F35" s="315"/>
      <c r="G35" s="315"/>
      <c r="H35" s="315"/>
      <c r="I35" s="315"/>
      <c r="J35" s="316"/>
      <c r="K35" s="317"/>
      <c r="L35" s="315"/>
    </row>
    <row r="36" spans="6:12" s="312" customFormat="1" ht="13.5">
      <c r="F36" s="315"/>
      <c r="G36" s="315"/>
      <c r="H36" s="315"/>
      <c r="I36" s="315"/>
      <c r="J36" s="316"/>
      <c r="K36" s="317"/>
      <c r="L36" s="315"/>
    </row>
    <row r="37" spans="6:12" s="312" customFormat="1" ht="13.5">
      <c r="F37" s="315"/>
      <c r="G37" s="315"/>
      <c r="H37" s="315"/>
      <c r="I37" s="315"/>
      <c r="J37" s="316"/>
      <c r="K37" s="317"/>
      <c r="L37" s="315"/>
    </row>
    <row r="38" spans="6:12" s="312" customFormat="1" ht="13.5">
      <c r="F38" s="315"/>
      <c r="G38" s="315"/>
      <c r="H38" s="315"/>
      <c r="I38" s="315"/>
      <c r="J38" s="316"/>
      <c r="K38" s="317"/>
      <c r="L38" s="315"/>
    </row>
    <row r="39" spans="6:12" s="312" customFormat="1" ht="13.5">
      <c r="F39" s="315"/>
      <c r="G39" s="315"/>
      <c r="H39" s="315"/>
      <c r="I39" s="315"/>
      <c r="J39" s="316"/>
      <c r="K39" s="317"/>
      <c r="L39" s="315"/>
    </row>
    <row r="40" spans="6:12" s="312" customFormat="1" ht="13.5">
      <c r="F40" s="315"/>
      <c r="G40" s="315"/>
      <c r="H40" s="315"/>
      <c r="I40" s="315"/>
      <c r="J40" s="316"/>
      <c r="K40" s="317"/>
      <c r="L40" s="315"/>
    </row>
    <row r="41" spans="6:12" s="312" customFormat="1" ht="13.5">
      <c r="F41" s="315"/>
      <c r="G41" s="315"/>
      <c r="H41" s="315"/>
      <c r="I41" s="315"/>
      <c r="J41" s="316"/>
      <c r="K41" s="317"/>
      <c r="L41" s="315"/>
    </row>
    <row r="42" spans="6:12" s="312" customFormat="1" ht="13.5">
      <c r="F42" s="315"/>
      <c r="G42" s="315"/>
      <c r="H42" s="315"/>
      <c r="I42" s="315"/>
      <c r="J42" s="316"/>
      <c r="K42" s="317"/>
      <c r="L42" s="315"/>
    </row>
    <row r="43" spans="6:12" s="312" customFormat="1" ht="13.5">
      <c r="F43" s="315"/>
      <c r="G43" s="315"/>
      <c r="H43" s="315"/>
      <c r="I43" s="315"/>
      <c r="J43" s="316"/>
      <c r="K43" s="317"/>
      <c r="L43" s="315"/>
    </row>
    <row r="44" spans="6:12" s="312" customFormat="1" ht="13.5">
      <c r="F44" s="315"/>
      <c r="G44" s="315"/>
      <c r="H44" s="315"/>
      <c r="I44" s="315"/>
      <c r="J44" s="316"/>
      <c r="K44" s="317"/>
      <c r="L44" s="315"/>
    </row>
    <row r="45" spans="6:12" s="312" customFormat="1" ht="13.5">
      <c r="F45" s="315"/>
      <c r="G45" s="315"/>
      <c r="H45" s="315"/>
      <c r="I45" s="315"/>
      <c r="J45" s="316"/>
      <c r="K45" s="317"/>
      <c r="L45" s="315"/>
    </row>
    <row r="46" spans="6:12" s="312" customFormat="1" ht="13.5">
      <c r="F46" s="315"/>
      <c r="G46" s="315"/>
      <c r="H46" s="315"/>
      <c r="I46" s="315"/>
      <c r="J46" s="316"/>
      <c r="K46" s="317"/>
      <c r="L46" s="315"/>
    </row>
    <row r="47" spans="6:12" s="312" customFormat="1" ht="13.5">
      <c r="F47" s="315"/>
      <c r="G47" s="315"/>
      <c r="H47" s="315"/>
      <c r="I47" s="315"/>
      <c r="J47" s="316"/>
      <c r="K47" s="317"/>
      <c r="L47" s="315"/>
    </row>
    <row r="48" spans="6:12" s="312" customFormat="1" ht="13.5">
      <c r="F48" s="315"/>
      <c r="G48" s="315"/>
      <c r="H48" s="315"/>
      <c r="I48" s="315"/>
      <c r="J48" s="316"/>
      <c r="K48" s="317"/>
      <c r="L48" s="315"/>
    </row>
    <row r="49" spans="6:12" s="312" customFormat="1" ht="13.5">
      <c r="F49" s="315"/>
      <c r="G49" s="315"/>
      <c r="H49" s="315"/>
      <c r="I49" s="315"/>
      <c r="J49" s="316"/>
      <c r="K49" s="317"/>
      <c r="L49" s="315"/>
    </row>
    <row r="50" spans="6:12" s="312" customFormat="1" ht="13.5">
      <c r="F50" s="315"/>
      <c r="G50" s="315"/>
      <c r="H50" s="315"/>
      <c r="I50" s="315"/>
      <c r="J50" s="316"/>
      <c r="K50" s="317"/>
      <c r="L50" s="315"/>
    </row>
    <row r="51" spans="6:12" s="312" customFormat="1" ht="13.5">
      <c r="F51" s="315"/>
      <c r="G51" s="315"/>
      <c r="H51" s="315"/>
      <c r="I51" s="315"/>
      <c r="J51" s="316"/>
      <c r="K51" s="317"/>
      <c r="L51" s="315"/>
    </row>
    <row r="52" spans="6:12" s="312" customFormat="1" ht="13.5">
      <c r="F52" s="315"/>
      <c r="G52" s="315"/>
      <c r="H52" s="315"/>
      <c r="I52" s="315"/>
      <c r="J52" s="316"/>
      <c r="K52" s="317"/>
      <c r="L52" s="315"/>
    </row>
    <row r="53" spans="6:12" s="312" customFormat="1" ht="13.5">
      <c r="F53" s="315"/>
      <c r="G53" s="315"/>
      <c r="H53" s="315"/>
      <c r="I53" s="315"/>
      <c r="J53" s="316"/>
      <c r="K53" s="317"/>
      <c r="L53" s="315"/>
    </row>
    <row r="54" spans="6:12" s="312" customFormat="1" ht="13.5">
      <c r="F54" s="315"/>
      <c r="G54" s="315"/>
      <c r="H54" s="315"/>
      <c r="I54" s="315"/>
      <c r="J54" s="316"/>
      <c r="K54" s="317"/>
      <c r="L54" s="315"/>
    </row>
    <row r="55" spans="6:12" s="312" customFormat="1" ht="13.5">
      <c r="F55" s="315"/>
      <c r="G55" s="315"/>
      <c r="H55" s="315"/>
      <c r="I55" s="315"/>
      <c r="J55" s="316"/>
      <c r="K55" s="317"/>
      <c r="L55" s="315"/>
    </row>
    <row r="56" spans="6:12" s="312" customFormat="1" ht="13.5">
      <c r="F56" s="315"/>
      <c r="G56" s="315"/>
      <c r="H56" s="315"/>
      <c r="I56" s="315"/>
      <c r="J56" s="316"/>
      <c r="K56" s="317"/>
      <c r="L56" s="315"/>
    </row>
    <row r="57" spans="6:12" s="312" customFormat="1" ht="13.5">
      <c r="F57" s="315"/>
      <c r="G57" s="315"/>
      <c r="H57" s="315"/>
      <c r="I57" s="315"/>
      <c r="J57" s="316"/>
      <c r="K57" s="317"/>
      <c r="L57" s="315"/>
    </row>
    <row r="58" spans="6:12" s="312" customFormat="1" ht="13.5">
      <c r="F58" s="315"/>
      <c r="G58" s="315"/>
      <c r="H58" s="315"/>
      <c r="I58" s="315"/>
      <c r="J58" s="316"/>
      <c r="K58" s="317"/>
      <c r="L58" s="315"/>
    </row>
    <row r="59" spans="6:12" s="312" customFormat="1" ht="13.5">
      <c r="F59" s="315"/>
      <c r="G59" s="315"/>
      <c r="H59" s="315"/>
      <c r="I59" s="315"/>
      <c r="J59" s="316"/>
      <c r="K59" s="317"/>
      <c r="L59" s="315"/>
    </row>
    <row r="60" spans="6:12" s="312" customFormat="1" ht="13.5">
      <c r="F60" s="315"/>
      <c r="G60" s="315"/>
      <c r="H60" s="315"/>
      <c r="I60" s="315"/>
      <c r="J60" s="316"/>
      <c r="K60" s="317"/>
      <c r="L60" s="315"/>
    </row>
    <row r="61" spans="6:12" s="312" customFormat="1" ht="13.5">
      <c r="F61" s="315"/>
      <c r="G61" s="315"/>
      <c r="H61" s="315"/>
      <c r="I61" s="315"/>
      <c r="J61" s="316"/>
      <c r="K61" s="317"/>
      <c r="L61" s="315"/>
    </row>
    <row r="62" spans="6:12" s="312" customFormat="1" ht="13.5">
      <c r="F62" s="315"/>
      <c r="G62" s="315"/>
      <c r="H62" s="315"/>
      <c r="I62" s="315"/>
      <c r="J62" s="316"/>
      <c r="K62" s="317"/>
      <c r="L62" s="315"/>
    </row>
    <row r="63" spans="6:12" s="312" customFormat="1" ht="13.5">
      <c r="F63" s="315"/>
      <c r="G63" s="315"/>
      <c r="H63" s="315"/>
      <c r="I63" s="315"/>
      <c r="J63" s="316"/>
      <c r="K63" s="317"/>
      <c r="L63" s="315"/>
    </row>
    <row r="64" spans="6:12" s="312" customFormat="1" ht="13.5">
      <c r="F64" s="315"/>
      <c r="G64" s="315"/>
      <c r="H64" s="315"/>
      <c r="I64" s="315"/>
      <c r="J64" s="316"/>
      <c r="K64" s="317"/>
      <c r="L64" s="315"/>
    </row>
    <row r="65" spans="6:12" s="312" customFormat="1" ht="13.5">
      <c r="F65" s="315"/>
      <c r="G65" s="315"/>
      <c r="H65" s="315"/>
      <c r="I65" s="315"/>
      <c r="J65" s="316"/>
      <c r="K65" s="317"/>
      <c r="L65" s="315"/>
    </row>
    <row r="66" spans="6:12" s="312" customFormat="1" ht="13.5">
      <c r="F66" s="315"/>
      <c r="G66" s="315"/>
      <c r="H66" s="315"/>
      <c r="I66" s="315"/>
      <c r="J66" s="316"/>
      <c r="K66" s="317"/>
      <c r="L66" s="315"/>
    </row>
    <row r="67" spans="6:12" s="312" customFormat="1" ht="13.5">
      <c r="F67" s="315"/>
      <c r="G67" s="315"/>
      <c r="H67" s="315"/>
      <c r="I67" s="315"/>
      <c r="J67" s="316"/>
      <c r="K67" s="317"/>
      <c r="L67" s="315"/>
    </row>
    <row r="68" spans="6:12" s="312" customFormat="1" ht="13.5">
      <c r="F68" s="315"/>
      <c r="G68" s="315"/>
      <c r="H68" s="315"/>
      <c r="I68" s="315"/>
      <c r="J68" s="316"/>
      <c r="K68" s="317"/>
      <c r="L68" s="315"/>
    </row>
    <row r="69" spans="6:12" s="312" customFormat="1" ht="13.5">
      <c r="F69" s="315"/>
      <c r="G69" s="315"/>
      <c r="H69" s="315"/>
      <c r="I69" s="315"/>
      <c r="J69" s="316"/>
      <c r="K69" s="317"/>
      <c r="L69" s="315"/>
    </row>
    <row r="70" spans="6:12" s="312" customFormat="1" ht="13.5">
      <c r="F70" s="315"/>
      <c r="G70" s="315"/>
      <c r="H70" s="315"/>
      <c r="I70" s="315"/>
      <c r="J70" s="316"/>
      <c r="K70" s="317"/>
      <c r="L70" s="315"/>
    </row>
    <row r="71" spans="6:12" s="312" customFormat="1" ht="13.5">
      <c r="F71" s="315"/>
      <c r="G71" s="315"/>
      <c r="H71" s="315"/>
      <c r="I71" s="315"/>
      <c r="J71" s="316"/>
      <c r="K71" s="317"/>
      <c r="L71" s="315"/>
    </row>
    <row r="72" spans="6:12" s="312" customFormat="1" ht="13.5">
      <c r="F72" s="315"/>
      <c r="G72" s="315"/>
      <c r="H72" s="315"/>
      <c r="I72" s="315"/>
      <c r="J72" s="316"/>
      <c r="K72" s="317"/>
      <c r="L72" s="315"/>
    </row>
    <row r="73" spans="6:12" s="312" customFormat="1" ht="13.5">
      <c r="F73" s="315"/>
      <c r="G73" s="315"/>
      <c r="H73" s="315"/>
      <c r="I73" s="315"/>
      <c r="J73" s="316"/>
      <c r="K73" s="317"/>
      <c r="L73" s="315"/>
    </row>
    <row r="74" spans="6:12" s="312" customFormat="1" ht="13.5">
      <c r="F74" s="315"/>
      <c r="G74" s="315"/>
      <c r="H74" s="315"/>
      <c r="I74" s="315"/>
      <c r="J74" s="316"/>
      <c r="K74" s="317"/>
      <c r="L74" s="315"/>
    </row>
    <row r="75" spans="6:12" s="312" customFormat="1" ht="13.5">
      <c r="F75" s="315"/>
      <c r="G75" s="315"/>
      <c r="H75" s="315"/>
      <c r="I75" s="315"/>
      <c r="J75" s="316"/>
      <c r="K75" s="317"/>
      <c r="L75" s="315"/>
    </row>
    <row r="76" spans="6:12" s="312" customFormat="1" ht="13.5">
      <c r="F76" s="315"/>
      <c r="G76" s="315"/>
      <c r="H76" s="315"/>
      <c r="I76" s="315"/>
      <c r="J76" s="316"/>
      <c r="K76" s="317"/>
      <c r="L76" s="315"/>
    </row>
    <row r="77" spans="6:12" s="312" customFormat="1" ht="13.5">
      <c r="F77" s="315"/>
      <c r="G77" s="315"/>
      <c r="H77" s="315"/>
      <c r="I77" s="315"/>
      <c r="J77" s="316"/>
      <c r="K77" s="317"/>
      <c r="L77" s="315"/>
    </row>
    <row r="78" spans="6:12" s="312" customFormat="1" ht="13.5">
      <c r="F78" s="315"/>
      <c r="G78" s="315"/>
      <c r="H78" s="315"/>
      <c r="I78" s="315"/>
      <c r="J78" s="316"/>
      <c r="K78" s="317"/>
      <c r="L78" s="315"/>
    </row>
    <row r="79" spans="6:12" s="312" customFormat="1" ht="13.5">
      <c r="F79" s="315"/>
      <c r="G79" s="315"/>
      <c r="H79" s="315"/>
      <c r="I79" s="315"/>
      <c r="J79" s="316"/>
      <c r="K79" s="317"/>
      <c r="L79" s="315"/>
    </row>
    <row r="80" spans="6:12" s="312" customFormat="1" ht="13.5">
      <c r="F80" s="315"/>
      <c r="G80" s="315"/>
      <c r="H80" s="315"/>
      <c r="I80" s="315"/>
      <c r="J80" s="316"/>
      <c r="K80" s="317"/>
      <c r="L80" s="315"/>
    </row>
    <row r="81" spans="6:12" s="312" customFormat="1" ht="13.5">
      <c r="F81" s="315"/>
      <c r="G81" s="315"/>
      <c r="H81" s="315"/>
      <c r="I81" s="315"/>
      <c r="J81" s="316"/>
      <c r="K81" s="317"/>
      <c r="L81" s="315"/>
    </row>
    <row r="82" spans="6:12" s="312" customFormat="1" ht="13.5">
      <c r="F82" s="315"/>
      <c r="G82" s="315"/>
      <c r="H82" s="315"/>
      <c r="I82" s="315"/>
      <c r="J82" s="316"/>
      <c r="K82" s="317"/>
      <c r="L82" s="315"/>
    </row>
    <row r="83" spans="6:12" s="312" customFormat="1" ht="13.5">
      <c r="F83" s="315"/>
      <c r="G83" s="315"/>
      <c r="H83" s="315"/>
      <c r="I83" s="315"/>
      <c r="J83" s="316"/>
      <c r="K83" s="317"/>
      <c r="L83" s="315"/>
    </row>
    <row r="84" spans="6:12" s="312" customFormat="1" ht="13.5">
      <c r="F84" s="315"/>
      <c r="G84" s="315"/>
      <c r="H84" s="315"/>
      <c r="I84" s="315"/>
      <c r="J84" s="316"/>
      <c r="K84" s="317"/>
      <c r="L84" s="315"/>
    </row>
    <row r="85" spans="6:12" s="312" customFormat="1" ht="13.5">
      <c r="F85" s="315"/>
      <c r="G85" s="315"/>
      <c r="H85" s="315"/>
      <c r="I85" s="315"/>
      <c r="J85" s="316"/>
      <c r="K85" s="317"/>
      <c r="L85" s="315"/>
    </row>
    <row r="86" spans="6:12" s="312" customFormat="1" ht="13.5">
      <c r="F86" s="315"/>
      <c r="G86" s="315"/>
      <c r="H86" s="315"/>
      <c r="I86" s="315"/>
      <c r="J86" s="316"/>
      <c r="K86" s="317"/>
      <c r="L86" s="315"/>
    </row>
    <row r="87" spans="6:12" s="312" customFormat="1" ht="13.5">
      <c r="F87" s="315"/>
      <c r="G87" s="315"/>
      <c r="H87" s="315"/>
      <c r="I87" s="315"/>
      <c r="J87" s="316"/>
      <c r="K87" s="317"/>
      <c r="L87" s="315"/>
    </row>
    <row r="88" spans="6:12" s="312" customFormat="1" ht="13.5">
      <c r="F88" s="315"/>
      <c r="G88" s="315"/>
      <c r="H88" s="315"/>
      <c r="I88" s="315"/>
      <c r="J88" s="316"/>
      <c r="K88" s="317"/>
      <c r="L88" s="315"/>
    </row>
    <row r="89" spans="6:12" s="312" customFormat="1" ht="13.5">
      <c r="F89" s="315"/>
      <c r="G89" s="315"/>
      <c r="H89" s="315"/>
      <c r="I89" s="315"/>
      <c r="J89" s="316"/>
      <c r="K89" s="317"/>
      <c r="L89" s="315"/>
    </row>
    <row r="90" spans="6:12" s="312" customFormat="1" ht="13.5">
      <c r="F90" s="315"/>
      <c r="G90" s="315"/>
      <c r="H90" s="315"/>
      <c r="I90" s="315"/>
      <c r="J90" s="316"/>
      <c r="K90" s="317"/>
      <c r="L90" s="315"/>
    </row>
  </sheetData>
  <sheetProtection/>
  <mergeCells count="10">
    <mergeCell ref="B8:D8"/>
    <mergeCell ref="B6:D6"/>
    <mergeCell ref="B7:D7"/>
    <mergeCell ref="A1:M1"/>
    <mergeCell ref="B3:D4"/>
    <mergeCell ref="E3:H3"/>
    <mergeCell ref="I3:K3"/>
    <mergeCell ref="L3:L4"/>
    <mergeCell ref="M3:M4"/>
    <mergeCell ref="E4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9"/>
  <sheetViews>
    <sheetView showGridLines="0" zoomScalePageLayoutView="0" workbookViewId="0" topLeftCell="A34">
      <selection activeCell="A1" sqref="A1:K1"/>
    </sheetView>
  </sheetViews>
  <sheetFormatPr defaultColWidth="9.00390625" defaultRowHeight="13.5"/>
  <cols>
    <col min="1" max="1" width="0.6171875" style="15" customWidth="1"/>
    <col min="2" max="2" width="1.875" style="15" customWidth="1"/>
    <col min="3" max="3" width="11.00390625" style="15" customWidth="1"/>
    <col min="4" max="4" width="0.6171875" style="15" customWidth="1"/>
    <col min="5" max="8" width="12.625" style="301" customWidth="1"/>
    <col min="9" max="9" width="10.625" style="88" customWidth="1"/>
    <col min="10" max="10" width="10.625" style="89" customWidth="1"/>
    <col min="11" max="11" width="15.875" style="301" customWidth="1"/>
    <col min="12" max="16384" width="9.00390625" style="15" customWidth="1"/>
  </cols>
  <sheetData>
    <row r="1" spans="1:11" ht="19.5" customHeight="1">
      <c r="A1" s="481" t="s">
        <v>1106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11" s="17" customFormat="1" ht="6" customHeight="1" thickBot="1">
      <c r="A2" s="21"/>
      <c r="B2" s="21"/>
      <c r="C2" s="21"/>
      <c r="D2" s="21"/>
      <c r="E2" s="399"/>
      <c r="F2" s="399"/>
      <c r="G2" s="399"/>
      <c r="H2" s="399"/>
      <c r="I2" s="22"/>
      <c r="J2" s="83"/>
      <c r="K2" s="399"/>
    </row>
    <row r="3" spans="1:11" s="94" customFormat="1" ht="16.5" customHeight="1">
      <c r="A3" s="596"/>
      <c r="B3" s="596" t="s">
        <v>146</v>
      </c>
      <c r="C3" s="596"/>
      <c r="D3" s="608"/>
      <c r="E3" s="517" t="s">
        <v>147</v>
      </c>
      <c r="F3" s="517"/>
      <c r="G3" s="517"/>
      <c r="H3" s="313"/>
      <c r="I3" s="751" t="s">
        <v>1113</v>
      </c>
      <c r="J3" s="752"/>
      <c r="K3" s="516" t="s">
        <v>464</v>
      </c>
    </row>
    <row r="4" spans="1:11" s="94" customFormat="1" ht="16.5" customHeight="1">
      <c r="A4" s="596"/>
      <c r="B4" s="596"/>
      <c r="C4" s="596"/>
      <c r="D4" s="608"/>
      <c r="E4" s="755" t="s">
        <v>1107</v>
      </c>
      <c r="F4" s="733"/>
      <c r="G4" s="515"/>
      <c r="H4" s="251" t="s">
        <v>996</v>
      </c>
      <c r="I4" s="753"/>
      <c r="J4" s="754"/>
      <c r="K4" s="516"/>
    </row>
    <row r="5" spans="1:11" s="94" customFormat="1" ht="16.5" customHeight="1">
      <c r="A5" s="717"/>
      <c r="B5" s="717"/>
      <c r="C5" s="717"/>
      <c r="D5" s="514"/>
      <c r="E5" s="314" t="s">
        <v>309</v>
      </c>
      <c r="F5" s="314" t="s">
        <v>540</v>
      </c>
      <c r="G5" s="314" t="s">
        <v>541</v>
      </c>
      <c r="H5" s="398" t="s">
        <v>783</v>
      </c>
      <c r="I5" s="249" t="s">
        <v>539</v>
      </c>
      <c r="J5" s="250" t="s">
        <v>537</v>
      </c>
      <c r="K5" s="527"/>
    </row>
    <row r="6" spans="1:11" ht="6" customHeight="1">
      <c r="A6" s="8"/>
      <c r="B6" s="8"/>
      <c r="C6" s="8"/>
      <c r="D6" s="6"/>
      <c r="E6" s="311"/>
      <c r="F6" s="311"/>
      <c r="G6" s="311"/>
      <c r="H6" s="311"/>
      <c r="I6" s="389"/>
      <c r="J6" s="84"/>
      <c r="K6" s="400"/>
    </row>
    <row r="7" spans="1:11" ht="18" customHeight="1">
      <c r="A7" s="8"/>
      <c r="B7" s="580" t="s">
        <v>148</v>
      </c>
      <c r="C7" s="580"/>
      <c r="D7" s="6"/>
      <c r="E7" s="311">
        <f>E9+E33</f>
        <v>1978742</v>
      </c>
      <c r="F7" s="311">
        <f>F9+F33</f>
        <v>960436</v>
      </c>
      <c r="G7" s="311">
        <f>G9+G33</f>
        <v>1018306</v>
      </c>
      <c r="H7" s="311">
        <f>H9+H33</f>
        <v>2031903</v>
      </c>
      <c r="I7" s="389">
        <f>E7-H7</f>
        <v>-53161</v>
      </c>
      <c r="J7" s="89">
        <f>I7/H7*100</f>
        <v>-2.616315837911554</v>
      </c>
      <c r="K7" s="311">
        <f>K9+K33</f>
        <v>780730</v>
      </c>
    </row>
    <row r="8" spans="1:11" ht="6" customHeight="1">
      <c r="A8" s="8"/>
      <c r="B8" s="8"/>
      <c r="C8" s="8"/>
      <c r="D8" s="6"/>
      <c r="E8" s="311"/>
      <c r="F8" s="311"/>
      <c r="G8" s="311"/>
      <c r="H8" s="311"/>
      <c r="K8" s="400"/>
    </row>
    <row r="9" spans="1:11" ht="18" customHeight="1">
      <c r="A9" s="8"/>
      <c r="B9" s="580" t="s">
        <v>149</v>
      </c>
      <c r="C9" s="580"/>
      <c r="D9" s="6"/>
      <c r="E9" s="311">
        <f>SUM(E11:E31)</f>
        <v>1679487</v>
      </c>
      <c r="F9" s="311">
        <f>SUM(F11:F31)</f>
        <v>814568</v>
      </c>
      <c r="G9" s="311">
        <f>SUM(G11:G31)</f>
        <v>864919</v>
      </c>
      <c r="H9" s="311">
        <f>SUM(H11:H31)</f>
        <v>1719809</v>
      </c>
      <c r="I9" s="389">
        <f aca="true" t="shared" si="0" ref="I9:I31">E9-H9</f>
        <v>-40322</v>
      </c>
      <c r="J9" s="89">
        <f>I9/H9*100</f>
        <v>-2.3445626810884233</v>
      </c>
      <c r="K9" s="311">
        <f>SUM(K11:K31)</f>
        <v>669309</v>
      </c>
    </row>
    <row r="10" spans="1:12" ht="6" customHeight="1">
      <c r="A10" s="8"/>
      <c r="B10" s="8"/>
      <c r="C10" s="8"/>
      <c r="D10" s="6"/>
      <c r="E10" s="307"/>
      <c r="F10" s="307"/>
      <c r="G10" s="307"/>
      <c r="H10" s="307"/>
      <c r="I10" s="389"/>
      <c r="K10" s="401"/>
      <c r="L10" s="39"/>
    </row>
    <row r="11" spans="1:13" s="39" customFormat="1" ht="16.5" customHeight="1">
      <c r="A11" s="51"/>
      <c r="B11" s="51"/>
      <c r="C11" s="55" t="s">
        <v>20</v>
      </c>
      <c r="D11" s="36"/>
      <c r="E11" s="307">
        <v>402557</v>
      </c>
      <c r="F11" s="307">
        <v>191679</v>
      </c>
      <c r="G11" s="307">
        <v>210878</v>
      </c>
      <c r="H11" s="307">
        <v>406735</v>
      </c>
      <c r="I11" s="390">
        <f t="shared" si="0"/>
        <v>-4178</v>
      </c>
      <c r="J11" s="85">
        <f aca="true" t="shared" si="1" ref="J11:J31">I11/H11*100</f>
        <v>-1.0272044451547078</v>
      </c>
      <c r="K11" s="307">
        <v>173386</v>
      </c>
      <c r="M11" s="173"/>
    </row>
    <row r="12" spans="1:11" s="39" customFormat="1" ht="16.5" customHeight="1">
      <c r="A12" s="51"/>
      <c r="B12" s="51"/>
      <c r="C12" s="55" t="s">
        <v>501</v>
      </c>
      <c r="D12" s="36"/>
      <c r="E12" s="307">
        <v>158286</v>
      </c>
      <c r="F12" s="307">
        <v>76994</v>
      </c>
      <c r="G12" s="307">
        <v>81292</v>
      </c>
      <c r="H12" s="307">
        <v>159879</v>
      </c>
      <c r="I12" s="390">
        <f t="shared" si="0"/>
        <v>-1593</v>
      </c>
      <c r="J12" s="85">
        <f t="shared" si="1"/>
        <v>-0.9963785112491321</v>
      </c>
      <c r="K12" s="307">
        <v>62277</v>
      </c>
    </row>
    <row r="13" spans="1:11" s="39" customFormat="1" ht="16.5" customHeight="1">
      <c r="A13" s="51"/>
      <c r="B13" s="51"/>
      <c r="C13" s="55" t="s">
        <v>502</v>
      </c>
      <c r="D13" s="36"/>
      <c r="E13" s="307">
        <v>84419</v>
      </c>
      <c r="F13" s="307">
        <v>40483</v>
      </c>
      <c r="G13" s="307">
        <v>43936</v>
      </c>
      <c r="H13" s="307">
        <v>89182</v>
      </c>
      <c r="I13" s="390">
        <f t="shared" si="0"/>
        <v>-4763</v>
      </c>
      <c r="J13" s="85">
        <f t="shared" si="1"/>
        <v>-5.3407638312664</v>
      </c>
      <c r="K13" s="307">
        <v>32748</v>
      </c>
    </row>
    <row r="14" spans="1:11" s="39" customFormat="1" ht="16.5" customHeight="1">
      <c r="A14" s="51"/>
      <c r="B14" s="51"/>
      <c r="C14" s="55" t="s">
        <v>503</v>
      </c>
      <c r="D14" s="36"/>
      <c r="E14" s="307">
        <v>106732</v>
      </c>
      <c r="F14" s="307">
        <v>51437</v>
      </c>
      <c r="G14" s="307">
        <v>55295</v>
      </c>
      <c r="H14" s="307">
        <v>110441</v>
      </c>
      <c r="I14" s="390">
        <f t="shared" si="0"/>
        <v>-3709</v>
      </c>
      <c r="J14" s="85">
        <f t="shared" si="1"/>
        <v>-3.3583542343875914</v>
      </c>
      <c r="K14" s="307">
        <v>42656</v>
      </c>
    </row>
    <row r="15" spans="1:11" s="39" customFormat="1" ht="16.5" customHeight="1">
      <c r="A15" s="51"/>
      <c r="B15" s="51"/>
      <c r="C15" s="55" t="s">
        <v>504</v>
      </c>
      <c r="D15" s="36"/>
      <c r="E15" s="307">
        <v>85283</v>
      </c>
      <c r="F15" s="307">
        <v>41657</v>
      </c>
      <c r="G15" s="307">
        <v>43626</v>
      </c>
      <c r="H15" s="307">
        <v>89153</v>
      </c>
      <c r="I15" s="390">
        <f t="shared" si="0"/>
        <v>-3870</v>
      </c>
      <c r="J15" s="85">
        <f t="shared" si="1"/>
        <v>-4.340852242773659</v>
      </c>
      <c r="K15" s="307">
        <v>33438</v>
      </c>
    </row>
    <row r="16" spans="1:11" s="39" customFormat="1" ht="16.5" customHeight="1">
      <c r="A16" s="51"/>
      <c r="B16" s="51"/>
      <c r="C16" s="55" t="s">
        <v>505</v>
      </c>
      <c r="D16" s="36"/>
      <c r="E16" s="307">
        <v>76570</v>
      </c>
      <c r="F16" s="307">
        <v>37414</v>
      </c>
      <c r="G16" s="307">
        <v>39156</v>
      </c>
      <c r="H16" s="307">
        <v>78883</v>
      </c>
      <c r="I16" s="390">
        <f t="shared" si="0"/>
        <v>-2313</v>
      </c>
      <c r="J16" s="85">
        <f t="shared" si="1"/>
        <v>-2.9321907128278593</v>
      </c>
      <c r="K16" s="307">
        <v>29690</v>
      </c>
    </row>
    <row r="17" spans="1:11" s="39" customFormat="1" ht="16.5" customHeight="1">
      <c r="A17" s="51"/>
      <c r="B17" s="51"/>
      <c r="C17" s="55" t="s">
        <v>506</v>
      </c>
      <c r="D17" s="36"/>
      <c r="E17" s="307">
        <v>19247</v>
      </c>
      <c r="F17" s="307">
        <v>9289</v>
      </c>
      <c r="G17" s="307">
        <v>9958</v>
      </c>
      <c r="H17" s="307">
        <v>20760</v>
      </c>
      <c r="I17" s="390">
        <f t="shared" si="0"/>
        <v>-1513</v>
      </c>
      <c r="J17" s="85">
        <f t="shared" si="1"/>
        <v>-7.288053949903661</v>
      </c>
      <c r="K17" s="307">
        <v>7452</v>
      </c>
    </row>
    <row r="18" spans="1:11" s="39" customFormat="1" ht="16.5" customHeight="1">
      <c r="A18" s="51"/>
      <c r="B18" s="51"/>
      <c r="C18" s="55" t="s">
        <v>507</v>
      </c>
      <c r="D18" s="36"/>
      <c r="E18" s="307">
        <v>37150</v>
      </c>
      <c r="F18" s="307">
        <v>18156</v>
      </c>
      <c r="G18" s="307">
        <v>18994</v>
      </c>
      <c r="H18" s="307">
        <v>38730</v>
      </c>
      <c r="I18" s="390">
        <f t="shared" si="0"/>
        <v>-1580</v>
      </c>
      <c r="J18" s="85">
        <f t="shared" si="1"/>
        <v>-4.079524916085721</v>
      </c>
      <c r="K18" s="307">
        <v>14521</v>
      </c>
    </row>
    <row r="19" spans="1:11" s="39" customFormat="1" ht="16.5" customHeight="1">
      <c r="A19" s="51"/>
      <c r="B19" s="51"/>
      <c r="C19" s="55" t="s">
        <v>508</v>
      </c>
      <c r="D19" s="36"/>
      <c r="E19" s="307">
        <v>65649</v>
      </c>
      <c r="F19" s="307">
        <v>32303</v>
      </c>
      <c r="G19" s="307">
        <v>33346</v>
      </c>
      <c r="H19" s="307">
        <v>67337</v>
      </c>
      <c r="I19" s="390">
        <f t="shared" si="0"/>
        <v>-1688</v>
      </c>
      <c r="J19" s="85">
        <f t="shared" si="1"/>
        <v>-2.506794184475103</v>
      </c>
      <c r="K19" s="307">
        <v>24842</v>
      </c>
    </row>
    <row r="20" spans="1:11" s="39" customFormat="1" ht="16.5" customHeight="1">
      <c r="A20" s="51"/>
      <c r="B20" s="51"/>
      <c r="C20" s="55" t="s">
        <v>509</v>
      </c>
      <c r="D20" s="36"/>
      <c r="E20" s="307">
        <v>47774</v>
      </c>
      <c r="F20" s="307">
        <v>23138</v>
      </c>
      <c r="G20" s="307">
        <v>24636</v>
      </c>
      <c r="H20" s="307">
        <v>51073</v>
      </c>
      <c r="I20" s="390">
        <f t="shared" si="0"/>
        <v>-3299</v>
      </c>
      <c r="J20" s="85">
        <f t="shared" si="1"/>
        <v>-6.459381669375208</v>
      </c>
      <c r="K20" s="307">
        <v>18158</v>
      </c>
    </row>
    <row r="21" spans="1:11" s="39" customFormat="1" ht="16.5" customHeight="1">
      <c r="A21" s="51"/>
      <c r="B21" s="51"/>
      <c r="C21" s="55" t="s">
        <v>510</v>
      </c>
      <c r="D21" s="36"/>
      <c r="E21" s="307">
        <v>56689</v>
      </c>
      <c r="F21" s="307">
        <v>28141</v>
      </c>
      <c r="G21" s="307">
        <v>28548</v>
      </c>
      <c r="H21" s="307">
        <v>55384</v>
      </c>
      <c r="I21" s="390">
        <f t="shared" si="0"/>
        <v>1305</v>
      </c>
      <c r="J21" s="85">
        <f t="shared" si="1"/>
        <v>2.356276180846454</v>
      </c>
      <c r="K21" s="307">
        <v>21880</v>
      </c>
    </row>
    <row r="22" spans="1:11" s="39" customFormat="1" ht="16.5" customHeight="1">
      <c r="A22" s="51"/>
      <c r="B22" s="51"/>
      <c r="C22" s="55" t="s">
        <v>511</v>
      </c>
      <c r="D22" s="36"/>
      <c r="E22" s="307">
        <v>55348</v>
      </c>
      <c r="F22" s="307">
        <v>26803</v>
      </c>
      <c r="G22" s="307">
        <v>28545</v>
      </c>
      <c r="H22" s="307">
        <v>57827</v>
      </c>
      <c r="I22" s="390">
        <f t="shared" si="0"/>
        <v>-2479</v>
      </c>
      <c r="J22" s="85">
        <f t="shared" si="1"/>
        <v>-4.286924792916803</v>
      </c>
      <c r="K22" s="307">
        <v>21359</v>
      </c>
    </row>
    <row r="23" spans="1:11" s="39" customFormat="1" ht="16.5" customHeight="1">
      <c r="A23" s="51"/>
      <c r="B23" s="51"/>
      <c r="C23" s="55" t="s">
        <v>512</v>
      </c>
      <c r="D23" s="36"/>
      <c r="E23" s="307">
        <v>144521</v>
      </c>
      <c r="F23" s="307">
        <v>71220</v>
      </c>
      <c r="G23" s="307">
        <v>73301</v>
      </c>
      <c r="H23" s="307">
        <v>144690</v>
      </c>
      <c r="I23" s="390">
        <f t="shared" si="0"/>
        <v>-169</v>
      </c>
      <c r="J23" s="85">
        <f t="shared" si="1"/>
        <v>-0.11680143755615453</v>
      </c>
      <c r="K23" s="307">
        <v>57129</v>
      </c>
    </row>
    <row r="24" spans="1:11" s="39" customFormat="1" ht="16.5" customHeight="1">
      <c r="A24" s="51"/>
      <c r="B24" s="51"/>
      <c r="C24" s="55" t="s">
        <v>513</v>
      </c>
      <c r="D24" s="36"/>
      <c r="E24" s="307">
        <v>99968</v>
      </c>
      <c r="F24" s="307">
        <v>49202</v>
      </c>
      <c r="G24" s="307">
        <v>50766</v>
      </c>
      <c r="H24" s="307">
        <v>98695</v>
      </c>
      <c r="I24" s="390">
        <f t="shared" si="0"/>
        <v>1273</v>
      </c>
      <c r="J24" s="85">
        <f t="shared" si="1"/>
        <v>1.2898323116672579</v>
      </c>
      <c r="K24" s="307">
        <v>39996</v>
      </c>
    </row>
    <row r="25" spans="1:11" s="39" customFormat="1" ht="16.5" customHeight="1">
      <c r="A25" s="51"/>
      <c r="B25" s="51"/>
      <c r="C25" s="55" t="s">
        <v>514</v>
      </c>
      <c r="D25" s="36"/>
      <c r="E25" s="307">
        <v>25280</v>
      </c>
      <c r="F25" s="307">
        <v>12184</v>
      </c>
      <c r="G25" s="307">
        <v>13096</v>
      </c>
      <c r="H25" s="307">
        <v>27114</v>
      </c>
      <c r="I25" s="390">
        <f t="shared" si="0"/>
        <v>-1834</v>
      </c>
      <c r="J25" s="85">
        <f t="shared" si="1"/>
        <v>-6.764033340709597</v>
      </c>
      <c r="K25" s="307">
        <v>9511</v>
      </c>
    </row>
    <row r="26" spans="1:11" s="39" customFormat="1" ht="16.5" customHeight="1">
      <c r="A26" s="51"/>
      <c r="B26" s="51"/>
      <c r="C26" s="55" t="s">
        <v>515</v>
      </c>
      <c r="D26" s="36"/>
      <c r="E26" s="307">
        <v>56388</v>
      </c>
      <c r="F26" s="307">
        <v>28105</v>
      </c>
      <c r="G26" s="307">
        <v>28283</v>
      </c>
      <c r="H26" s="307">
        <v>54354</v>
      </c>
      <c r="I26" s="390">
        <f t="shared" si="0"/>
        <v>2034</v>
      </c>
      <c r="J26" s="85">
        <f t="shared" si="1"/>
        <v>3.742134893476101</v>
      </c>
      <c r="K26" s="307">
        <v>22502</v>
      </c>
    </row>
    <row r="27" spans="1:11" s="39" customFormat="1" ht="16.5" customHeight="1">
      <c r="A27" s="51"/>
      <c r="B27" s="51"/>
      <c r="C27" s="55" t="s">
        <v>516</v>
      </c>
      <c r="D27" s="36"/>
      <c r="E27" s="307">
        <v>22538</v>
      </c>
      <c r="F27" s="307">
        <v>10860</v>
      </c>
      <c r="G27" s="307">
        <v>11678</v>
      </c>
      <c r="H27" s="307">
        <v>24696</v>
      </c>
      <c r="I27" s="390">
        <f t="shared" si="0"/>
        <v>-2158</v>
      </c>
      <c r="J27" s="85">
        <f t="shared" si="1"/>
        <v>-8.738257207644963</v>
      </c>
      <c r="K27" s="307">
        <v>8196</v>
      </c>
    </row>
    <row r="28" spans="1:11" s="39" customFormat="1" ht="16.5" customHeight="1">
      <c r="A28" s="51"/>
      <c r="B28" s="51"/>
      <c r="C28" s="55" t="s">
        <v>517</v>
      </c>
      <c r="D28" s="36"/>
      <c r="E28" s="307">
        <v>32928</v>
      </c>
      <c r="F28" s="307">
        <v>15936</v>
      </c>
      <c r="G28" s="307">
        <v>16992</v>
      </c>
      <c r="H28" s="307">
        <v>33995</v>
      </c>
      <c r="I28" s="390">
        <f t="shared" si="0"/>
        <v>-1067</v>
      </c>
      <c r="J28" s="85">
        <f t="shared" si="1"/>
        <v>-3.138696867186351</v>
      </c>
      <c r="K28" s="307">
        <v>11720</v>
      </c>
    </row>
    <row r="29" spans="1:11" s="39" customFormat="1" ht="16.5" customHeight="1">
      <c r="A29" s="51"/>
      <c r="B29" s="51"/>
      <c r="C29" s="55" t="s">
        <v>518</v>
      </c>
      <c r="D29" s="36"/>
      <c r="E29" s="307">
        <v>38997</v>
      </c>
      <c r="F29" s="307">
        <v>19051</v>
      </c>
      <c r="G29" s="307">
        <v>19946</v>
      </c>
      <c r="H29" s="307">
        <v>42090</v>
      </c>
      <c r="I29" s="390">
        <f t="shared" si="0"/>
        <v>-3093</v>
      </c>
      <c r="J29" s="85">
        <f t="shared" si="1"/>
        <v>-7.348538845331433</v>
      </c>
      <c r="K29" s="307">
        <v>14562</v>
      </c>
    </row>
    <row r="30" spans="1:11" s="39" customFormat="1" ht="16.5" customHeight="1">
      <c r="A30" s="51"/>
      <c r="B30" s="51"/>
      <c r="C30" s="55" t="s">
        <v>519</v>
      </c>
      <c r="D30" s="36"/>
      <c r="E30" s="307">
        <v>30428</v>
      </c>
      <c r="F30" s="307">
        <v>14471</v>
      </c>
      <c r="G30" s="307">
        <v>15957</v>
      </c>
      <c r="H30" s="307">
        <v>33585</v>
      </c>
      <c r="I30" s="390">
        <f t="shared" si="0"/>
        <v>-3157</v>
      </c>
      <c r="J30" s="85">
        <f t="shared" si="1"/>
        <v>-9.400029775197261</v>
      </c>
      <c r="K30" s="307">
        <v>11686</v>
      </c>
    </row>
    <row r="31" spans="1:11" s="39" customFormat="1" ht="16.5" customHeight="1">
      <c r="A31" s="51"/>
      <c r="B31" s="51"/>
      <c r="C31" s="55" t="s">
        <v>520</v>
      </c>
      <c r="D31" s="36"/>
      <c r="E31" s="307">
        <v>32735</v>
      </c>
      <c r="F31" s="307">
        <v>16045</v>
      </c>
      <c r="G31" s="307">
        <v>16690</v>
      </c>
      <c r="H31" s="307">
        <v>35206</v>
      </c>
      <c r="I31" s="390">
        <f t="shared" si="0"/>
        <v>-2471</v>
      </c>
      <c r="J31" s="85">
        <f t="shared" si="1"/>
        <v>-7.018689996023405</v>
      </c>
      <c r="K31" s="307">
        <v>11600</v>
      </c>
    </row>
    <row r="32" spans="1:12" ht="6" customHeight="1">
      <c r="A32" s="8"/>
      <c r="B32" s="8"/>
      <c r="C32" s="8"/>
      <c r="D32" s="6"/>
      <c r="E32" s="307"/>
      <c r="F32" s="307"/>
      <c r="G32" s="307"/>
      <c r="H32" s="307"/>
      <c r="I32" s="390"/>
      <c r="K32" s="307"/>
      <c r="L32" s="39"/>
    </row>
    <row r="33" spans="1:11" ht="18.75" customHeight="1">
      <c r="A33" s="8"/>
      <c r="B33" s="580" t="s">
        <v>150</v>
      </c>
      <c r="C33" s="580"/>
      <c r="D33" s="6"/>
      <c r="E33" s="311">
        <f>SUM(E35:E43)</f>
        <v>299255</v>
      </c>
      <c r="F33" s="311">
        <f>SUM(F35:F43)</f>
        <v>145868</v>
      </c>
      <c r="G33" s="311">
        <f>SUM(G35:G43)</f>
        <v>153387</v>
      </c>
      <c r="H33" s="311">
        <f>SUM(H35:H43)</f>
        <v>312094</v>
      </c>
      <c r="I33" s="389">
        <f>E33-H33</f>
        <v>-12839</v>
      </c>
      <c r="J33" s="89">
        <f>I33/H33*100</f>
        <v>-4.113824681025589</v>
      </c>
      <c r="K33" s="311">
        <f>SUM(K35:K43)</f>
        <v>111421</v>
      </c>
    </row>
    <row r="34" spans="1:12" ht="6" customHeight="1">
      <c r="A34" s="8"/>
      <c r="B34" s="8"/>
      <c r="C34" s="8"/>
      <c r="D34" s="6"/>
      <c r="E34" s="307"/>
      <c r="F34" s="307"/>
      <c r="G34" s="307"/>
      <c r="H34" s="307"/>
      <c r="I34" s="390"/>
      <c r="K34" s="307"/>
      <c r="L34" s="39"/>
    </row>
    <row r="35" spans="1:11" s="39" customFormat="1" ht="16.5" customHeight="1">
      <c r="A35" s="51"/>
      <c r="B35" s="51"/>
      <c r="C35" s="55" t="s">
        <v>521</v>
      </c>
      <c r="D35" s="36"/>
      <c r="E35" s="307">
        <v>48089</v>
      </c>
      <c r="F35" s="307">
        <v>23177</v>
      </c>
      <c r="G35" s="307">
        <v>24912</v>
      </c>
      <c r="H35" s="307">
        <v>47372</v>
      </c>
      <c r="I35" s="390">
        <f aca="true" t="shared" si="2" ref="I35:I43">E35-H35</f>
        <v>717</v>
      </c>
      <c r="J35" s="85">
        <f aca="true" t="shared" si="3" ref="J35:J43">I35/H35*100</f>
        <v>1.513552309381069</v>
      </c>
      <c r="K35" s="307">
        <v>19180</v>
      </c>
    </row>
    <row r="36" spans="1:11" s="39" customFormat="1" ht="16.5" customHeight="1">
      <c r="A36" s="51"/>
      <c r="B36" s="51"/>
      <c r="C36" s="55" t="s">
        <v>522</v>
      </c>
      <c r="D36" s="36"/>
      <c r="E36" s="307">
        <v>26882</v>
      </c>
      <c r="F36" s="307">
        <v>13116</v>
      </c>
      <c r="G36" s="307">
        <v>13766</v>
      </c>
      <c r="H36" s="307">
        <v>29029</v>
      </c>
      <c r="I36" s="390">
        <f t="shared" si="2"/>
        <v>-2147</v>
      </c>
      <c r="J36" s="85">
        <f t="shared" si="3"/>
        <v>-7.3960522236384305</v>
      </c>
      <c r="K36" s="307">
        <v>9405</v>
      </c>
    </row>
    <row r="37" spans="1:11" s="39" customFormat="1" ht="16.5" customHeight="1">
      <c r="A37" s="51"/>
      <c r="B37" s="51"/>
      <c r="C37" s="55" t="s">
        <v>523</v>
      </c>
      <c r="D37" s="36"/>
      <c r="E37" s="307">
        <v>33012</v>
      </c>
      <c r="F37" s="307">
        <v>16187</v>
      </c>
      <c r="G37" s="307">
        <v>16825</v>
      </c>
      <c r="H37" s="307">
        <v>34975</v>
      </c>
      <c r="I37" s="390">
        <f t="shared" si="2"/>
        <v>-1963</v>
      </c>
      <c r="J37" s="85">
        <f t="shared" si="3"/>
        <v>-5.612580414581844</v>
      </c>
      <c r="K37" s="307">
        <v>12087</v>
      </c>
    </row>
    <row r="38" spans="1:11" s="39" customFormat="1" ht="16.5" customHeight="1">
      <c r="A38" s="51"/>
      <c r="B38" s="51"/>
      <c r="C38" s="55" t="s">
        <v>524</v>
      </c>
      <c r="D38" s="36"/>
      <c r="E38" s="307">
        <v>42594</v>
      </c>
      <c r="F38" s="307">
        <v>20942</v>
      </c>
      <c r="G38" s="307">
        <v>21652</v>
      </c>
      <c r="H38" s="307">
        <v>44007</v>
      </c>
      <c r="I38" s="390">
        <f t="shared" si="2"/>
        <v>-1413</v>
      </c>
      <c r="J38" s="85">
        <f t="shared" si="3"/>
        <v>-3.210852818869725</v>
      </c>
      <c r="K38" s="307">
        <v>15262</v>
      </c>
    </row>
    <row r="39" spans="1:11" s="39" customFormat="1" ht="16.5" customHeight="1">
      <c r="A39" s="51"/>
      <c r="B39" s="51"/>
      <c r="C39" s="55" t="s">
        <v>525</v>
      </c>
      <c r="D39" s="36"/>
      <c r="E39" s="307">
        <v>64930</v>
      </c>
      <c r="F39" s="307">
        <v>31569</v>
      </c>
      <c r="G39" s="307">
        <v>33361</v>
      </c>
      <c r="H39" s="307">
        <v>69303</v>
      </c>
      <c r="I39" s="390">
        <f t="shared" si="2"/>
        <v>-4373</v>
      </c>
      <c r="J39" s="85">
        <f t="shared" si="3"/>
        <v>-6.309972151277722</v>
      </c>
      <c r="K39" s="307">
        <v>23009</v>
      </c>
    </row>
    <row r="40" spans="1:11" s="39" customFormat="1" ht="16.5" customHeight="1">
      <c r="A40" s="51"/>
      <c r="B40" s="51"/>
      <c r="C40" s="55" t="s">
        <v>526</v>
      </c>
      <c r="D40" s="36"/>
      <c r="E40" s="307">
        <v>18139</v>
      </c>
      <c r="F40" s="307">
        <v>8652</v>
      </c>
      <c r="G40" s="307">
        <v>9487</v>
      </c>
      <c r="H40" s="307">
        <v>18169</v>
      </c>
      <c r="I40" s="390">
        <f t="shared" si="2"/>
        <v>-30</v>
      </c>
      <c r="J40" s="85">
        <f t="shared" si="3"/>
        <v>-0.16511640706698222</v>
      </c>
      <c r="K40" s="307">
        <v>7418</v>
      </c>
    </row>
    <row r="41" spans="1:11" s="39" customFormat="1" ht="16.5" customHeight="1">
      <c r="A41" s="51"/>
      <c r="B41" s="51"/>
      <c r="C41" s="55" t="s">
        <v>527</v>
      </c>
      <c r="D41" s="36"/>
      <c r="E41" s="307">
        <v>46582</v>
      </c>
      <c r="F41" s="307">
        <v>22700</v>
      </c>
      <c r="G41" s="307">
        <v>23882</v>
      </c>
      <c r="H41" s="307">
        <v>49519</v>
      </c>
      <c r="I41" s="390">
        <f t="shared" si="2"/>
        <v>-2937</v>
      </c>
      <c r="J41" s="85">
        <f t="shared" si="3"/>
        <v>-5.9310567660897835</v>
      </c>
      <c r="K41" s="307">
        <v>17712</v>
      </c>
    </row>
    <row r="42" spans="1:11" s="39" customFormat="1" ht="16.5" customHeight="1">
      <c r="A42" s="51"/>
      <c r="B42" s="51"/>
      <c r="C42" s="55" t="s">
        <v>528</v>
      </c>
      <c r="D42" s="36"/>
      <c r="E42" s="307">
        <v>17516</v>
      </c>
      <c r="F42" s="307">
        <v>8770</v>
      </c>
      <c r="G42" s="307">
        <v>8746</v>
      </c>
      <c r="H42" s="307">
        <v>18111</v>
      </c>
      <c r="I42" s="390">
        <f t="shared" si="2"/>
        <v>-595</v>
      </c>
      <c r="J42" s="85">
        <f t="shared" si="3"/>
        <v>-3.28529622881122</v>
      </c>
      <c r="K42" s="307">
        <v>6768</v>
      </c>
    </row>
    <row r="43" spans="1:11" s="39" customFormat="1" ht="16.5" customHeight="1">
      <c r="A43" s="51"/>
      <c r="B43" s="51"/>
      <c r="C43" s="55" t="s">
        <v>529</v>
      </c>
      <c r="D43" s="36"/>
      <c r="E43" s="307">
        <v>1511</v>
      </c>
      <c r="F43" s="307">
        <v>755</v>
      </c>
      <c r="G43" s="307">
        <v>756</v>
      </c>
      <c r="H43" s="307">
        <v>1609</v>
      </c>
      <c r="I43" s="390">
        <f t="shared" si="2"/>
        <v>-98</v>
      </c>
      <c r="J43" s="85">
        <f t="shared" si="3"/>
        <v>-6.090739589807334</v>
      </c>
      <c r="K43" s="307">
        <v>580</v>
      </c>
    </row>
    <row r="44" spans="1:11" s="39" customFormat="1" ht="5.25" customHeight="1" thickBot="1">
      <c r="A44" s="44"/>
      <c r="B44" s="44"/>
      <c r="C44" s="44"/>
      <c r="D44" s="42"/>
      <c r="E44" s="308" t="s">
        <v>154</v>
      </c>
      <c r="F44" s="308" t="s">
        <v>154</v>
      </c>
      <c r="G44" s="308" t="s">
        <v>154</v>
      </c>
      <c r="H44" s="319"/>
      <c r="I44" s="402" t="s">
        <v>154</v>
      </c>
      <c r="J44" s="86"/>
      <c r="K44" s="308" t="s">
        <v>154</v>
      </c>
    </row>
    <row r="45" spans="1:11" s="39" customFormat="1" ht="16.5" customHeight="1">
      <c r="A45" s="223"/>
      <c r="B45" s="276"/>
      <c r="C45" s="276" t="s">
        <v>1108</v>
      </c>
      <c r="D45" s="275"/>
      <c r="E45" s="275"/>
      <c r="F45" s="306"/>
      <c r="G45" s="306"/>
      <c r="H45" s="307"/>
      <c r="I45" s="87"/>
      <c r="J45" s="85"/>
      <c r="K45" s="306"/>
    </row>
    <row r="46" spans="2:11" s="39" customFormat="1" ht="16.5" customHeight="1">
      <c r="B46" s="188" t="s">
        <v>1109</v>
      </c>
      <c r="C46" s="188"/>
      <c r="D46" s="51"/>
      <c r="E46" s="51"/>
      <c r="F46" s="224"/>
      <c r="G46" s="224"/>
      <c r="H46" s="307"/>
      <c r="I46" s="87"/>
      <c r="J46" s="85"/>
      <c r="K46" s="224"/>
    </row>
    <row r="47" spans="1:11" s="39" customFormat="1" ht="15.75" customHeight="1">
      <c r="A47" s="51"/>
      <c r="C47" s="252" t="s">
        <v>535</v>
      </c>
      <c r="D47" s="224"/>
      <c r="E47" s="224"/>
      <c r="F47" s="224"/>
      <c r="G47" s="224"/>
      <c r="H47" s="307"/>
      <c r="I47" s="87"/>
      <c r="J47" s="85"/>
      <c r="K47" s="224"/>
    </row>
    <row r="48" spans="1:12" ht="15.75" customHeight="1">
      <c r="A48" s="8"/>
      <c r="C48" s="8"/>
      <c r="E48" s="306"/>
      <c r="F48" s="306"/>
      <c r="G48" s="306"/>
      <c r="H48" s="403"/>
      <c r="I48" s="87"/>
      <c r="J48" s="85"/>
      <c r="K48" s="306"/>
      <c r="L48" s="39"/>
    </row>
    <row r="49" spans="1:12" ht="15.75" customHeight="1">
      <c r="A49" s="8"/>
      <c r="C49" s="8"/>
      <c r="E49" s="306"/>
      <c r="F49" s="306"/>
      <c r="G49" s="306"/>
      <c r="H49" s="306"/>
      <c r="I49" s="87"/>
      <c r="J49" s="85"/>
      <c r="K49" s="306"/>
      <c r="L49" s="39"/>
    </row>
    <row r="50" spans="1:12" ht="15.75" customHeight="1">
      <c r="A50" s="8"/>
      <c r="C50" s="8"/>
      <c r="E50" s="306"/>
      <c r="F50" s="306"/>
      <c r="G50" s="306"/>
      <c r="H50" s="224"/>
      <c r="I50" s="87"/>
      <c r="J50" s="85"/>
      <c r="K50" s="306"/>
      <c r="L50" s="39"/>
    </row>
    <row r="51" spans="1:12" ht="15.75" customHeight="1">
      <c r="A51" s="8"/>
      <c r="C51" s="8"/>
      <c r="E51" s="306"/>
      <c r="F51" s="306"/>
      <c r="G51" s="306"/>
      <c r="H51" s="224"/>
      <c r="I51" s="87"/>
      <c r="J51" s="85"/>
      <c r="K51" s="306"/>
      <c r="L51" s="39"/>
    </row>
    <row r="52" spans="1:12" ht="15.75" customHeight="1">
      <c r="A52" s="8"/>
      <c r="C52" s="8"/>
      <c r="E52" s="306"/>
      <c r="F52" s="306"/>
      <c r="G52" s="306"/>
      <c r="H52" s="306"/>
      <c r="I52" s="87"/>
      <c r="J52" s="85"/>
      <c r="K52" s="306"/>
      <c r="L52" s="39"/>
    </row>
    <row r="53" spans="1:12" ht="15.75" customHeight="1">
      <c r="A53" s="8"/>
      <c r="C53" s="8"/>
      <c r="E53" s="306"/>
      <c r="F53" s="306"/>
      <c r="G53" s="306"/>
      <c r="H53" s="306"/>
      <c r="I53" s="87"/>
      <c r="J53" s="85"/>
      <c r="K53" s="306"/>
      <c r="L53" s="39"/>
    </row>
    <row r="54" spans="1:12" ht="15.75" customHeight="1">
      <c r="A54" s="8"/>
      <c r="C54" s="8"/>
      <c r="E54" s="306"/>
      <c r="F54" s="306"/>
      <c r="G54" s="306"/>
      <c r="H54" s="306"/>
      <c r="I54" s="87"/>
      <c r="J54" s="85"/>
      <c r="K54" s="306"/>
      <c r="L54" s="39"/>
    </row>
    <row r="55" spans="1:12" ht="15.75" customHeight="1">
      <c r="A55" s="8"/>
      <c r="C55" s="8"/>
      <c r="E55" s="306"/>
      <c r="F55" s="306"/>
      <c r="G55" s="306"/>
      <c r="H55" s="306"/>
      <c r="I55" s="87"/>
      <c r="J55" s="85"/>
      <c r="K55" s="306"/>
      <c r="L55" s="39"/>
    </row>
    <row r="56" spans="1:12" ht="15.75" customHeight="1">
      <c r="A56" s="8"/>
      <c r="C56" s="8"/>
      <c r="E56" s="306"/>
      <c r="F56" s="306"/>
      <c r="G56" s="306"/>
      <c r="H56" s="306"/>
      <c r="I56" s="87"/>
      <c r="J56" s="85"/>
      <c r="K56" s="306"/>
      <c r="L56" s="39"/>
    </row>
    <row r="57" spans="1:12" ht="15.75" customHeight="1">
      <c r="A57" s="8"/>
      <c r="C57" s="8"/>
      <c r="E57" s="306"/>
      <c r="F57" s="306"/>
      <c r="G57" s="306"/>
      <c r="H57" s="306"/>
      <c r="I57" s="87"/>
      <c r="J57" s="85"/>
      <c r="K57" s="306"/>
      <c r="L57" s="39"/>
    </row>
    <row r="58" spans="5:12" ht="15.75" customHeight="1">
      <c r="E58" s="306"/>
      <c r="F58" s="306"/>
      <c r="G58" s="306"/>
      <c r="H58" s="306"/>
      <c r="I58" s="87"/>
      <c r="J58" s="85"/>
      <c r="K58" s="306"/>
      <c r="L58" s="39"/>
    </row>
    <row r="59" spans="5:12" ht="15.75" customHeight="1">
      <c r="E59" s="306"/>
      <c r="F59" s="306"/>
      <c r="G59" s="306"/>
      <c r="H59" s="306"/>
      <c r="I59" s="87"/>
      <c r="J59" s="85"/>
      <c r="K59" s="306"/>
      <c r="L59" s="39"/>
    </row>
    <row r="60" spans="5:12" ht="15.75" customHeight="1">
      <c r="E60" s="306"/>
      <c r="F60" s="306"/>
      <c r="G60" s="306"/>
      <c r="H60" s="306"/>
      <c r="I60" s="87"/>
      <c r="J60" s="85"/>
      <c r="K60" s="306"/>
      <c r="L60" s="39"/>
    </row>
    <row r="61" spans="5:12" ht="15.75" customHeight="1">
      <c r="E61" s="306"/>
      <c r="F61" s="306"/>
      <c r="G61" s="306"/>
      <c r="H61" s="306"/>
      <c r="I61" s="87"/>
      <c r="J61" s="85"/>
      <c r="K61" s="306"/>
      <c r="L61" s="39"/>
    </row>
    <row r="62" spans="5:12" ht="15.75" customHeight="1">
      <c r="E62" s="306"/>
      <c r="F62" s="306"/>
      <c r="G62" s="306"/>
      <c r="H62" s="306"/>
      <c r="I62" s="87"/>
      <c r="J62" s="85"/>
      <c r="K62" s="306"/>
      <c r="L62" s="39"/>
    </row>
    <row r="63" spans="5:12" ht="15.75" customHeight="1">
      <c r="E63" s="306"/>
      <c r="F63" s="306"/>
      <c r="G63" s="306"/>
      <c r="H63" s="306"/>
      <c r="I63" s="87"/>
      <c r="J63" s="85"/>
      <c r="K63" s="306"/>
      <c r="L63" s="39"/>
    </row>
    <row r="64" spans="5:12" ht="15.75" customHeight="1">
      <c r="E64" s="306"/>
      <c r="F64" s="306"/>
      <c r="G64" s="306"/>
      <c r="H64" s="306"/>
      <c r="I64" s="87"/>
      <c r="J64" s="85"/>
      <c r="K64" s="306"/>
      <c r="L64" s="39"/>
    </row>
    <row r="65" spans="5:12" ht="15.75" customHeight="1">
      <c r="E65" s="306"/>
      <c r="F65" s="306"/>
      <c r="G65" s="306"/>
      <c r="H65" s="306"/>
      <c r="I65" s="87"/>
      <c r="J65" s="85"/>
      <c r="K65" s="306"/>
      <c r="L65" s="39"/>
    </row>
    <row r="66" spans="5:12" ht="15.75" customHeight="1">
      <c r="E66" s="306"/>
      <c r="F66" s="306"/>
      <c r="G66" s="306"/>
      <c r="H66" s="306"/>
      <c r="I66" s="87"/>
      <c r="J66" s="85"/>
      <c r="K66" s="306"/>
      <c r="L66" s="39"/>
    </row>
    <row r="67" spans="5:12" ht="15.75" customHeight="1">
      <c r="E67" s="306"/>
      <c r="F67" s="306"/>
      <c r="G67" s="306"/>
      <c r="H67" s="306"/>
      <c r="I67" s="87"/>
      <c r="J67" s="85"/>
      <c r="K67" s="306"/>
      <c r="L67" s="39"/>
    </row>
    <row r="68" spans="5:12" ht="15.75" customHeight="1">
      <c r="E68" s="306"/>
      <c r="F68" s="306"/>
      <c r="G68" s="306"/>
      <c r="H68" s="306"/>
      <c r="I68" s="87"/>
      <c r="J68" s="85"/>
      <c r="K68" s="306"/>
      <c r="L68" s="39"/>
    </row>
    <row r="69" spans="5:12" ht="15.75" customHeight="1">
      <c r="E69" s="306"/>
      <c r="F69" s="306"/>
      <c r="G69" s="306"/>
      <c r="H69" s="306"/>
      <c r="I69" s="87"/>
      <c r="J69" s="85"/>
      <c r="K69" s="306"/>
      <c r="L69" s="39"/>
    </row>
    <row r="70" spans="5:12" ht="15.75" customHeight="1">
      <c r="E70" s="306"/>
      <c r="F70" s="306"/>
      <c r="G70" s="306"/>
      <c r="H70" s="306"/>
      <c r="I70" s="87"/>
      <c r="J70" s="85"/>
      <c r="K70" s="306"/>
      <c r="L70" s="39"/>
    </row>
    <row r="71" spans="5:12" ht="15.75" customHeight="1">
      <c r="E71" s="306"/>
      <c r="F71" s="306"/>
      <c r="G71" s="306"/>
      <c r="H71" s="306"/>
      <c r="I71" s="87"/>
      <c r="J71" s="85"/>
      <c r="K71" s="306"/>
      <c r="L71" s="39"/>
    </row>
    <row r="72" spans="5:12" ht="15.75" customHeight="1">
      <c r="E72" s="306"/>
      <c r="F72" s="306"/>
      <c r="G72" s="306"/>
      <c r="H72" s="306"/>
      <c r="I72" s="87"/>
      <c r="J72" s="85"/>
      <c r="K72" s="306"/>
      <c r="L72" s="39"/>
    </row>
    <row r="73" spans="5:12" ht="15.75" customHeight="1">
      <c r="E73" s="306"/>
      <c r="F73" s="306"/>
      <c r="G73" s="306"/>
      <c r="H73" s="306"/>
      <c r="I73" s="87"/>
      <c r="J73" s="85"/>
      <c r="K73" s="306"/>
      <c r="L73" s="39"/>
    </row>
    <row r="74" spans="5:12" ht="15.75" customHeight="1">
      <c r="E74" s="306"/>
      <c r="F74" s="306"/>
      <c r="G74" s="306"/>
      <c r="H74" s="306"/>
      <c r="I74" s="87"/>
      <c r="J74" s="85"/>
      <c r="K74" s="306"/>
      <c r="L74" s="39"/>
    </row>
    <row r="75" spans="5:12" ht="15.75" customHeight="1">
      <c r="E75" s="306"/>
      <c r="F75" s="306"/>
      <c r="G75" s="306"/>
      <c r="H75" s="306"/>
      <c r="I75" s="87"/>
      <c r="J75" s="85"/>
      <c r="K75" s="306"/>
      <c r="L75" s="39"/>
    </row>
    <row r="76" spans="5:12" ht="15.75" customHeight="1">
      <c r="E76" s="306"/>
      <c r="F76" s="306"/>
      <c r="G76" s="306"/>
      <c r="H76" s="306"/>
      <c r="I76" s="87"/>
      <c r="J76" s="85"/>
      <c r="K76" s="306"/>
      <c r="L76" s="39"/>
    </row>
    <row r="77" spans="5:12" ht="15.75" customHeight="1">
      <c r="E77" s="306"/>
      <c r="F77" s="306"/>
      <c r="G77" s="306"/>
      <c r="H77" s="306"/>
      <c r="I77" s="87"/>
      <c r="J77" s="85"/>
      <c r="K77" s="306"/>
      <c r="L77" s="39"/>
    </row>
    <row r="78" spans="5:12" ht="15.75" customHeight="1">
      <c r="E78" s="306"/>
      <c r="F78" s="306"/>
      <c r="G78" s="306"/>
      <c r="H78" s="306"/>
      <c r="I78" s="87"/>
      <c r="J78" s="85"/>
      <c r="K78" s="306"/>
      <c r="L78" s="39"/>
    </row>
    <row r="79" spans="5:12" ht="15.75" customHeight="1">
      <c r="E79" s="306"/>
      <c r="F79" s="306"/>
      <c r="G79" s="306"/>
      <c r="H79" s="306"/>
      <c r="I79" s="87"/>
      <c r="J79" s="85"/>
      <c r="K79" s="306"/>
      <c r="L79" s="39"/>
    </row>
    <row r="80" spans="5:12" ht="15.75" customHeight="1">
      <c r="E80" s="306"/>
      <c r="F80" s="306"/>
      <c r="G80" s="306"/>
      <c r="H80" s="306"/>
      <c r="I80" s="87"/>
      <c r="J80" s="85"/>
      <c r="K80" s="306"/>
      <c r="L80" s="39"/>
    </row>
    <row r="81" spans="5:12" ht="15.75" customHeight="1">
      <c r="E81" s="306"/>
      <c r="F81" s="306"/>
      <c r="G81" s="306"/>
      <c r="H81" s="306"/>
      <c r="I81" s="87"/>
      <c r="J81" s="85"/>
      <c r="K81" s="306"/>
      <c r="L81" s="39"/>
    </row>
    <row r="82" spans="5:12" ht="15.75" customHeight="1">
      <c r="E82" s="306"/>
      <c r="F82" s="306"/>
      <c r="G82" s="306"/>
      <c r="H82" s="306"/>
      <c r="I82" s="87"/>
      <c r="J82" s="85"/>
      <c r="K82" s="306"/>
      <c r="L82" s="39"/>
    </row>
    <row r="83" spans="5:12" ht="15.75" customHeight="1">
      <c r="E83" s="306"/>
      <c r="F83" s="306"/>
      <c r="G83" s="306"/>
      <c r="H83" s="306"/>
      <c r="I83" s="87"/>
      <c r="J83" s="85"/>
      <c r="K83" s="306"/>
      <c r="L83" s="39"/>
    </row>
    <row r="84" spans="5:12" ht="15.75" customHeight="1">
      <c r="E84" s="306"/>
      <c r="F84" s="306"/>
      <c r="G84" s="306"/>
      <c r="H84" s="306"/>
      <c r="I84" s="87"/>
      <c r="J84" s="85"/>
      <c r="K84" s="306"/>
      <c r="L84" s="39"/>
    </row>
    <row r="85" spans="5:12" ht="15.75" customHeight="1">
      <c r="E85" s="306"/>
      <c r="F85" s="306"/>
      <c r="G85" s="306"/>
      <c r="H85" s="306"/>
      <c r="I85" s="87"/>
      <c r="J85" s="85"/>
      <c r="K85" s="306"/>
      <c r="L85" s="39"/>
    </row>
    <row r="86" spans="5:12" ht="15.75" customHeight="1">
      <c r="E86" s="306"/>
      <c r="F86" s="306"/>
      <c r="G86" s="306"/>
      <c r="H86" s="306"/>
      <c r="I86" s="87"/>
      <c r="J86" s="85"/>
      <c r="K86" s="306"/>
      <c r="L86" s="39"/>
    </row>
    <row r="87" spans="5:12" ht="15.75" customHeight="1">
      <c r="E87" s="306"/>
      <c r="F87" s="306"/>
      <c r="G87" s="306"/>
      <c r="H87" s="306"/>
      <c r="I87" s="87"/>
      <c r="J87" s="85"/>
      <c r="K87" s="306"/>
      <c r="L87" s="39"/>
    </row>
    <row r="88" spans="5:12" ht="15.75" customHeight="1">
      <c r="E88" s="306"/>
      <c r="F88" s="306"/>
      <c r="G88" s="306"/>
      <c r="H88" s="306"/>
      <c r="I88" s="87"/>
      <c r="J88" s="85"/>
      <c r="K88" s="306"/>
      <c r="L88" s="39"/>
    </row>
    <row r="89" spans="5:12" ht="15.75" customHeight="1">
      <c r="E89" s="306"/>
      <c r="F89" s="306"/>
      <c r="G89" s="306"/>
      <c r="H89" s="306"/>
      <c r="I89" s="87"/>
      <c r="J89" s="85"/>
      <c r="K89" s="306"/>
      <c r="L89" s="39"/>
    </row>
    <row r="90" spans="5:12" ht="15.75" customHeight="1">
      <c r="E90" s="306"/>
      <c r="F90" s="306"/>
      <c r="G90" s="306"/>
      <c r="H90" s="306"/>
      <c r="I90" s="87"/>
      <c r="J90" s="85"/>
      <c r="K90" s="306"/>
      <c r="L90" s="39"/>
    </row>
    <row r="91" spans="5:12" ht="15.75" customHeight="1">
      <c r="E91" s="306"/>
      <c r="F91" s="306"/>
      <c r="G91" s="306"/>
      <c r="H91" s="306"/>
      <c r="I91" s="87"/>
      <c r="J91" s="85"/>
      <c r="K91" s="306"/>
      <c r="L91" s="39"/>
    </row>
    <row r="92" spans="5:12" ht="15.75" customHeight="1">
      <c r="E92" s="306"/>
      <c r="F92" s="306"/>
      <c r="G92" s="306"/>
      <c r="H92" s="306"/>
      <c r="I92" s="87"/>
      <c r="J92" s="85"/>
      <c r="K92" s="306"/>
      <c r="L92" s="39"/>
    </row>
    <row r="93" spans="5:12" ht="15.75" customHeight="1">
      <c r="E93" s="306"/>
      <c r="F93" s="306"/>
      <c r="G93" s="306"/>
      <c r="H93" s="306"/>
      <c r="I93" s="87"/>
      <c r="J93" s="85"/>
      <c r="K93" s="306"/>
      <c r="L93" s="39"/>
    </row>
    <row r="94" spans="5:12" ht="15.75" customHeight="1">
      <c r="E94" s="306"/>
      <c r="F94" s="306"/>
      <c r="G94" s="306"/>
      <c r="H94" s="306"/>
      <c r="I94" s="87"/>
      <c r="J94" s="85"/>
      <c r="K94" s="306"/>
      <c r="L94" s="39"/>
    </row>
    <row r="95" spans="5:12" ht="15.75" customHeight="1">
      <c r="E95" s="306"/>
      <c r="F95" s="306"/>
      <c r="G95" s="306"/>
      <c r="H95" s="306"/>
      <c r="I95" s="87"/>
      <c r="J95" s="85"/>
      <c r="K95" s="306"/>
      <c r="L95" s="39"/>
    </row>
    <row r="96" spans="5:12" ht="15.75" customHeight="1">
      <c r="E96" s="306"/>
      <c r="F96" s="306"/>
      <c r="G96" s="306"/>
      <c r="H96" s="306"/>
      <c r="I96" s="87"/>
      <c r="J96" s="85"/>
      <c r="K96" s="306"/>
      <c r="L96" s="39"/>
    </row>
    <row r="97" spans="5:12" ht="15.75" customHeight="1">
      <c r="E97" s="306"/>
      <c r="F97" s="306"/>
      <c r="G97" s="306"/>
      <c r="H97" s="306"/>
      <c r="I97" s="87"/>
      <c r="J97" s="85"/>
      <c r="K97" s="306"/>
      <c r="L97" s="39"/>
    </row>
    <row r="98" spans="5:12" ht="15.75" customHeight="1">
      <c r="E98" s="306"/>
      <c r="F98" s="306"/>
      <c r="G98" s="306"/>
      <c r="H98" s="306"/>
      <c r="I98" s="87"/>
      <c r="J98" s="85"/>
      <c r="K98" s="306"/>
      <c r="L98" s="39"/>
    </row>
    <row r="99" spans="5:12" ht="15.75" customHeight="1">
      <c r="E99" s="306"/>
      <c r="F99" s="306"/>
      <c r="G99" s="306"/>
      <c r="H99" s="306"/>
      <c r="I99" s="87"/>
      <c r="J99" s="85"/>
      <c r="K99" s="306"/>
      <c r="L99" s="39"/>
    </row>
    <row r="100" spans="5:12" ht="15.75" customHeight="1">
      <c r="E100" s="306"/>
      <c r="F100" s="306"/>
      <c r="G100" s="306"/>
      <c r="H100" s="306"/>
      <c r="I100" s="87"/>
      <c r="J100" s="85"/>
      <c r="K100" s="306"/>
      <c r="L100" s="39"/>
    </row>
    <row r="101" spans="5:12" ht="15.75" customHeight="1">
      <c r="E101" s="306"/>
      <c r="F101" s="306"/>
      <c r="G101" s="306"/>
      <c r="H101" s="306"/>
      <c r="I101" s="87"/>
      <c r="J101" s="85"/>
      <c r="K101" s="306"/>
      <c r="L101" s="39"/>
    </row>
    <row r="102" spans="5:12" ht="15.75" customHeight="1">
      <c r="E102" s="306"/>
      <c r="F102" s="306"/>
      <c r="G102" s="306"/>
      <c r="H102" s="306"/>
      <c r="I102" s="87"/>
      <c r="J102" s="85"/>
      <c r="K102" s="306"/>
      <c r="L102" s="39"/>
    </row>
    <row r="103" spans="5:12" ht="15.75" customHeight="1">
      <c r="E103" s="306"/>
      <c r="F103" s="306"/>
      <c r="G103" s="306"/>
      <c r="H103" s="306"/>
      <c r="I103" s="87"/>
      <c r="J103" s="85"/>
      <c r="K103" s="306"/>
      <c r="L103" s="39"/>
    </row>
    <row r="104" spans="5:12" ht="15.75" customHeight="1">
      <c r="E104" s="306"/>
      <c r="F104" s="306"/>
      <c r="G104" s="306"/>
      <c r="H104" s="306"/>
      <c r="I104" s="87"/>
      <c r="J104" s="85"/>
      <c r="K104" s="306"/>
      <c r="L104" s="39"/>
    </row>
    <row r="105" spans="5:12" ht="15.75" customHeight="1">
      <c r="E105" s="306"/>
      <c r="F105" s="306"/>
      <c r="G105" s="306"/>
      <c r="H105" s="306"/>
      <c r="I105" s="87"/>
      <c r="J105" s="85"/>
      <c r="K105" s="306"/>
      <c r="L105" s="39"/>
    </row>
    <row r="106" spans="5:12" ht="15.75" customHeight="1">
      <c r="E106" s="306"/>
      <c r="F106" s="306"/>
      <c r="G106" s="306"/>
      <c r="H106" s="306"/>
      <c r="I106" s="87"/>
      <c r="J106" s="85"/>
      <c r="K106" s="306"/>
      <c r="L106" s="39"/>
    </row>
    <row r="107" spans="5:12" ht="15.75" customHeight="1">
      <c r="E107" s="306"/>
      <c r="F107" s="306"/>
      <c r="G107" s="306"/>
      <c r="H107" s="306"/>
      <c r="I107" s="87"/>
      <c r="J107" s="85"/>
      <c r="K107" s="306"/>
      <c r="L107" s="39"/>
    </row>
    <row r="108" spans="5:12" ht="15.75" customHeight="1">
      <c r="E108" s="306"/>
      <c r="F108" s="306"/>
      <c r="G108" s="306"/>
      <c r="H108" s="306"/>
      <c r="I108" s="87"/>
      <c r="J108" s="85"/>
      <c r="K108" s="306"/>
      <c r="L108" s="39"/>
    </row>
    <row r="109" spans="5:12" ht="15.75" customHeight="1">
      <c r="E109" s="306"/>
      <c r="F109" s="306"/>
      <c r="G109" s="306"/>
      <c r="H109" s="306"/>
      <c r="I109" s="87"/>
      <c r="J109" s="85"/>
      <c r="K109" s="306"/>
      <c r="L109" s="39"/>
    </row>
    <row r="110" spans="5:12" ht="13.5">
      <c r="E110" s="306"/>
      <c r="F110" s="306"/>
      <c r="G110" s="306"/>
      <c r="H110" s="306"/>
      <c r="I110" s="87"/>
      <c r="J110" s="85"/>
      <c r="K110" s="306"/>
      <c r="L110" s="39"/>
    </row>
    <row r="111" spans="5:12" ht="13.5">
      <c r="E111" s="306"/>
      <c r="F111" s="306"/>
      <c r="G111" s="306"/>
      <c r="H111" s="306"/>
      <c r="I111" s="87"/>
      <c r="J111" s="85"/>
      <c r="K111" s="306"/>
      <c r="L111" s="39"/>
    </row>
    <row r="112" spans="5:12" ht="13.5">
      <c r="E112" s="306"/>
      <c r="F112" s="306"/>
      <c r="G112" s="306"/>
      <c r="H112" s="306"/>
      <c r="I112" s="87"/>
      <c r="J112" s="85"/>
      <c r="K112" s="306"/>
      <c r="L112" s="39"/>
    </row>
    <row r="113" spans="5:12" ht="13.5">
      <c r="E113" s="306"/>
      <c r="F113" s="306"/>
      <c r="G113" s="306"/>
      <c r="H113" s="306"/>
      <c r="I113" s="87"/>
      <c r="J113" s="85"/>
      <c r="K113" s="306"/>
      <c r="L113" s="39"/>
    </row>
    <row r="114" spans="5:12" ht="13.5">
      <c r="E114" s="306"/>
      <c r="F114" s="306"/>
      <c r="G114" s="306"/>
      <c r="H114" s="306"/>
      <c r="I114" s="87"/>
      <c r="J114" s="85"/>
      <c r="K114" s="306"/>
      <c r="L114" s="39"/>
    </row>
    <row r="115" spans="5:12" ht="13.5">
      <c r="E115" s="306"/>
      <c r="F115" s="306"/>
      <c r="G115" s="306"/>
      <c r="H115" s="306"/>
      <c r="I115" s="87"/>
      <c r="J115" s="85"/>
      <c r="K115" s="306"/>
      <c r="L115" s="39"/>
    </row>
    <row r="116" spans="5:12" ht="13.5">
      <c r="E116" s="306"/>
      <c r="F116" s="306"/>
      <c r="G116" s="306"/>
      <c r="H116" s="306"/>
      <c r="I116" s="87"/>
      <c r="J116" s="85"/>
      <c r="K116" s="306"/>
      <c r="L116" s="39"/>
    </row>
    <row r="117" spans="5:12" ht="13.5">
      <c r="E117" s="306"/>
      <c r="F117" s="306"/>
      <c r="G117" s="306"/>
      <c r="H117" s="306"/>
      <c r="I117" s="87"/>
      <c r="J117" s="85"/>
      <c r="K117" s="306"/>
      <c r="L117" s="39"/>
    </row>
    <row r="118" spans="5:12" ht="13.5">
      <c r="E118" s="306"/>
      <c r="F118" s="306"/>
      <c r="G118" s="306"/>
      <c r="H118" s="306"/>
      <c r="I118" s="87"/>
      <c r="J118" s="85"/>
      <c r="K118" s="306"/>
      <c r="L118" s="39"/>
    </row>
    <row r="119" spans="5:12" ht="13.5">
      <c r="E119" s="306"/>
      <c r="F119" s="306"/>
      <c r="G119" s="306"/>
      <c r="H119" s="306"/>
      <c r="I119" s="87"/>
      <c r="J119" s="85"/>
      <c r="K119" s="306"/>
      <c r="L119" s="39"/>
    </row>
    <row r="120" spans="5:12" ht="13.5">
      <c r="E120" s="306"/>
      <c r="F120" s="306"/>
      <c r="G120" s="306"/>
      <c r="H120" s="306"/>
      <c r="I120" s="87"/>
      <c r="J120" s="85"/>
      <c r="K120" s="306"/>
      <c r="L120" s="39"/>
    </row>
    <row r="121" spans="5:12" ht="13.5">
      <c r="E121" s="306"/>
      <c r="F121" s="306"/>
      <c r="G121" s="306"/>
      <c r="H121" s="306"/>
      <c r="I121" s="87"/>
      <c r="J121" s="85"/>
      <c r="K121" s="306"/>
      <c r="L121" s="39"/>
    </row>
    <row r="122" spans="5:12" ht="13.5">
      <c r="E122" s="306"/>
      <c r="F122" s="306"/>
      <c r="G122" s="306"/>
      <c r="H122" s="306"/>
      <c r="I122" s="87"/>
      <c r="J122" s="85"/>
      <c r="K122" s="306"/>
      <c r="L122" s="39"/>
    </row>
    <row r="123" spans="5:12" ht="13.5">
      <c r="E123" s="306"/>
      <c r="F123" s="306"/>
      <c r="G123" s="306"/>
      <c r="H123" s="306"/>
      <c r="I123" s="87"/>
      <c r="J123" s="85"/>
      <c r="K123" s="306"/>
      <c r="L123" s="39"/>
    </row>
    <row r="124" spans="5:12" ht="13.5">
      <c r="E124" s="306"/>
      <c r="F124" s="306"/>
      <c r="G124" s="306"/>
      <c r="H124" s="306"/>
      <c r="I124" s="87"/>
      <c r="J124" s="85"/>
      <c r="K124" s="306"/>
      <c r="L124" s="39"/>
    </row>
    <row r="125" spans="5:12" ht="13.5">
      <c r="E125" s="306"/>
      <c r="F125" s="306"/>
      <c r="G125" s="306"/>
      <c r="H125" s="306"/>
      <c r="I125" s="87"/>
      <c r="J125" s="85"/>
      <c r="K125" s="306"/>
      <c r="L125" s="39"/>
    </row>
    <row r="126" spans="5:12" ht="13.5">
      <c r="E126" s="306"/>
      <c r="F126" s="306"/>
      <c r="G126" s="306"/>
      <c r="H126" s="306"/>
      <c r="I126" s="87"/>
      <c r="J126" s="85"/>
      <c r="K126" s="306"/>
      <c r="L126" s="39"/>
    </row>
    <row r="127" spans="5:12" ht="13.5">
      <c r="E127" s="306"/>
      <c r="F127" s="306"/>
      <c r="G127" s="306"/>
      <c r="H127" s="306"/>
      <c r="I127" s="87"/>
      <c r="J127" s="85"/>
      <c r="K127" s="306"/>
      <c r="L127" s="39"/>
    </row>
    <row r="128" spans="5:12" ht="13.5">
      <c r="E128" s="306"/>
      <c r="F128" s="306"/>
      <c r="G128" s="306"/>
      <c r="H128" s="306"/>
      <c r="I128" s="87"/>
      <c r="J128" s="85"/>
      <c r="K128" s="306"/>
      <c r="L128" s="39"/>
    </row>
    <row r="129" spans="5:12" ht="13.5">
      <c r="E129" s="306"/>
      <c r="F129" s="306"/>
      <c r="G129" s="306"/>
      <c r="H129" s="306"/>
      <c r="I129" s="87"/>
      <c r="J129" s="85"/>
      <c r="K129" s="306"/>
      <c r="L129" s="39"/>
    </row>
    <row r="130" spans="5:12" ht="13.5">
      <c r="E130" s="306"/>
      <c r="F130" s="306"/>
      <c r="G130" s="306"/>
      <c r="H130" s="306"/>
      <c r="I130" s="87"/>
      <c r="J130" s="85"/>
      <c r="K130" s="306"/>
      <c r="L130" s="39"/>
    </row>
    <row r="131" spans="5:12" ht="13.5">
      <c r="E131" s="306"/>
      <c r="F131" s="306"/>
      <c r="G131" s="306"/>
      <c r="H131" s="306"/>
      <c r="I131" s="87"/>
      <c r="J131" s="85"/>
      <c r="K131" s="306"/>
      <c r="L131" s="39"/>
    </row>
    <row r="132" spans="5:12" ht="13.5">
      <c r="E132" s="306"/>
      <c r="F132" s="306"/>
      <c r="G132" s="306"/>
      <c r="H132" s="306"/>
      <c r="I132" s="87"/>
      <c r="J132" s="85"/>
      <c r="K132" s="306"/>
      <c r="L132" s="39"/>
    </row>
    <row r="133" spans="5:12" ht="13.5">
      <c r="E133" s="306"/>
      <c r="F133" s="306"/>
      <c r="G133" s="306"/>
      <c r="H133" s="306"/>
      <c r="I133" s="87"/>
      <c r="J133" s="85"/>
      <c r="K133" s="306"/>
      <c r="L133" s="39"/>
    </row>
    <row r="134" spans="5:12" ht="13.5">
      <c r="E134" s="306"/>
      <c r="F134" s="306"/>
      <c r="G134" s="306"/>
      <c r="H134" s="306"/>
      <c r="I134" s="87"/>
      <c r="J134" s="85"/>
      <c r="K134" s="306"/>
      <c r="L134" s="39"/>
    </row>
    <row r="135" spans="5:12" ht="13.5">
      <c r="E135" s="306"/>
      <c r="F135" s="306"/>
      <c r="G135" s="306"/>
      <c r="H135" s="306"/>
      <c r="I135" s="87"/>
      <c r="J135" s="85"/>
      <c r="K135" s="306"/>
      <c r="L135" s="39"/>
    </row>
    <row r="136" spans="5:12" ht="13.5">
      <c r="E136" s="306"/>
      <c r="F136" s="306"/>
      <c r="G136" s="306"/>
      <c r="H136" s="306"/>
      <c r="I136" s="87"/>
      <c r="J136" s="85"/>
      <c r="K136" s="306"/>
      <c r="L136" s="39"/>
    </row>
    <row r="137" spans="5:12" ht="13.5">
      <c r="E137" s="306"/>
      <c r="F137" s="306"/>
      <c r="G137" s="306"/>
      <c r="H137" s="306"/>
      <c r="I137" s="87"/>
      <c r="J137" s="85"/>
      <c r="K137" s="306"/>
      <c r="L137" s="39"/>
    </row>
    <row r="138" spans="5:12" ht="13.5">
      <c r="E138" s="306"/>
      <c r="F138" s="306"/>
      <c r="G138" s="306"/>
      <c r="H138" s="306"/>
      <c r="I138" s="87"/>
      <c r="J138" s="85"/>
      <c r="K138" s="306"/>
      <c r="L138" s="39"/>
    </row>
    <row r="139" spans="5:12" ht="13.5">
      <c r="E139" s="306"/>
      <c r="F139" s="306"/>
      <c r="G139" s="306"/>
      <c r="H139" s="306"/>
      <c r="I139" s="87"/>
      <c r="J139" s="85"/>
      <c r="K139" s="306"/>
      <c r="L139" s="39"/>
    </row>
    <row r="140" spans="5:12" ht="13.5">
      <c r="E140" s="306"/>
      <c r="F140" s="306"/>
      <c r="G140" s="306"/>
      <c r="H140" s="306"/>
      <c r="I140" s="87"/>
      <c r="J140" s="85"/>
      <c r="K140" s="306"/>
      <c r="L140" s="39"/>
    </row>
    <row r="141" spans="5:12" ht="13.5">
      <c r="E141" s="306"/>
      <c r="F141" s="306"/>
      <c r="G141" s="306"/>
      <c r="H141" s="306"/>
      <c r="I141" s="87"/>
      <c r="J141" s="85"/>
      <c r="K141" s="306"/>
      <c r="L141" s="39"/>
    </row>
    <row r="142" spans="5:12" ht="13.5">
      <c r="E142" s="306"/>
      <c r="F142" s="306"/>
      <c r="G142" s="306"/>
      <c r="H142" s="306"/>
      <c r="I142" s="87"/>
      <c r="J142" s="85"/>
      <c r="K142" s="306"/>
      <c r="L142" s="39"/>
    </row>
    <row r="143" spans="5:12" ht="13.5">
      <c r="E143" s="306"/>
      <c r="F143" s="306"/>
      <c r="G143" s="306"/>
      <c r="H143" s="306"/>
      <c r="I143" s="87"/>
      <c r="J143" s="85"/>
      <c r="K143" s="306"/>
      <c r="L143" s="39"/>
    </row>
    <row r="144" spans="5:12" ht="13.5">
      <c r="E144" s="306"/>
      <c r="F144" s="306"/>
      <c r="G144" s="306"/>
      <c r="H144" s="306"/>
      <c r="I144" s="87"/>
      <c r="J144" s="85"/>
      <c r="K144" s="306"/>
      <c r="L144" s="39"/>
    </row>
    <row r="145" spans="5:12" ht="13.5">
      <c r="E145" s="306"/>
      <c r="F145" s="306"/>
      <c r="G145" s="306"/>
      <c r="H145" s="306"/>
      <c r="I145" s="87"/>
      <c r="J145" s="85"/>
      <c r="K145" s="306"/>
      <c r="L145" s="39"/>
    </row>
    <row r="146" spans="5:12" ht="13.5">
      <c r="E146" s="306"/>
      <c r="F146" s="306"/>
      <c r="G146" s="306"/>
      <c r="H146" s="306"/>
      <c r="I146" s="87"/>
      <c r="J146" s="85"/>
      <c r="K146" s="306"/>
      <c r="L146" s="39"/>
    </row>
    <row r="147" spans="5:12" ht="13.5">
      <c r="E147" s="306"/>
      <c r="F147" s="306"/>
      <c r="G147" s="306"/>
      <c r="H147" s="306"/>
      <c r="I147" s="87"/>
      <c r="J147" s="85"/>
      <c r="K147" s="306"/>
      <c r="L147" s="39"/>
    </row>
    <row r="148" spans="5:12" ht="13.5">
      <c r="E148" s="306"/>
      <c r="F148" s="306"/>
      <c r="G148" s="306"/>
      <c r="H148" s="306"/>
      <c r="I148" s="87"/>
      <c r="J148" s="85"/>
      <c r="K148" s="306"/>
      <c r="L148" s="39"/>
    </row>
    <row r="149" spans="5:12" ht="13.5">
      <c r="E149" s="306"/>
      <c r="F149" s="306"/>
      <c r="G149" s="306"/>
      <c r="H149" s="306"/>
      <c r="I149" s="87"/>
      <c r="J149" s="85"/>
      <c r="K149" s="306"/>
      <c r="L149" s="39"/>
    </row>
    <row r="150" spans="5:12" ht="13.5">
      <c r="E150" s="306"/>
      <c r="F150" s="306"/>
      <c r="G150" s="306"/>
      <c r="H150" s="306"/>
      <c r="I150" s="87"/>
      <c r="J150" s="85"/>
      <c r="K150" s="306"/>
      <c r="L150" s="39"/>
    </row>
    <row r="151" spans="5:12" ht="13.5">
      <c r="E151" s="306"/>
      <c r="F151" s="306"/>
      <c r="G151" s="306"/>
      <c r="H151" s="306"/>
      <c r="I151" s="87"/>
      <c r="J151" s="85"/>
      <c r="K151" s="306"/>
      <c r="L151" s="39"/>
    </row>
    <row r="152" spans="5:12" ht="13.5">
      <c r="E152" s="306"/>
      <c r="F152" s="306"/>
      <c r="G152" s="306"/>
      <c r="H152" s="306"/>
      <c r="I152" s="87"/>
      <c r="J152" s="85"/>
      <c r="K152" s="306"/>
      <c r="L152" s="39"/>
    </row>
    <row r="153" spans="5:12" ht="13.5">
      <c r="E153" s="306"/>
      <c r="F153" s="306"/>
      <c r="G153" s="306"/>
      <c r="H153" s="306"/>
      <c r="I153" s="87"/>
      <c r="J153" s="85"/>
      <c r="K153" s="306"/>
      <c r="L153" s="39"/>
    </row>
    <row r="154" spans="5:12" ht="13.5">
      <c r="E154" s="306"/>
      <c r="F154" s="306"/>
      <c r="G154" s="306"/>
      <c r="H154" s="306"/>
      <c r="I154" s="87"/>
      <c r="J154" s="85"/>
      <c r="K154" s="306"/>
      <c r="L154" s="39"/>
    </row>
    <row r="155" spans="5:12" ht="13.5">
      <c r="E155" s="306"/>
      <c r="F155" s="306"/>
      <c r="G155" s="306"/>
      <c r="H155" s="306"/>
      <c r="I155" s="87"/>
      <c r="J155" s="85"/>
      <c r="K155" s="306"/>
      <c r="L155" s="39"/>
    </row>
    <row r="156" spans="5:12" ht="13.5">
      <c r="E156" s="306"/>
      <c r="F156" s="306"/>
      <c r="G156" s="306"/>
      <c r="H156" s="306"/>
      <c r="I156" s="87"/>
      <c r="J156" s="85"/>
      <c r="K156" s="306"/>
      <c r="L156" s="39"/>
    </row>
    <row r="157" spans="5:12" ht="13.5">
      <c r="E157" s="306"/>
      <c r="F157" s="306"/>
      <c r="G157" s="306"/>
      <c r="H157" s="306"/>
      <c r="I157" s="87"/>
      <c r="J157" s="85"/>
      <c r="K157" s="306"/>
      <c r="L157" s="39"/>
    </row>
    <row r="158" spans="5:12" ht="13.5">
      <c r="E158" s="306"/>
      <c r="F158" s="306"/>
      <c r="G158" s="306"/>
      <c r="H158" s="306"/>
      <c r="I158" s="87"/>
      <c r="J158" s="85"/>
      <c r="K158" s="306"/>
      <c r="L158" s="39"/>
    </row>
    <row r="159" spans="5:12" ht="13.5">
      <c r="E159" s="306"/>
      <c r="F159" s="306"/>
      <c r="G159" s="306"/>
      <c r="H159" s="306"/>
      <c r="I159" s="87"/>
      <c r="J159" s="85"/>
      <c r="K159" s="306"/>
      <c r="L159" s="39"/>
    </row>
    <row r="160" spans="5:12" ht="13.5">
      <c r="E160" s="306"/>
      <c r="F160" s="306"/>
      <c r="G160" s="306"/>
      <c r="H160" s="306"/>
      <c r="I160" s="87"/>
      <c r="J160" s="85"/>
      <c r="K160" s="306"/>
      <c r="L160" s="39"/>
    </row>
    <row r="161" spans="5:12" ht="13.5">
      <c r="E161" s="306"/>
      <c r="F161" s="306"/>
      <c r="G161" s="306"/>
      <c r="H161" s="306"/>
      <c r="I161" s="87"/>
      <c r="J161" s="85"/>
      <c r="K161" s="306"/>
      <c r="L161" s="39"/>
    </row>
    <row r="162" spans="5:12" ht="13.5">
      <c r="E162" s="306"/>
      <c r="F162" s="306"/>
      <c r="G162" s="306"/>
      <c r="H162" s="306"/>
      <c r="I162" s="87"/>
      <c r="J162" s="85"/>
      <c r="K162" s="306"/>
      <c r="L162" s="39"/>
    </row>
    <row r="163" spans="5:12" ht="13.5">
      <c r="E163" s="306"/>
      <c r="F163" s="306"/>
      <c r="G163" s="306"/>
      <c r="H163" s="306"/>
      <c r="I163" s="87"/>
      <c r="J163" s="85"/>
      <c r="K163" s="306"/>
      <c r="L163" s="39"/>
    </row>
    <row r="164" spans="5:12" ht="13.5">
      <c r="E164" s="306"/>
      <c r="F164" s="306"/>
      <c r="G164" s="306"/>
      <c r="H164" s="306"/>
      <c r="I164" s="87"/>
      <c r="J164" s="85"/>
      <c r="K164" s="306"/>
      <c r="L164" s="39"/>
    </row>
    <row r="165" spans="5:12" ht="13.5">
      <c r="E165" s="306"/>
      <c r="F165" s="306"/>
      <c r="G165" s="306"/>
      <c r="H165" s="306"/>
      <c r="I165" s="87"/>
      <c r="J165" s="85"/>
      <c r="K165" s="306"/>
      <c r="L165" s="39"/>
    </row>
    <row r="166" ht="13.5">
      <c r="H166" s="306"/>
    </row>
    <row r="167" ht="13.5">
      <c r="H167" s="306"/>
    </row>
    <row r="168" ht="13.5">
      <c r="H168" s="306"/>
    </row>
    <row r="169" ht="13.5">
      <c r="H169" s="306"/>
    </row>
  </sheetData>
  <sheetProtection/>
  <mergeCells count="11">
    <mergeCell ref="A1:K1"/>
    <mergeCell ref="A3:A5"/>
    <mergeCell ref="B3:C5"/>
    <mergeCell ref="D3:D5"/>
    <mergeCell ref="E3:G3"/>
    <mergeCell ref="I3:J4"/>
    <mergeCell ref="K3:K5"/>
    <mergeCell ref="E4:G4"/>
    <mergeCell ref="B7:C7"/>
    <mergeCell ref="B9:C9"/>
    <mergeCell ref="B33:C33"/>
  </mergeCells>
  <printOptions/>
  <pageMargins left="0.51" right="0.53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60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12890625" style="15" customWidth="1"/>
    <col min="2" max="2" width="13.25390625" style="15" customWidth="1"/>
    <col min="3" max="3" width="0.5" style="15" customWidth="1"/>
    <col min="4" max="4" width="14.625" style="7" customWidth="1"/>
    <col min="5" max="5" width="13.75390625" style="7" customWidth="1"/>
    <col min="6" max="6" width="13.75390625" style="450" customWidth="1"/>
    <col min="7" max="7" width="14.625" style="7" customWidth="1"/>
    <col min="8" max="8" width="13.375" style="451" customWidth="1"/>
    <col min="9" max="9" width="10.625" style="7" customWidth="1"/>
    <col min="10" max="10" width="13.75390625" style="15" customWidth="1"/>
    <col min="11" max="16384" width="9.00390625" style="15" customWidth="1"/>
  </cols>
  <sheetData>
    <row r="1" spans="1:10" s="441" customFormat="1" ht="18" customHeight="1">
      <c r="A1" s="756" t="s">
        <v>1110</v>
      </c>
      <c r="B1" s="756"/>
      <c r="C1" s="756"/>
      <c r="D1" s="756"/>
      <c r="E1" s="756"/>
      <c r="F1" s="756"/>
      <c r="G1" s="756"/>
      <c r="H1" s="756"/>
      <c r="I1" s="756"/>
      <c r="J1" s="756"/>
    </row>
    <row r="2" spans="1:10" s="39" customFormat="1" ht="7.5" customHeight="1" thickBot="1">
      <c r="A2" s="44"/>
      <c r="B2" s="27"/>
      <c r="C2" s="27"/>
      <c r="D2" s="43"/>
      <c r="E2" s="28"/>
      <c r="F2" s="442"/>
      <c r="G2" s="43"/>
      <c r="H2" s="443"/>
      <c r="I2" s="28"/>
      <c r="J2" s="27"/>
    </row>
    <row r="3" spans="2:10" s="433" customFormat="1" ht="17.25" customHeight="1">
      <c r="B3" s="758" t="s">
        <v>538</v>
      </c>
      <c r="C3" s="191"/>
      <c r="D3" s="761" t="s">
        <v>533</v>
      </c>
      <c r="E3" s="762"/>
      <c r="F3" s="762"/>
      <c r="G3" s="763"/>
      <c r="H3" s="767" t="s">
        <v>1112</v>
      </c>
      <c r="I3" s="768"/>
      <c r="J3" s="771" t="s">
        <v>534</v>
      </c>
    </row>
    <row r="4" spans="2:10" s="433" customFormat="1" ht="17.25" customHeight="1">
      <c r="B4" s="759"/>
      <c r="C4" s="191"/>
      <c r="D4" s="764" t="s">
        <v>1111</v>
      </c>
      <c r="E4" s="765"/>
      <c r="F4" s="766"/>
      <c r="G4" s="217" t="s">
        <v>991</v>
      </c>
      <c r="H4" s="769"/>
      <c r="I4" s="770"/>
      <c r="J4" s="772"/>
    </row>
    <row r="5" spans="2:10" s="433" customFormat="1" ht="17.25" customHeight="1">
      <c r="B5" s="760"/>
      <c r="C5" s="216"/>
      <c r="D5" s="226" t="s">
        <v>56</v>
      </c>
      <c r="E5" s="217" t="s">
        <v>5</v>
      </c>
      <c r="F5" s="218" t="s">
        <v>6</v>
      </c>
      <c r="G5" s="227" t="s">
        <v>783</v>
      </c>
      <c r="H5" s="219" t="s">
        <v>536</v>
      </c>
      <c r="I5" s="244" t="s">
        <v>537</v>
      </c>
      <c r="J5" s="773"/>
    </row>
    <row r="6" spans="1:10" s="433" customFormat="1" ht="4.5" customHeight="1">
      <c r="A6" s="228"/>
      <c r="B6" s="228"/>
      <c r="C6" s="191"/>
      <c r="D6" s="225"/>
      <c r="E6" s="229"/>
      <c r="F6" s="230"/>
      <c r="G6" s="229"/>
      <c r="H6" s="231"/>
      <c r="I6" s="232"/>
      <c r="J6" s="233"/>
    </row>
    <row r="7" spans="2:10" s="444" customFormat="1" ht="18" customHeight="1">
      <c r="B7" s="245" t="s">
        <v>782</v>
      </c>
      <c r="C7" s="234"/>
      <c r="D7" s="235">
        <f>SUM(D9:D55)</f>
        <v>126146099</v>
      </c>
      <c r="E7" s="235">
        <f aca="true" t="shared" si="0" ref="E7:J7">SUM(E9:E55)</f>
        <v>61349581</v>
      </c>
      <c r="F7" s="235">
        <f t="shared" si="0"/>
        <v>64796518</v>
      </c>
      <c r="G7" s="235">
        <f t="shared" si="0"/>
        <v>127094745</v>
      </c>
      <c r="H7" s="273">
        <f t="shared" si="0"/>
        <v>-948646</v>
      </c>
      <c r="I7" s="274">
        <f>H7/G7*100</f>
        <v>-0.7464085159461157</v>
      </c>
      <c r="J7" s="235">
        <f t="shared" si="0"/>
        <v>55830154</v>
      </c>
    </row>
    <row r="8" spans="2:10" s="433" customFormat="1" ht="4.5" customHeight="1">
      <c r="B8" s="188"/>
      <c r="C8" s="191"/>
      <c r="D8" s="233"/>
      <c r="E8" s="230"/>
      <c r="F8" s="246"/>
      <c r="G8" s="233"/>
      <c r="H8" s="231"/>
      <c r="I8" s="232"/>
      <c r="J8" s="233"/>
    </row>
    <row r="9" spans="2:10" s="433" customFormat="1" ht="17.25" customHeight="1">
      <c r="B9" s="236" t="s">
        <v>99</v>
      </c>
      <c r="C9" s="215"/>
      <c r="D9" s="233">
        <v>5224614</v>
      </c>
      <c r="E9" s="230">
        <v>2465088</v>
      </c>
      <c r="F9" s="246">
        <v>2759526</v>
      </c>
      <c r="G9" s="233">
        <v>5381733</v>
      </c>
      <c r="H9" s="231">
        <f>D9-G9</f>
        <v>-157119</v>
      </c>
      <c r="I9" s="277">
        <f>H9/G9*100</f>
        <v>-2.919487087152038</v>
      </c>
      <c r="J9" s="230">
        <v>2476846</v>
      </c>
    </row>
    <row r="10" spans="2:10" s="433" customFormat="1" ht="17.25" customHeight="1">
      <c r="B10" s="236" t="s">
        <v>100</v>
      </c>
      <c r="C10" s="215"/>
      <c r="D10" s="233">
        <v>1237984</v>
      </c>
      <c r="E10" s="230">
        <v>583402</v>
      </c>
      <c r="F10" s="246">
        <v>654582</v>
      </c>
      <c r="G10" s="233">
        <v>1308265</v>
      </c>
      <c r="H10" s="231">
        <f aca="true" t="shared" si="1" ref="H10:H55">D10-G10</f>
        <v>-70281</v>
      </c>
      <c r="I10" s="277">
        <f aca="true" t="shared" si="2" ref="I10:I55">H10/G10*100</f>
        <v>-5.372076758149151</v>
      </c>
      <c r="J10" s="230">
        <v>511526</v>
      </c>
    </row>
    <row r="11" spans="2:10" s="433" customFormat="1" ht="17.25" customHeight="1">
      <c r="B11" s="236" t="s">
        <v>101</v>
      </c>
      <c r="C11" s="215"/>
      <c r="D11" s="233">
        <v>1210534</v>
      </c>
      <c r="E11" s="230">
        <v>582952</v>
      </c>
      <c r="F11" s="230">
        <v>627582</v>
      </c>
      <c r="G11" s="233">
        <v>1279594</v>
      </c>
      <c r="H11" s="231">
        <f t="shared" si="1"/>
        <v>-69060</v>
      </c>
      <c r="I11" s="277">
        <f t="shared" si="2"/>
        <v>-5.397024368666937</v>
      </c>
      <c r="J11" s="230">
        <v>492436</v>
      </c>
    </row>
    <row r="12" spans="2:10" s="433" customFormat="1" ht="17.25" customHeight="1">
      <c r="B12" s="236" t="s">
        <v>102</v>
      </c>
      <c r="C12" s="215"/>
      <c r="D12" s="233">
        <v>2301996</v>
      </c>
      <c r="E12" s="230">
        <v>1122598</v>
      </c>
      <c r="F12" s="230">
        <v>1179398</v>
      </c>
      <c r="G12" s="233">
        <v>2333899</v>
      </c>
      <c r="H12" s="231">
        <f t="shared" si="1"/>
        <v>-31903</v>
      </c>
      <c r="I12" s="277">
        <f t="shared" si="2"/>
        <v>-1.3669400432495151</v>
      </c>
      <c r="J12" s="230">
        <v>982523</v>
      </c>
    </row>
    <row r="13" spans="2:10" s="433" customFormat="1" ht="17.25" customHeight="1">
      <c r="B13" s="236" t="s">
        <v>103</v>
      </c>
      <c r="C13" s="215"/>
      <c r="D13" s="233">
        <v>959502</v>
      </c>
      <c r="E13" s="230">
        <v>452439</v>
      </c>
      <c r="F13" s="230">
        <v>507063</v>
      </c>
      <c r="G13" s="233">
        <v>1023119</v>
      </c>
      <c r="H13" s="231">
        <f t="shared" si="1"/>
        <v>-63617</v>
      </c>
      <c r="I13" s="277">
        <f t="shared" si="2"/>
        <v>-6.217947276905228</v>
      </c>
      <c r="J13" s="230">
        <v>385187</v>
      </c>
    </row>
    <row r="14" spans="2:10" s="433" customFormat="1" ht="17.25" customHeight="1">
      <c r="B14" s="236" t="s">
        <v>104</v>
      </c>
      <c r="C14" s="215"/>
      <c r="D14" s="233">
        <v>1068027</v>
      </c>
      <c r="E14" s="230">
        <v>516438</v>
      </c>
      <c r="F14" s="230">
        <v>551589</v>
      </c>
      <c r="G14" s="233">
        <v>1123891</v>
      </c>
      <c r="H14" s="231">
        <f t="shared" si="1"/>
        <v>-55864</v>
      </c>
      <c r="I14" s="277">
        <f t="shared" si="2"/>
        <v>-4.970588784855471</v>
      </c>
      <c r="J14" s="230">
        <v>398015</v>
      </c>
    </row>
    <row r="15" spans="2:10" s="433" customFormat="1" ht="17.25" customHeight="1">
      <c r="B15" s="236" t="s">
        <v>105</v>
      </c>
      <c r="C15" s="215"/>
      <c r="D15" s="233">
        <v>1833152</v>
      </c>
      <c r="E15" s="230">
        <v>903864</v>
      </c>
      <c r="F15" s="230">
        <v>929288</v>
      </c>
      <c r="G15" s="233">
        <v>1914039</v>
      </c>
      <c r="H15" s="231">
        <f t="shared" si="1"/>
        <v>-80887</v>
      </c>
      <c r="I15" s="277">
        <f t="shared" si="2"/>
        <v>-4.225984945970276</v>
      </c>
      <c r="J15" s="230">
        <v>742911</v>
      </c>
    </row>
    <row r="16" spans="2:10" s="433" customFormat="1" ht="17.25" customHeight="1">
      <c r="B16" s="236" t="s">
        <v>106</v>
      </c>
      <c r="C16" s="215"/>
      <c r="D16" s="233">
        <v>2867009</v>
      </c>
      <c r="E16" s="230">
        <v>1430976</v>
      </c>
      <c r="F16" s="230">
        <v>1436033</v>
      </c>
      <c r="G16" s="233">
        <v>2916976</v>
      </c>
      <c r="H16" s="231">
        <f t="shared" si="1"/>
        <v>-49967</v>
      </c>
      <c r="I16" s="277">
        <f t="shared" si="2"/>
        <v>-1.7129726127331868</v>
      </c>
      <c r="J16" s="230">
        <v>1184133</v>
      </c>
    </row>
    <row r="17" spans="2:10" s="433" customFormat="1" ht="17.25" customHeight="1">
      <c r="B17" s="236" t="s">
        <v>107</v>
      </c>
      <c r="C17" s="215"/>
      <c r="D17" s="233">
        <v>1933146</v>
      </c>
      <c r="E17" s="230">
        <v>964930</v>
      </c>
      <c r="F17" s="230">
        <v>968216</v>
      </c>
      <c r="G17" s="233">
        <v>1974255</v>
      </c>
      <c r="H17" s="231">
        <f t="shared" si="1"/>
        <v>-41109</v>
      </c>
      <c r="I17" s="277">
        <f t="shared" si="2"/>
        <v>-2.0822538121975125</v>
      </c>
      <c r="J17" s="230">
        <v>796923</v>
      </c>
    </row>
    <row r="18" spans="2:10" s="433" customFormat="1" ht="17.25" customHeight="1">
      <c r="B18" s="236" t="s">
        <v>108</v>
      </c>
      <c r="C18" s="215"/>
      <c r="D18" s="233">
        <v>1939110</v>
      </c>
      <c r="E18" s="230">
        <v>959411</v>
      </c>
      <c r="F18" s="230">
        <v>979699</v>
      </c>
      <c r="G18" s="233">
        <v>1973115</v>
      </c>
      <c r="H18" s="231">
        <f t="shared" si="1"/>
        <v>-34005</v>
      </c>
      <c r="I18" s="277">
        <f t="shared" si="2"/>
        <v>-1.7234170334724532</v>
      </c>
      <c r="J18" s="230">
        <v>805252</v>
      </c>
    </row>
    <row r="19" spans="2:10" s="433" customFormat="1" ht="17.25" customHeight="1">
      <c r="B19" s="236" t="s">
        <v>109</v>
      </c>
      <c r="C19" s="215"/>
      <c r="D19" s="233">
        <v>7344765</v>
      </c>
      <c r="E19" s="230">
        <v>3652169</v>
      </c>
      <c r="F19" s="230">
        <v>3692596</v>
      </c>
      <c r="G19" s="233">
        <v>7266534</v>
      </c>
      <c r="H19" s="231">
        <f t="shared" si="1"/>
        <v>78231</v>
      </c>
      <c r="I19" s="277">
        <f t="shared" si="2"/>
        <v>1.0765930497263205</v>
      </c>
      <c r="J19" s="230">
        <v>3162743</v>
      </c>
    </row>
    <row r="20" spans="2:10" s="433" customFormat="1" ht="17.25" customHeight="1">
      <c r="B20" s="236" t="s">
        <v>110</v>
      </c>
      <c r="C20" s="215"/>
      <c r="D20" s="233">
        <v>6284480</v>
      </c>
      <c r="E20" s="230">
        <v>3117987</v>
      </c>
      <c r="F20" s="230">
        <v>3166493</v>
      </c>
      <c r="G20" s="233">
        <v>6222666</v>
      </c>
      <c r="H20" s="231">
        <f t="shared" si="1"/>
        <v>61814</v>
      </c>
      <c r="I20" s="277">
        <f t="shared" si="2"/>
        <v>0.9933684372582426</v>
      </c>
      <c r="J20" s="230">
        <v>2773840</v>
      </c>
    </row>
    <row r="21" spans="2:10" s="433" customFormat="1" ht="17.25" customHeight="1">
      <c r="B21" s="236" t="s">
        <v>111</v>
      </c>
      <c r="C21" s="215"/>
      <c r="D21" s="233">
        <v>14047594</v>
      </c>
      <c r="E21" s="230">
        <v>6898388</v>
      </c>
      <c r="F21" s="230">
        <v>7149206</v>
      </c>
      <c r="G21" s="233">
        <v>13515272</v>
      </c>
      <c r="H21" s="231">
        <f t="shared" si="1"/>
        <v>532322</v>
      </c>
      <c r="I21" s="277">
        <f t="shared" si="2"/>
        <v>3.938670268715273</v>
      </c>
      <c r="J21" s="230">
        <v>7227180</v>
      </c>
    </row>
    <row r="22" spans="2:10" s="433" customFormat="1" ht="17.25" customHeight="1">
      <c r="B22" s="236" t="s">
        <v>112</v>
      </c>
      <c r="C22" s="215"/>
      <c r="D22" s="233">
        <v>9237337</v>
      </c>
      <c r="E22" s="230">
        <v>4588268</v>
      </c>
      <c r="F22" s="230">
        <v>4649069</v>
      </c>
      <c r="G22" s="233">
        <v>9126213</v>
      </c>
      <c r="H22" s="231">
        <f t="shared" si="1"/>
        <v>111124</v>
      </c>
      <c r="I22" s="277">
        <f t="shared" si="2"/>
        <v>1.2176353981657013</v>
      </c>
      <c r="J22" s="230">
        <v>4223706</v>
      </c>
    </row>
    <row r="23" spans="2:10" s="433" customFormat="1" ht="17.25" customHeight="1">
      <c r="B23" s="236" t="s">
        <v>113</v>
      </c>
      <c r="C23" s="215"/>
      <c r="D23" s="233">
        <v>2201272</v>
      </c>
      <c r="E23" s="230">
        <v>1068670</v>
      </c>
      <c r="F23" s="230">
        <v>1132602</v>
      </c>
      <c r="G23" s="233">
        <v>2304264</v>
      </c>
      <c r="H23" s="231">
        <f t="shared" si="1"/>
        <v>-102992</v>
      </c>
      <c r="I23" s="277">
        <f t="shared" si="2"/>
        <v>-4.469626744157788</v>
      </c>
      <c r="J23" s="230">
        <v>864750</v>
      </c>
    </row>
    <row r="24" spans="2:10" s="433" customFormat="1" ht="17.25" customHeight="1">
      <c r="B24" s="236" t="s">
        <v>114</v>
      </c>
      <c r="C24" s="215"/>
      <c r="D24" s="233">
        <v>1034814</v>
      </c>
      <c r="E24" s="230">
        <v>502637</v>
      </c>
      <c r="F24" s="230">
        <v>532177</v>
      </c>
      <c r="G24" s="233">
        <v>1066328</v>
      </c>
      <c r="H24" s="231">
        <f t="shared" si="1"/>
        <v>-31514</v>
      </c>
      <c r="I24" s="277">
        <f t="shared" si="2"/>
        <v>-2.955375831826605</v>
      </c>
      <c r="J24" s="230">
        <v>403989</v>
      </c>
    </row>
    <row r="25" spans="2:10" s="433" customFormat="1" ht="17.25" customHeight="1">
      <c r="B25" s="236" t="s">
        <v>115</v>
      </c>
      <c r="C25" s="215"/>
      <c r="D25" s="233">
        <v>1132526</v>
      </c>
      <c r="E25" s="230">
        <v>549771</v>
      </c>
      <c r="F25" s="230">
        <v>582755</v>
      </c>
      <c r="G25" s="233">
        <v>1154008</v>
      </c>
      <c r="H25" s="231">
        <f t="shared" si="1"/>
        <v>-21482</v>
      </c>
      <c r="I25" s="277">
        <f t="shared" si="2"/>
        <v>-1.8615122252185428</v>
      </c>
      <c r="J25" s="230">
        <v>469910</v>
      </c>
    </row>
    <row r="26" spans="2:10" s="433" customFormat="1" ht="17.25" customHeight="1">
      <c r="B26" s="236" t="s">
        <v>116</v>
      </c>
      <c r="C26" s="215"/>
      <c r="D26" s="233">
        <v>766863</v>
      </c>
      <c r="E26" s="230">
        <v>373973</v>
      </c>
      <c r="F26" s="230">
        <v>392890</v>
      </c>
      <c r="G26" s="233">
        <v>786740</v>
      </c>
      <c r="H26" s="231">
        <f t="shared" si="1"/>
        <v>-19877</v>
      </c>
      <c r="I26" s="277">
        <f t="shared" si="2"/>
        <v>-2.5265017667844525</v>
      </c>
      <c r="J26" s="230">
        <v>291662</v>
      </c>
    </row>
    <row r="27" spans="2:10" s="433" customFormat="1" ht="17.25" customHeight="1">
      <c r="B27" s="236" t="s">
        <v>117</v>
      </c>
      <c r="C27" s="215"/>
      <c r="D27" s="233">
        <v>809974</v>
      </c>
      <c r="E27" s="230">
        <v>397309</v>
      </c>
      <c r="F27" s="230">
        <v>412665</v>
      </c>
      <c r="G27" s="233">
        <v>834930</v>
      </c>
      <c r="H27" s="231">
        <f t="shared" si="1"/>
        <v>-24956</v>
      </c>
      <c r="I27" s="277">
        <f t="shared" si="2"/>
        <v>-2.988993089241014</v>
      </c>
      <c r="J27" s="230">
        <v>338853</v>
      </c>
    </row>
    <row r="28" spans="2:10" s="433" customFormat="1" ht="17.25" customHeight="1">
      <c r="B28" s="236" t="s">
        <v>118</v>
      </c>
      <c r="C28" s="215"/>
      <c r="D28" s="233">
        <v>2048011</v>
      </c>
      <c r="E28" s="230">
        <v>1000389</v>
      </c>
      <c r="F28" s="230">
        <v>1047622</v>
      </c>
      <c r="G28" s="233">
        <v>2098804</v>
      </c>
      <c r="H28" s="231">
        <f t="shared" si="1"/>
        <v>-50793</v>
      </c>
      <c r="I28" s="277">
        <f t="shared" si="2"/>
        <v>-2.420092586063301</v>
      </c>
      <c r="J28" s="230">
        <v>832097</v>
      </c>
    </row>
    <row r="29" spans="2:10" s="433" customFormat="1" ht="17.25" customHeight="1">
      <c r="B29" s="236" t="s">
        <v>119</v>
      </c>
      <c r="C29" s="215"/>
      <c r="D29" s="233">
        <v>1978742</v>
      </c>
      <c r="E29" s="230">
        <v>960436</v>
      </c>
      <c r="F29" s="230">
        <v>1018306</v>
      </c>
      <c r="G29" s="233">
        <v>2031903</v>
      </c>
      <c r="H29" s="231">
        <f t="shared" si="1"/>
        <v>-53161</v>
      </c>
      <c r="I29" s="277">
        <f t="shared" si="2"/>
        <v>-2.616315837911554</v>
      </c>
      <c r="J29" s="230">
        <v>780730</v>
      </c>
    </row>
    <row r="30" spans="2:10" s="433" customFormat="1" ht="17.25" customHeight="1">
      <c r="B30" s="236" t="s">
        <v>120</v>
      </c>
      <c r="C30" s="215"/>
      <c r="D30" s="233">
        <v>3633202</v>
      </c>
      <c r="E30" s="230">
        <v>1791118</v>
      </c>
      <c r="F30" s="230">
        <v>1842084</v>
      </c>
      <c r="G30" s="233">
        <v>3700305</v>
      </c>
      <c r="H30" s="231">
        <f t="shared" si="1"/>
        <v>-67103</v>
      </c>
      <c r="I30" s="277">
        <f t="shared" si="2"/>
        <v>-1.8134451079032676</v>
      </c>
      <c r="J30" s="230">
        <v>1483472</v>
      </c>
    </row>
    <row r="31" spans="2:10" s="433" customFormat="1" ht="17.25" customHeight="1">
      <c r="B31" s="236" t="s">
        <v>121</v>
      </c>
      <c r="C31" s="215"/>
      <c r="D31" s="233">
        <v>7542415</v>
      </c>
      <c r="E31" s="230">
        <v>3761502</v>
      </c>
      <c r="F31" s="230">
        <v>3780913</v>
      </c>
      <c r="G31" s="233">
        <v>7483128</v>
      </c>
      <c r="H31" s="231">
        <f t="shared" si="1"/>
        <v>59287</v>
      </c>
      <c r="I31" s="277">
        <f t="shared" si="2"/>
        <v>0.7922756366054409</v>
      </c>
      <c r="J31" s="230">
        <v>3238301</v>
      </c>
    </row>
    <row r="32" spans="2:10" s="433" customFormat="1" ht="17.25" customHeight="1">
      <c r="B32" s="236" t="s">
        <v>122</v>
      </c>
      <c r="C32" s="215"/>
      <c r="D32" s="233">
        <v>1770254</v>
      </c>
      <c r="E32" s="230">
        <v>864475</v>
      </c>
      <c r="F32" s="230">
        <v>905779</v>
      </c>
      <c r="G32" s="233">
        <v>1815865</v>
      </c>
      <c r="H32" s="231">
        <f t="shared" si="1"/>
        <v>-45611</v>
      </c>
      <c r="I32" s="277">
        <f t="shared" si="2"/>
        <v>-2.5118056683729244</v>
      </c>
      <c r="J32" s="230">
        <v>742598</v>
      </c>
    </row>
    <row r="33" spans="2:10" s="433" customFormat="1" ht="17.25" customHeight="1">
      <c r="B33" s="236" t="s">
        <v>123</v>
      </c>
      <c r="C33" s="215"/>
      <c r="D33" s="233">
        <v>1413610</v>
      </c>
      <c r="E33" s="230">
        <v>697429</v>
      </c>
      <c r="F33" s="230">
        <v>716181</v>
      </c>
      <c r="G33" s="233">
        <v>1412916</v>
      </c>
      <c r="H33" s="231">
        <f t="shared" si="1"/>
        <v>694</v>
      </c>
      <c r="I33" s="277">
        <f t="shared" si="2"/>
        <v>0.049118277378131465</v>
      </c>
      <c r="J33" s="230">
        <v>571374</v>
      </c>
    </row>
    <row r="34" spans="2:10" s="433" customFormat="1" ht="17.25" customHeight="1">
      <c r="B34" s="236" t="s">
        <v>124</v>
      </c>
      <c r="C34" s="215"/>
      <c r="D34" s="233">
        <v>2578087</v>
      </c>
      <c r="E34" s="230">
        <v>1231468</v>
      </c>
      <c r="F34" s="230">
        <v>1346619</v>
      </c>
      <c r="G34" s="233">
        <v>2610353</v>
      </c>
      <c r="H34" s="231">
        <f t="shared" si="1"/>
        <v>-32266</v>
      </c>
      <c r="I34" s="277">
        <f t="shared" si="2"/>
        <v>-1.2360780323580758</v>
      </c>
      <c r="J34" s="230">
        <v>1190527</v>
      </c>
    </row>
    <row r="35" spans="2:10" s="433" customFormat="1" ht="17.25" customHeight="1">
      <c r="B35" s="236" t="s">
        <v>125</v>
      </c>
      <c r="C35" s="215"/>
      <c r="D35" s="233">
        <v>8837685</v>
      </c>
      <c r="E35" s="230">
        <v>4235956</v>
      </c>
      <c r="F35" s="230">
        <v>4601729</v>
      </c>
      <c r="G35" s="233">
        <v>8839469</v>
      </c>
      <c r="H35" s="231">
        <f t="shared" si="1"/>
        <v>-1784</v>
      </c>
      <c r="I35" s="277">
        <f t="shared" si="2"/>
        <v>-0.020182207777412874</v>
      </c>
      <c r="J35" s="230">
        <v>4135879</v>
      </c>
    </row>
    <row r="36" spans="2:10" s="433" customFormat="1" ht="17.25" customHeight="1">
      <c r="B36" s="236" t="s">
        <v>126</v>
      </c>
      <c r="C36" s="215"/>
      <c r="D36" s="233">
        <v>5465002</v>
      </c>
      <c r="E36" s="230">
        <v>2599756</v>
      </c>
      <c r="F36" s="230">
        <v>2865246</v>
      </c>
      <c r="G36" s="233">
        <v>5534800</v>
      </c>
      <c r="H36" s="231">
        <f t="shared" si="1"/>
        <v>-69798</v>
      </c>
      <c r="I36" s="277">
        <f t="shared" si="2"/>
        <v>-1.2610753776107537</v>
      </c>
      <c r="J36" s="230">
        <v>2402484</v>
      </c>
    </row>
    <row r="37" spans="2:10" s="433" customFormat="1" ht="17.25" customHeight="1">
      <c r="B37" s="236" t="s">
        <v>127</v>
      </c>
      <c r="C37" s="215"/>
      <c r="D37" s="233">
        <v>1324473</v>
      </c>
      <c r="E37" s="230">
        <v>623926</v>
      </c>
      <c r="F37" s="230">
        <v>700547</v>
      </c>
      <c r="G37" s="233">
        <v>1364316</v>
      </c>
      <c r="H37" s="231">
        <f t="shared" si="1"/>
        <v>-39843</v>
      </c>
      <c r="I37" s="277">
        <f t="shared" si="2"/>
        <v>-2.9203644903380157</v>
      </c>
      <c r="J37" s="230">
        <v>544981</v>
      </c>
    </row>
    <row r="38" spans="2:10" s="433" customFormat="1" ht="17.25" customHeight="1">
      <c r="B38" s="236" t="s">
        <v>128</v>
      </c>
      <c r="C38" s="215"/>
      <c r="D38" s="233">
        <v>922584</v>
      </c>
      <c r="E38" s="230">
        <v>435051</v>
      </c>
      <c r="F38" s="230">
        <v>487533</v>
      </c>
      <c r="G38" s="233">
        <v>963579</v>
      </c>
      <c r="H38" s="231">
        <f t="shared" si="1"/>
        <v>-40995</v>
      </c>
      <c r="I38" s="277">
        <f t="shared" si="2"/>
        <v>-4.25445137347327</v>
      </c>
      <c r="J38" s="230">
        <v>394483</v>
      </c>
    </row>
    <row r="39" spans="2:10" s="433" customFormat="1" ht="17.25" customHeight="1">
      <c r="B39" s="236" t="s">
        <v>129</v>
      </c>
      <c r="C39" s="215"/>
      <c r="D39" s="233">
        <v>553407</v>
      </c>
      <c r="E39" s="230">
        <v>264432</v>
      </c>
      <c r="F39" s="230">
        <v>288975</v>
      </c>
      <c r="G39" s="233">
        <v>573441</v>
      </c>
      <c r="H39" s="231">
        <f t="shared" si="1"/>
        <v>-20034</v>
      </c>
      <c r="I39" s="277">
        <f t="shared" si="2"/>
        <v>-3.4936462513144333</v>
      </c>
      <c r="J39" s="230">
        <v>219742</v>
      </c>
    </row>
    <row r="40" spans="2:10" s="433" customFormat="1" ht="17.25" customHeight="1">
      <c r="B40" s="236" t="s">
        <v>130</v>
      </c>
      <c r="C40" s="215"/>
      <c r="D40" s="233">
        <v>671126</v>
      </c>
      <c r="E40" s="230">
        <v>324291</v>
      </c>
      <c r="F40" s="230">
        <v>346835</v>
      </c>
      <c r="G40" s="233">
        <v>694352</v>
      </c>
      <c r="H40" s="231">
        <f t="shared" si="1"/>
        <v>-23226</v>
      </c>
      <c r="I40" s="277">
        <f t="shared" si="2"/>
        <v>-3.344989284973616</v>
      </c>
      <c r="J40" s="230">
        <v>269892</v>
      </c>
    </row>
    <row r="41" spans="2:10" s="433" customFormat="1" ht="17.25" customHeight="1">
      <c r="B41" s="236" t="s">
        <v>131</v>
      </c>
      <c r="C41" s="215"/>
      <c r="D41" s="233">
        <v>1888432</v>
      </c>
      <c r="E41" s="230">
        <v>908045</v>
      </c>
      <c r="F41" s="230">
        <v>980387</v>
      </c>
      <c r="G41" s="233">
        <v>1921525</v>
      </c>
      <c r="H41" s="231">
        <f t="shared" si="1"/>
        <v>-33093</v>
      </c>
      <c r="I41" s="277">
        <f t="shared" si="2"/>
        <v>-1.7222258362498535</v>
      </c>
      <c r="J41" s="230">
        <v>801409</v>
      </c>
    </row>
    <row r="42" spans="2:10" s="433" customFormat="1" ht="17.25" customHeight="1">
      <c r="B42" s="236" t="s">
        <v>132</v>
      </c>
      <c r="C42" s="215"/>
      <c r="D42" s="233">
        <v>2799702</v>
      </c>
      <c r="E42" s="230">
        <v>1357156</v>
      </c>
      <c r="F42" s="230">
        <v>1442546</v>
      </c>
      <c r="G42" s="233">
        <v>2843990</v>
      </c>
      <c r="H42" s="231">
        <f t="shared" si="1"/>
        <v>-44288</v>
      </c>
      <c r="I42" s="277">
        <f t="shared" si="2"/>
        <v>-1.557248794826986</v>
      </c>
      <c r="J42" s="230">
        <v>1243527</v>
      </c>
    </row>
    <row r="43" spans="2:10" s="433" customFormat="1" ht="17.25" customHeight="1">
      <c r="B43" s="236" t="s">
        <v>133</v>
      </c>
      <c r="C43" s="215"/>
      <c r="D43" s="233">
        <v>1342059</v>
      </c>
      <c r="E43" s="230">
        <v>636736</v>
      </c>
      <c r="F43" s="230">
        <v>705323</v>
      </c>
      <c r="G43" s="233">
        <v>1404729</v>
      </c>
      <c r="H43" s="231">
        <f t="shared" si="1"/>
        <v>-62670</v>
      </c>
      <c r="I43" s="277">
        <f t="shared" si="2"/>
        <v>-4.461358738945377</v>
      </c>
      <c r="J43" s="230">
        <v>598824</v>
      </c>
    </row>
    <row r="44" spans="2:10" s="433" customFormat="1" ht="17.25" customHeight="1">
      <c r="B44" s="236" t="s">
        <v>134</v>
      </c>
      <c r="C44" s="215"/>
      <c r="D44" s="233">
        <v>719559</v>
      </c>
      <c r="E44" s="230">
        <v>343265</v>
      </c>
      <c r="F44" s="230">
        <v>376294</v>
      </c>
      <c r="G44" s="233">
        <v>755733</v>
      </c>
      <c r="H44" s="231">
        <f t="shared" si="1"/>
        <v>-36174</v>
      </c>
      <c r="I44" s="277">
        <f t="shared" si="2"/>
        <v>-4.786611144412114</v>
      </c>
      <c r="J44" s="230">
        <v>308210</v>
      </c>
    </row>
    <row r="45" spans="2:10" s="433" customFormat="1" ht="17.25" customHeight="1">
      <c r="B45" s="236" t="s">
        <v>135</v>
      </c>
      <c r="C45" s="215"/>
      <c r="D45" s="233">
        <v>950244</v>
      </c>
      <c r="E45" s="230">
        <v>459197</v>
      </c>
      <c r="F45" s="230">
        <v>491047</v>
      </c>
      <c r="G45" s="233">
        <v>976263</v>
      </c>
      <c r="H45" s="231">
        <f t="shared" si="1"/>
        <v>-26019</v>
      </c>
      <c r="I45" s="277">
        <f t="shared" si="2"/>
        <v>-2.6651629735020173</v>
      </c>
      <c r="J45" s="230">
        <v>406985</v>
      </c>
    </row>
    <row r="46" spans="2:10" s="433" customFormat="1" ht="17.25" customHeight="1">
      <c r="B46" s="236" t="s">
        <v>136</v>
      </c>
      <c r="C46" s="215"/>
      <c r="D46" s="233">
        <v>1334841</v>
      </c>
      <c r="E46" s="230">
        <v>633062</v>
      </c>
      <c r="F46" s="230">
        <v>701779</v>
      </c>
      <c r="G46" s="233">
        <v>1385262</v>
      </c>
      <c r="H46" s="231">
        <f t="shared" si="1"/>
        <v>-50421</v>
      </c>
      <c r="I46" s="277">
        <f t="shared" si="2"/>
        <v>-3.639816872187355</v>
      </c>
      <c r="J46" s="230">
        <v>601402</v>
      </c>
    </row>
    <row r="47" spans="2:10" s="433" customFormat="1" ht="17.25" customHeight="1">
      <c r="B47" s="236" t="s">
        <v>137</v>
      </c>
      <c r="C47" s="215"/>
      <c r="D47" s="233">
        <v>691527</v>
      </c>
      <c r="E47" s="230">
        <v>326531</v>
      </c>
      <c r="F47" s="230">
        <v>364996</v>
      </c>
      <c r="G47" s="233">
        <v>728276</v>
      </c>
      <c r="H47" s="231">
        <f t="shared" si="1"/>
        <v>-36749</v>
      </c>
      <c r="I47" s="277">
        <f t="shared" si="2"/>
        <v>-5.046026506434374</v>
      </c>
      <c r="J47" s="230">
        <v>315272</v>
      </c>
    </row>
    <row r="48" spans="2:10" s="433" customFormat="1" ht="17.25" customHeight="1">
      <c r="B48" s="236" t="s">
        <v>138</v>
      </c>
      <c r="C48" s="215"/>
      <c r="D48" s="233">
        <v>5135214</v>
      </c>
      <c r="E48" s="230">
        <v>2430951</v>
      </c>
      <c r="F48" s="230">
        <v>2704263</v>
      </c>
      <c r="G48" s="233">
        <v>5101556</v>
      </c>
      <c r="H48" s="231">
        <f t="shared" si="1"/>
        <v>33658</v>
      </c>
      <c r="I48" s="277">
        <f t="shared" si="2"/>
        <v>0.6597594929860615</v>
      </c>
      <c r="J48" s="230">
        <v>2323325</v>
      </c>
    </row>
    <row r="49" spans="2:10" s="433" customFormat="1" ht="17.25" customHeight="1">
      <c r="B49" s="236" t="s">
        <v>139</v>
      </c>
      <c r="C49" s="215"/>
      <c r="D49" s="233">
        <v>811442</v>
      </c>
      <c r="E49" s="230">
        <v>384451</v>
      </c>
      <c r="F49" s="230">
        <v>426991</v>
      </c>
      <c r="G49" s="233">
        <v>832832</v>
      </c>
      <c r="H49" s="231">
        <f t="shared" si="1"/>
        <v>-21390</v>
      </c>
      <c r="I49" s="277">
        <f t="shared" si="2"/>
        <v>-2.5683451164220394</v>
      </c>
      <c r="J49" s="230">
        <v>312680</v>
      </c>
    </row>
    <row r="50" spans="2:10" s="433" customFormat="1" ht="17.25" customHeight="1">
      <c r="B50" s="236" t="s">
        <v>140</v>
      </c>
      <c r="C50" s="215"/>
      <c r="D50" s="233">
        <v>1312317</v>
      </c>
      <c r="E50" s="230">
        <v>616912</v>
      </c>
      <c r="F50" s="230">
        <v>695405</v>
      </c>
      <c r="G50" s="233">
        <v>1377187</v>
      </c>
      <c r="H50" s="231">
        <f t="shared" si="1"/>
        <v>-64870</v>
      </c>
      <c r="I50" s="277">
        <f t="shared" si="2"/>
        <v>-4.710326193901046</v>
      </c>
      <c r="J50" s="230">
        <v>558230</v>
      </c>
    </row>
    <row r="51" spans="2:10" s="433" customFormat="1" ht="17.25" customHeight="1">
      <c r="B51" s="236" t="s">
        <v>141</v>
      </c>
      <c r="C51" s="215"/>
      <c r="D51" s="233">
        <v>1738301</v>
      </c>
      <c r="E51" s="230">
        <v>822481</v>
      </c>
      <c r="F51" s="230">
        <v>915820</v>
      </c>
      <c r="G51" s="233">
        <v>1786170</v>
      </c>
      <c r="H51" s="231">
        <f t="shared" si="1"/>
        <v>-47869</v>
      </c>
      <c r="I51" s="277">
        <f t="shared" si="2"/>
        <v>-2.679980069086369</v>
      </c>
      <c r="J51" s="230">
        <v>719154</v>
      </c>
    </row>
    <row r="52" spans="2:15" s="433" customFormat="1" ht="17.25" customHeight="1">
      <c r="B52" s="236" t="s">
        <v>142</v>
      </c>
      <c r="C52" s="215"/>
      <c r="D52" s="233">
        <v>1123852</v>
      </c>
      <c r="E52" s="230">
        <v>533414</v>
      </c>
      <c r="F52" s="230">
        <v>590438</v>
      </c>
      <c r="G52" s="233">
        <v>1166338</v>
      </c>
      <c r="H52" s="231">
        <f t="shared" si="1"/>
        <v>-42486</v>
      </c>
      <c r="I52" s="277">
        <f t="shared" si="2"/>
        <v>-3.642683338792014</v>
      </c>
      <c r="J52" s="230">
        <v>489249</v>
      </c>
      <c r="O52" s="188"/>
    </row>
    <row r="53" spans="2:10" s="433" customFormat="1" ht="17.25" customHeight="1">
      <c r="B53" s="236" t="s">
        <v>143</v>
      </c>
      <c r="C53" s="215"/>
      <c r="D53" s="233">
        <v>1069576</v>
      </c>
      <c r="E53" s="230">
        <v>504763</v>
      </c>
      <c r="F53" s="230">
        <v>564813</v>
      </c>
      <c r="G53" s="233">
        <v>1104069</v>
      </c>
      <c r="H53" s="231">
        <f t="shared" si="1"/>
        <v>-34493</v>
      </c>
      <c r="I53" s="277">
        <f t="shared" si="2"/>
        <v>-3.1241706813614005</v>
      </c>
      <c r="J53" s="230">
        <v>470055</v>
      </c>
    </row>
    <row r="54" spans="2:10" s="433" customFormat="1" ht="17.25" customHeight="1">
      <c r="B54" s="236" t="s">
        <v>144</v>
      </c>
      <c r="C54" s="215"/>
      <c r="D54" s="233">
        <v>1588256</v>
      </c>
      <c r="E54" s="230">
        <v>748306</v>
      </c>
      <c r="F54" s="230">
        <v>839950</v>
      </c>
      <c r="G54" s="233">
        <v>1648177</v>
      </c>
      <c r="H54" s="231">
        <f t="shared" si="1"/>
        <v>-59921</v>
      </c>
      <c r="I54" s="277">
        <f t="shared" si="2"/>
        <v>-3.635592536481215</v>
      </c>
      <c r="J54" s="230">
        <v>728179</v>
      </c>
    </row>
    <row r="55" spans="2:14" s="433" customFormat="1" ht="17.25" customHeight="1">
      <c r="B55" s="236" t="s">
        <v>145</v>
      </c>
      <c r="C55" s="215"/>
      <c r="D55" s="233">
        <v>1467480</v>
      </c>
      <c r="E55" s="230">
        <v>722812</v>
      </c>
      <c r="F55" s="230">
        <v>744668</v>
      </c>
      <c r="G55" s="233">
        <v>1433566</v>
      </c>
      <c r="H55" s="231">
        <f t="shared" si="1"/>
        <v>33914</v>
      </c>
      <c r="I55" s="277">
        <f t="shared" si="2"/>
        <v>2.3657090081656516</v>
      </c>
      <c r="J55" s="230">
        <v>614708</v>
      </c>
      <c r="K55" s="188"/>
      <c r="L55" s="188"/>
      <c r="M55" s="188"/>
      <c r="N55" s="188"/>
    </row>
    <row r="56" spans="1:14" s="433" customFormat="1" ht="3.75" customHeight="1" thickBot="1">
      <c r="A56" s="237"/>
      <c r="B56" s="237" t="s">
        <v>10</v>
      </c>
      <c r="C56" s="238"/>
      <c r="D56" s="239"/>
      <c r="E56" s="239"/>
      <c r="F56" s="239"/>
      <c r="G56" s="239"/>
      <c r="H56" s="240"/>
      <c r="I56" s="241"/>
      <c r="J56" s="239"/>
      <c r="K56" s="188"/>
      <c r="L56" s="188"/>
      <c r="M56" s="188"/>
      <c r="N56" s="188"/>
    </row>
    <row r="57" spans="1:14" s="247" customFormat="1" ht="17.25" customHeight="1">
      <c r="A57" s="445"/>
      <c r="B57" s="478" t="s">
        <v>1114</v>
      </c>
      <c r="C57" s="445"/>
      <c r="D57" s="445"/>
      <c r="E57" s="446"/>
      <c r="F57" s="446"/>
      <c r="G57" s="446"/>
      <c r="H57" s="446"/>
      <c r="I57" s="446"/>
      <c r="J57" s="446"/>
      <c r="K57" s="446"/>
      <c r="L57" s="446"/>
      <c r="M57" s="446"/>
      <c r="N57" s="446"/>
    </row>
    <row r="58" spans="1:14" s="247" customFormat="1" ht="17.25" customHeight="1">
      <c r="A58" s="757" t="s">
        <v>1092</v>
      </c>
      <c r="B58" s="757"/>
      <c r="C58" s="757"/>
      <c r="D58" s="757"/>
      <c r="E58" s="447"/>
      <c r="F58" s="248"/>
      <c r="G58" s="447"/>
      <c r="H58" s="448"/>
      <c r="I58" s="449"/>
      <c r="J58" s="449"/>
      <c r="K58" s="248"/>
      <c r="L58" s="195"/>
      <c r="M58" s="248"/>
      <c r="N58" s="195"/>
    </row>
    <row r="59" spans="2:9" s="39" customFormat="1" ht="13.5">
      <c r="B59" s="51"/>
      <c r="D59" s="37"/>
      <c r="E59" s="37"/>
      <c r="F59" s="37"/>
      <c r="G59" s="37"/>
      <c r="H59" s="242"/>
      <c r="I59" s="243"/>
    </row>
    <row r="60" spans="2:9" s="39" customFormat="1" ht="13.5">
      <c r="B60" s="51"/>
      <c r="D60" s="37"/>
      <c r="E60" s="37"/>
      <c r="F60" s="242"/>
      <c r="G60" s="37"/>
      <c r="H60" s="243"/>
      <c r="I60" s="37"/>
    </row>
    <row r="61" spans="2:9" s="39" customFormat="1" ht="13.5">
      <c r="B61" s="51"/>
      <c r="D61" s="37"/>
      <c r="E61" s="37"/>
      <c r="F61" s="242"/>
      <c r="G61" s="37"/>
      <c r="H61" s="243"/>
      <c r="I61" s="37"/>
    </row>
    <row r="62" spans="4:9" s="39" customFormat="1" ht="13.5">
      <c r="D62" s="37"/>
      <c r="E62" s="37"/>
      <c r="F62" s="242"/>
      <c r="G62" s="37"/>
      <c r="H62" s="243"/>
      <c r="I62" s="37"/>
    </row>
    <row r="63" spans="4:9" s="39" customFormat="1" ht="13.5">
      <c r="D63" s="37"/>
      <c r="E63" s="37"/>
      <c r="F63" s="242"/>
      <c r="G63" s="37"/>
      <c r="H63" s="243"/>
      <c r="I63" s="37"/>
    </row>
    <row r="64" spans="4:9" s="39" customFormat="1" ht="13.5">
      <c r="D64" s="37"/>
      <c r="E64" s="37"/>
      <c r="F64" s="242"/>
      <c r="G64" s="37"/>
      <c r="H64" s="243"/>
      <c r="I64" s="37"/>
    </row>
    <row r="65" spans="4:9" s="39" customFormat="1" ht="13.5">
      <c r="D65" s="37"/>
      <c r="E65" s="37"/>
      <c r="F65" s="242"/>
      <c r="G65" s="37"/>
      <c r="H65" s="243"/>
      <c r="I65" s="37"/>
    </row>
    <row r="66" spans="4:9" s="39" customFormat="1" ht="13.5">
      <c r="D66" s="37"/>
      <c r="E66" s="37"/>
      <c r="F66" s="242"/>
      <c r="G66" s="37"/>
      <c r="H66" s="243"/>
      <c r="I66" s="37"/>
    </row>
    <row r="67" spans="4:9" s="39" customFormat="1" ht="13.5">
      <c r="D67" s="37"/>
      <c r="E67" s="37"/>
      <c r="F67" s="242"/>
      <c r="G67" s="37"/>
      <c r="H67" s="243"/>
      <c r="I67" s="37"/>
    </row>
    <row r="68" spans="4:9" s="39" customFormat="1" ht="13.5">
      <c r="D68" s="37"/>
      <c r="E68" s="37"/>
      <c r="F68" s="242"/>
      <c r="G68" s="37"/>
      <c r="H68" s="243"/>
      <c r="I68" s="37"/>
    </row>
    <row r="69" spans="4:9" s="39" customFormat="1" ht="13.5">
      <c r="D69" s="37"/>
      <c r="E69" s="37"/>
      <c r="F69" s="242"/>
      <c r="G69" s="37"/>
      <c r="H69" s="243"/>
      <c r="I69" s="37"/>
    </row>
    <row r="70" spans="4:9" s="39" customFormat="1" ht="13.5">
      <c r="D70" s="37"/>
      <c r="E70" s="37"/>
      <c r="F70" s="242"/>
      <c r="G70" s="37"/>
      <c r="H70" s="243"/>
      <c r="I70" s="37"/>
    </row>
    <row r="71" spans="4:9" s="39" customFormat="1" ht="13.5">
      <c r="D71" s="37"/>
      <c r="E71" s="37"/>
      <c r="F71" s="242"/>
      <c r="G71" s="37"/>
      <c r="H71" s="243"/>
      <c r="I71" s="37"/>
    </row>
    <row r="72" spans="4:9" s="39" customFormat="1" ht="13.5">
      <c r="D72" s="37"/>
      <c r="E72" s="37"/>
      <c r="F72" s="242"/>
      <c r="G72" s="37"/>
      <c r="H72" s="243"/>
      <c r="I72" s="37"/>
    </row>
    <row r="73" spans="4:9" s="39" customFormat="1" ht="13.5">
      <c r="D73" s="37"/>
      <c r="E73" s="37"/>
      <c r="F73" s="242"/>
      <c r="G73" s="37"/>
      <c r="H73" s="243"/>
      <c r="I73" s="37"/>
    </row>
    <row r="74" spans="4:9" s="39" customFormat="1" ht="13.5">
      <c r="D74" s="37"/>
      <c r="E74" s="37"/>
      <c r="F74" s="242"/>
      <c r="G74" s="37"/>
      <c r="H74" s="243"/>
      <c r="I74" s="37"/>
    </row>
    <row r="75" spans="4:9" s="39" customFormat="1" ht="13.5">
      <c r="D75" s="37"/>
      <c r="E75" s="37"/>
      <c r="F75" s="242"/>
      <c r="G75" s="37"/>
      <c r="H75" s="243"/>
      <c r="I75" s="37"/>
    </row>
    <row r="76" spans="4:9" s="39" customFormat="1" ht="13.5">
      <c r="D76" s="37"/>
      <c r="E76" s="37"/>
      <c r="F76" s="242"/>
      <c r="G76" s="37"/>
      <c r="H76" s="243"/>
      <c r="I76" s="37"/>
    </row>
    <row r="77" spans="4:9" s="39" customFormat="1" ht="13.5">
      <c r="D77" s="37"/>
      <c r="E77" s="37"/>
      <c r="F77" s="242"/>
      <c r="G77" s="37"/>
      <c r="H77" s="243"/>
      <c r="I77" s="37"/>
    </row>
    <row r="78" spans="4:9" s="39" customFormat="1" ht="13.5">
      <c r="D78" s="37"/>
      <c r="E78" s="37"/>
      <c r="F78" s="242"/>
      <c r="G78" s="37"/>
      <c r="H78" s="243"/>
      <c r="I78" s="37"/>
    </row>
    <row r="79" spans="4:9" s="39" customFormat="1" ht="13.5">
      <c r="D79" s="37"/>
      <c r="E79" s="37"/>
      <c r="F79" s="242"/>
      <c r="G79" s="37"/>
      <c r="H79" s="243"/>
      <c r="I79" s="37"/>
    </row>
    <row r="80" spans="4:9" s="39" customFormat="1" ht="13.5">
      <c r="D80" s="37"/>
      <c r="E80" s="37"/>
      <c r="F80" s="242"/>
      <c r="G80" s="37"/>
      <c r="H80" s="243"/>
      <c r="I80" s="37"/>
    </row>
    <row r="81" spans="4:9" s="39" customFormat="1" ht="13.5">
      <c r="D81" s="37"/>
      <c r="E81" s="37"/>
      <c r="F81" s="242"/>
      <c r="G81" s="37"/>
      <c r="H81" s="243"/>
      <c r="I81" s="37"/>
    </row>
    <row r="82" spans="4:9" s="39" customFormat="1" ht="13.5">
      <c r="D82" s="37"/>
      <c r="E82" s="37"/>
      <c r="F82" s="242"/>
      <c r="G82" s="37"/>
      <c r="H82" s="243"/>
      <c r="I82" s="37"/>
    </row>
    <row r="83" spans="4:9" s="39" customFormat="1" ht="13.5">
      <c r="D83" s="37"/>
      <c r="E83" s="37"/>
      <c r="F83" s="242"/>
      <c r="G83" s="37"/>
      <c r="H83" s="243"/>
      <c r="I83" s="37"/>
    </row>
    <row r="84" spans="4:9" s="39" customFormat="1" ht="13.5">
      <c r="D84" s="37"/>
      <c r="E84" s="37"/>
      <c r="F84" s="242"/>
      <c r="G84" s="37"/>
      <c r="H84" s="243"/>
      <c r="I84" s="37"/>
    </row>
    <row r="85" spans="4:9" s="39" customFormat="1" ht="13.5">
      <c r="D85" s="37"/>
      <c r="E85" s="37"/>
      <c r="F85" s="242"/>
      <c r="G85" s="37"/>
      <c r="H85" s="243"/>
      <c r="I85" s="37"/>
    </row>
    <row r="86" spans="4:9" s="39" customFormat="1" ht="13.5">
      <c r="D86" s="37"/>
      <c r="E86" s="37"/>
      <c r="F86" s="242"/>
      <c r="G86" s="37"/>
      <c r="H86" s="243"/>
      <c r="I86" s="37"/>
    </row>
    <row r="87" spans="4:9" s="39" customFormat="1" ht="13.5">
      <c r="D87" s="37"/>
      <c r="E87" s="37"/>
      <c r="F87" s="242"/>
      <c r="G87" s="37"/>
      <c r="H87" s="243"/>
      <c r="I87" s="37"/>
    </row>
    <row r="88" spans="4:9" s="39" customFormat="1" ht="13.5">
      <c r="D88" s="37"/>
      <c r="E88" s="37"/>
      <c r="F88" s="242"/>
      <c r="G88" s="37"/>
      <c r="H88" s="243"/>
      <c r="I88" s="37"/>
    </row>
    <row r="89" spans="4:9" s="39" customFormat="1" ht="13.5">
      <c r="D89" s="37"/>
      <c r="E89" s="37"/>
      <c r="F89" s="242"/>
      <c r="G89" s="37"/>
      <c r="H89" s="243"/>
      <c r="I89" s="37"/>
    </row>
    <row r="90" spans="4:9" s="39" customFormat="1" ht="13.5">
      <c r="D90" s="37"/>
      <c r="E90" s="37"/>
      <c r="F90" s="242"/>
      <c r="G90" s="37"/>
      <c r="H90" s="243"/>
      <c r="I90" s="37"/>
    </row>
    <row r="91" spans="4:9" s="39" customFormat="1" ht="13.5">
      <c r="D91" s="37"/>
      <c r="E91" s="37"/>
      <c r="F91" s="242"/>
      <c r="G91" s="37"/>
      <c r="H91" s="243"/>
      <c r="I91" s="37"/>
    </row>
    <row r="92" spans="4:9" s="39" customFormat="1" ht="13.5">
      <c r="D92" s="37"/>
      <c r="E92" s="37"/>
      <c r="F92" s="242"/>
      <c r="G92" s="37"/>
      <c r="H92" s="243"/>
      <c r="I92" s="37"/>
    </row>
    <row r="93" spans="4:9" s="39" customFormat="1" ht="13.5">
      <c r="D93" s="37"/>
      <c r="E93" s="37"/>
      <c r="F93" s="242"/>
      <c r="G93" s="37"/>
      <c r="H93" s="243"/>
      <c r="I93" s="37"/>
    </row>
    <row r="94" spans="4:9" s="39" customFormat="1" ht="13.5">
      <c r="D94" s="37"/>
      <c r="E94" s="37"/>
      <c r="F94" s="242"/>
      <c r="G94" s="37"/>
      <c r="H94" s="243"/>
      <c r="I94" s="37"/>
    </row>
    <row r="95" spans="4:9" s="39" customFormat="1" ht="13.5">
      <c r="D95" s="37"/>
      <c r="E95" s="37"/>
      <c r="F95" s="242"/>
      <c r="G95" s="37"/>
      <c r="H95" s="243"/>
      <c r="I95" s="37"/>
    </row>
    <row r="96" spans="4:9" s="39" customFormat="1" ht="13.5">
      <c r="D96" s="37"/>
      <c r="E96" s="37"/>
      <c r="F96" s="242"/>
      <c r="G96" s="37"/>
      <c r="H96" s="243"/>
      <c r="I96" s="37"/>
    </row>
    <row r="97" spans="4:9" s="39" customFormat="1" ht="13.5">
      <c r="D97" s="37"/>
      <c r="E97" s="37"/>
      <c r="F97" s="242"/>
      <c r="G97" s="37"/>
      <c r="H97" s="243"/>
      <c r="I97" s="37"/>
    </row>
    <row r="98" spans="4:9" s="39" customFormat="1" ht="13.5">
      <c r="D98" s="37"/>
      <c r="E98" s="37"/>
      <c r="F98" s="242"/>
      <c r="G98" s="37"/>
      <c r="H98" s="243"/>
      <c r="I98" s="37"/>
    </row>
    <row r="99" spans="4:9" s="39" customFormat="1" ht="13.5">
      <c r="D99" s="37"/>
      <c r="E99" s="37"/>
      <c r="F99" s="242"/>
      <c r="G99" s="37"/>
      <c r="H99" s="243"/>
      <c r="I99" s="37"/>
    </row>
    <row r="100" spans="4:9" s="39" customFormat="1" ht="13.5">
      <c r="D100" s="37"/>
      <c r="E100" s="37"/>
      <c r="F100" s="242"/>
      <c r="G100" s="37"/>
      <c r="H100" s="243"/>
      <c r="I100" s="37"/>
    </row>
    <row r="101" spans="4:9" s="39" customFormat="1" ht="13.5">
      <c r="D101" s="37"/>
      <c r="E101" s="37"/>
      <c r="F101" s="242"/>
      <c r="G101" s="37"/>
      <c r="H101" s="243"/>
      <c r="I101" s="37"/>
    </row>
    <row r="102" spans="4:9" s="39" customFormat="1" ht="13.5">
      <c r="D102" s="37"/>
      <c r="E102" s="37"/>
      <c r="F102" s="242"/>
      <c r="G102" s="37"/>
      <c r="H102" s="243"/>
      <c r="I102" s="37"/>
    </row>
    <row r="103" spans="4:9" s="39" customFormat="1" ht="13.5">
      <c r="D103" s="37"/>
      <c r="E103" s="37"/>
      <c r="F103" s="242"/>
      <c r="G103" s="37"/>
      <c r="H103" s="243"/>
      <c r="I103" s="37"/>
    </row>
    <row r="104" spans="4:9" s="39" customFormat="1" ht="13.5">
      <c r="D104" s="37"/>
      <c r="E104" s="37"/>
      <c r="F104" s="242"/>
      <c r="G104" s="37"/>
      <c r="H104" s="243"/>
      <c r="I104" s="37"/>
    </row>
    <row r="105" spans="4:9" s="39" customFormat="1" ht="13.5">
      <c r="D105" s="37"/>
      <c r="E105" s="37"/>
      <c r="F105" s="242"/>
      <c r="G105" s="37"/>
      <c r="H105" s="243"/>
      <c r="I105" s="37"/>
    </row>
    <row r="106" spans="4:9" s="39" customFormat="1" ht="13.5">
      <c r="D106" s="37"/>
      <c r="E106" s="37"/>
      <c r="F106" s="242"/>
      <c r="G106" s="37"/>
      <c r="H106" s="243"/>
      <c r="I106" s="37"/>
    </row>
    <row r="107" spans="4:9" s="39" customFormat="1" ht="13.5">
      <c r="D107" s="37"/>
      <c r="E107" s="37"/>
      <c r="F107" s="242"/>
      <c r="G107" s="37"/>
      <c r="H107" s="243"/>
      <c r="I107" s="37"/>
    </row>
    <row r="108" spans="4:9" s="39" customFormat="1" ht="13.5">
      <c r="D108" s="37"/>
      <c r="E108" s="37"/>
      <c r="F108" s="242"/>
      <c r="G108" s="37"/>
      <c r="H108" s="243"/>
      <c r="I108" s="37"/>
    </row>
    <row r="109" spans="4:9" s="39" customFormat="1" ht="13.5">
      <c r="D109" s="37"/>
      <c r="E109" s="37"/>
      <c r="F109" s="242"/>
      <c r="G109" s="37"/>
      <c r="H109" s="243"/>
      <c r="I109" s="37"/>
    </row>
    <row r="110" spans="4:9" s="39" customFormat="1" ht="13.5">
      <c r="D110" s="37"/>
      <c r="E110" s="37"/>
      <c r="F110" s="242"/>
      <c r="G110" s="37"/>
      <c r="H110" s="243"/>
      <c r="I110" s="37"/>
    </row>
    <row r="111" spans="4:9" s="39" customFormat="1" ht="13.5">
      <c r="D111" s="37"/>
      <c r="E111" s="37"/>
      <c r="F111" s="242"/>
      <c r="G111" s="37"/>
      <c r="H111" s="243"/>
      <c r="I111" s="37"/>
    </row>
    <row r="112" spans="4:9" s="39" customFormat="1" ht="13.5">
      <c r="D112" s="37"/>
      <c r="E112" s="37"/>
      <c r="F112" s="242"/>
      <c r="G112" s="37"/>
      <c r="H112" s="243"/>
      <c r="I112" s="37"/>
    </row>
    <row r="113" spans="4:9" s="39" customFormat="1" ht="13.5">
      <c r="D113" s="37"/>
      <c r="E113" s="37"/>
      <c r="F113" s="242"/>
      <c r="G113" s="37"/>
      <c r="H113" s="243"/>
      <c r="I113" s="37"/>
    </row>
    <row r="114" spans="4:9" s="39" customFormat="1" ht="13.5">
      <c r="D114" s="37"/>
      <c r="E114" s="37"/>
      <c r="F114" s="242"/>
      <c r="G114" s="37"/>
      <c r="H114" s="243"/>
      <c r="I114" s="37"/>
    </row>
    <row r="115" spans="4:9" s="39" customFormat="1" ht="13.5">
      <c r="D115" s="37"/>
      <c r="E115" s="37"/>
      <c r="F115" s="242"/>
      <c r="G115" s="37"/>
      <c r="H115" s="243"/>
      <c r="I115" s="37"/>
    </row>
    <row r="116" spans="4:9" s="39" customFormat="1" ht="13.5">
      <c r="D116" s="37"/>
      <c r="E116" s="37"/>
      <c r="F116" s="242"/>
      <c r="G116" s="37"/>
      <c r="H116" s="243"/>
      <c r="I116" s="37"/>
    </row>
    <row r="117" spans="4:9" s="39" customFormat="1" ht="13.5">
      <c r="D117" s="37"/>
      <c r="E117" s="37"/>
      <c r="F117" s="242"/>
      <c r="G117" s="37"/>
      <c r="H117" s="243"/>
      <c r="I117" s="37"/>
    </row>
    <row r="118" spans="4:9" s="39" customFormat="1" ht="13.5">
      <c r="D118" s="37"/>
      <c r="E118" s="37"/>
      <c r="F118" s="242"/>
      <c r="G118" s="37"/>
      <c r="H118" s="243"/>
      <c r="I118" s="37"/>
    </row>
    <row r="119" spans="4:9" s="39" customFormat="1" ht="13.5">
      <c r="D119" s="37"/>
      <c r="E119" s="37"/>
      <c r="F119" s="242"/>
      <c r="G119" s="37"/>
      <c r="H119" s="243"/>
      <c r="I119" s="37"/>
    </row>
    <row r="120" spans="4:9" s="39" customFormat="1" ht="13.5">
      <c r="D120" s="37"/>
      <c r="E120" s="37"/>
      <c r="F120" s="242"/>
      <c r="G120" s="37"/>
      <c r="H120" s="243"/>
      <c r="I120" s="37"/>
    </row>
    <row r="121" spans="4:9" s="39" customFormat="1" ht="13.5">
      <c r="D121" s="37"/>
      <c r="E121" s="37"/>
      <c r="F121" s="242"/>
      <c r="G121" s="37"/>
      <c r="H121" s="243"/>
      <c r="I121" s="37"/>
    </row>
    <row r="122" spans="4:9" s="39" customFormat="1" ht="13.5">
      <c r="D122" s="37"/>
      <c r="E122" s="37"/>
      <c r="F122" s="242"/>
      <c r="G122" s="37"/>
      <c r="H122" s="243"/>
      <c r="I122" s="37"/>
    </row>
    <row r="123" spans="4:9" s="39" customFormat="1" ht="13.5">
      <c r="D123" s="37"/>
      <c r="E123" s="37"/>
      <c r="F123" s="242"/>
      <c r="G123" s="37"/>
      <c r="H123" s="243"/>
      <c r="I123" s="37"/>
    </row>
    <row r="124" spans="4:9" s="39" customFormat="1" ht="13.5">
      <c r="D124" s="37"/>
      <c r="E124" s="37"/>
      <c r="F124" s="242"/>
      <c r="G124" s="37"/>
      <c r="H124" s="243"/>
      <c r="I124" s="37"/>
    </row>
    <row r="125" spans="4:9" s="39" customFormat="1" ht="13.5">
      <c r="D125" s="37"/>
      <c r="E125" s="37"/>
      <c r="F125" s="242"/>
      <c r="G125" s="37"/>
      <c r="H125" s="243"/>
      <c r="I125" s="37"/>
    </row>
    <row r="126" spans="4:9" s="39" customFormat="1" ht="13.5">
      <c r="D126" s="37"/>
      <c r="E126" s="37"/>
      <c r="F126" s="242"/>
      <c r="G126" s="37"/>
      <c r="H126" s="243"/>
      <c r="I126" s="37"/>
    </row>
    <row r="127" spans="4:9" s="39" customFormat="1" ht="13.5">
      <c r="D127" s="37"/>
      <c r="E127" s="37"/>
      <c r="F127" s="242"/>
      <c r="G127" s="37"/>
      <c r="H127" s="243"/>
      <c r="I127" s="37"/>
    </row>
    <row r="128" spans="4:9" s="39" customFormat="1" ht="13.5">
      <c r="D128" s="37"/>
      <c r="E128" s="37"/>
      <c r="F128" s="242"/>
      <c r="G128" s="37"/>
      <c r="H128" s="243"/>
      <c r="I128" s="37"/>
    </row>
    <row r="129" spans="4:9" s="39" customFormat="1" ht="13.5">
      <c r="D129" s="37"/>
      <c r="E129" s="37"/>
      <c r="F129" s="242"/>
      <c r="G129" s="37"/>
      <c r="H129" s="243"/>
      <c r="I129" s="37"/>
    </row>
    <row r="130" spans="4:9" s="39" customFormat="1" ht="13.5">
      <c r="D130" s="37"/>
      <c r="E130" s="37"/>
      <c r="F130" s="242"/>
      <c r="G130" s="37"/>
      <c r="H130" s="243"/>
      <c r="I130" s="37"/>
    </row>
    <row r="131" spans="4:9" s="39" customFormat="1" ht="13.5">
      <c r="D131" s="37"/>
      <c r="E131" s="37"/>
      <c r="F131" s="242"/>
      <c r="G131" s="37"/>
      <c r="H131" s="243"/>
      <c r="I131" s="37"/>
    </row>
    <row r="132" spans="4:9" s="39" customFormat="1" ht="13.5">
      <c r="D132" s="37"/>
      <c r="E132" s="37"/>
      <c r="F132" s="242"/>
      <c r="G132" s="37"/>
      <c r="H132" s="243"/>
      <c r="I132" s="37"/>
    </row>
    <row r="133" spans="4:9" s="39" customFormat="1" ht="13.5">
      <c r="D133" s="37"/>
      <c r="E133" s="37"/>
      <c r="F133" s="242"/>
      <c r="G133" s="37"/>
      <c r="H133" s="243"/>
      <c r="I133" s="37"/>
    </row>
    <row r="134" spans="4:9" s="39" customFormat="1" ht="13.5">
      <c r="D134" s="37"/>
      <c r="E134" s="37"/>
      <c r="F134" s="242"/>
      <c r="G134" s="37"/>
      <c r="H134" s="243"/>
      <c r="I134" s="37"/>
    </row>
    <row r="135" spans="4:9" s="39" customFormat="1" ht="13.5">
      <c r="D135" s="37"/>
      <c r="E135" s="37"/>
      <c r="F135" s="242"/>
      <c r="G135" s="37"/>
      <c r="H135" s="243"/>
      <c r="I135" s="37"/>
    </row>
    <row r="136" spans="4:9" s="39" customFormat="1" ht="13.5">
      <c r="D136" s="37"/>
      <c r="E136" s="37"/>
      <c r="F136" s="242"/>
      <c r="G136" s="37"/>
      <c r="H136" s="243"/>
      <c r="I136" s="37"/>
    </row>
    <row r="137" spans="4:9" s="39" customFormat="1" ht="13.5">
      <c r="D137" s="37"/>
      <c r="E137" s="37"/>
      <c r="F137" s="242"/>
      <c r="G137" s="37"/>
      <c r="H137" s="243"/>
      <c r="I137" s="37"/>
    </row>
    <row r="138" spans="4:9" s="39" customFormat="1" ht="13.5">
      <c r="D138" s="37"/>
      <c r="E138" s="37"/>
      <c r="F138" s="242"/>
      <c r="G138" s="37"/>
      <c r="H138" s="243"/>
      <c r="I138" s="37"/>
    </row>
    <row r="139" spans="4:9" s="39" customFormat="1" ht="13.5">
      <c r="D139" s="37"/>
      <c r="E139" s="37"/>
      <c r="F139" s="242"/>
      <c r="G139" s="37"/>
      <c r="H139" s="243"/>
      <c r="I139" s="37"/>
    </row>
    <row r="140" spans="4:9" s="39" customFormat="1" ht="13.5">
      <c r="D140" s="37"/>
      <c r="E140" s="37"/>
      <c r="F140" s="242"/>
      <c r="G140" s="37"/>
      <c r="H140" s="243"/>
      <c r="I140" s="37"/>
    </row>
    <row r="141" spans="4:9" s="39" customFormat="1" ht="13.5">
      <c r="D141" s="37"/>
      <c r="E141" s="37"/>
      <c r="F141" s="242"/>
      <c r="G141" s="37"/>
      <c r="H141" s="243"/>
      <c r="I141" s="37"/>
    </row>
    <row r="142" spans="4:9" s="39" customFormat="1" ht="13.5">
      <c r="D142" s="37"/>
      <c r="E142" s="37"/>
      <c r="F142" s="242"/>
      <c r="G142" s="37"/>
      <c r="H142" s="243"/>
      <c r="I142" s="37"/>
    </row>
    <row r="143" spans="4:9" s="39" customFormat="1" ht="13.5">
      <c r="D143" s="37"/>
      <c r="E143" s="37"/>
      <c r="F143" s="242"/>
      <c r="G143" s="37"/>
      <c r="H143" s="243"/>
      <c r="I143" s="37"/>
    </row>
    <row r="144" spans="4:9" s="39" customFormat="1" ht="13.5">
      <c r="D144" s="37"/>
      <c r="E144" s="37"/>
      <c r="F144" s="242"/>
      <c r="G144" s="37"/>
      <c r="H144" s="243"/>
      <c r="I144" s="37"/>
    </row>
    <row r="145" spans="4:9" s="39" customFormat="1" ht="13.5">
      <c r="D145" s="37"/>
      <c r="E145" s="37"/>
      <c r="F145" s="242"/>
      <c r="G145" s="37"/>
      <c r="H145" s="243"/>
      <c r="I145" s="37"/>
    </row>
    <row r="146" spans="4:9" s="39" customFormat="1" ht="13.5">
      <c r="D146" s="37"/>
      <c r="E146" s="37"/>
      <c r="F146" s="242"/>
      <c r="G146" s="37"/>
      <c r="H146" s="243"/>
      <c r="I146" s="37"/>
    </row>
    <row r="147" spans="4:9" s="39" customFormat="1" ht="13.5">
      <c r="D147" s="37"/>
      <c r="E147" s="37"/>
      <c r="F147" s="242"/>
      <c r="G147" s="37"/>
      <c r="H147" s="243"/>
      <c r="I147" s="37"/>
    </row>
    <row r="148" spans="4:9" s="39" customFormat="1" ht="13.5">
      <c r="D148" s="37"/>
      <c r="E148" s="37"/>
      <c r="F148" s="242"/>
      <c r="G148" s="37"/>
      <c r="H148" s="243"/>
      <c r="I148" s="37"/>
    </row>
    <row r="149" spans="4:9" s="39" customFormat="1" ht="13.5">
      <c r="D149" s="37"/>
      <c r="E149" s="37"/>
      <c r="F149" s="242"/>
      <c r="G149" s="37"/>
      <c r="H149" s="243"/>
      <c r="I149" s="37"/>
    </row>
    <row r="150" spans="4:9" s="39" customFormat="1" ht="13.5">
      <c r="D150" s="37"/>
      <c r="E150" s="37"/>
      <c r="F150" s="242"/>
      <c r="G150" s="37"/>
      <c r="H150" s="243"/>
      <c r="I150" s="37"/>
    </row>
    <row r="151" spans="4:9" s="39" customFormat="1" ht="13.5">
      <c r="D151" s="37"/>
      <c r="E151" s="37"/>
      <c r="F151" s="242"/>
      <c r="G151" s="37"/>
      <c r="H151" s="243"/>
      <c r="I151" s="37"/>
    </row>
    <row r="152" spans="4:9" s="39" customFormat="1" ht="13.5">
      <c r="D152" s="37"/>
      <c r="E152" s="37"/>
      <c r="F152" s="242"/>
      <c r="G152" s="37"/>
      <c r="H152" s="243"/>
      <c r="I152" s="37"/>
    </row>
    <row r="153" spans="4:9" s="39" customFormat="1" ht="13.5">
      <c r="D153" s="37"/>
      <c r="E153" s="37"/>
      <c r="F153" s="242"/>
      <c r="G153" s="37"/>
      <c r="H153" s="243"/>
      <c r="I153" s="37"/>
    </row>
    <row r="154" spans="4:9" s="39" customFormat="1" ht="13.5">
      <c r="D154" s="37"/>
      <c r="E154" s="37"/>
      <c r="F154" s="242"/>
      <c r="G154" s="37"/>
      <c r="H154" s="243"/>
      <c r="I154" s="37"/>
    </row>
    <row r="155" spans="4:9" s="39" customFormat="1" ht="13.5">
      <c r="D155" s="37"/>
      <c r="E155" s="37"/>
      <c r="F155" s="242"/>
      <c r="G155" s="37"/>
      <c r="H155" s="243"/>
      <c r="I155" s="37"/>
    </row>
    <row r="156" spans="4:9" s="39" customFormat="1" ht="13.5">
      <c r="D156" s="37"/>
      <c r="E156" s="37"/>
      <c r="F156" s="242"/>
      <c r="G156" s="37"/>
      <c r="H156" s="243"/>
      <c r="I156" s="37"/>
    </row>
    <row r="157" spans="4:9" s="39" customFormat="1" ht="13.5">
      <c r="D157" s="37"/>
      <c r="E157" s="37"/>
      <c r="F157" s="242"/>
      <c r="G157" s="37"/>
      <c r="H157" s="243"/>
      <c r="I157" s="37"/>
    </row>
    <row r="158" spans="4:9" s="39" customFormat="1" ht="13.5">
      <c r="D158" s="37"/>
      <c r="E158" s="37"/>
      <c r="F158" s="242"/>
      <c r="G158" s="37"/>
      <c r="H158" s="243"/>
      <c r="I158" s="37"/>
    </row>
    <row r="159" spans="4:9" s="39" customFormat="1" ht="13.5">
      <c r="D159" s="37"/>
      <c r="E159" s="37"/>
      <c r="F159" s="242"/>
      <c r="G159" s="37"/>
      <c r="H159" s="243"/>
      <c r="I159" s="37"/>
    </row>
    <row r="160" spans="4:9" s="39" customFormat="1" ht="13.5">
      <c r="D160" s="37"/>
      <c r="E160" s="37"/>
      <c r="F160" s="242"/>
      <c r="G160" s="37"/>
      <c r="H160" s="243"/>
      <c r="I160" s="37"/>
    </row>
  </sheetData>
  <sheetProtection/>
  <mergeCells count="7">
    <mergeCell ref="A1:J1"/>
    <mergeCell ref="A58:D58"/>
    <mergeCell ref="B3:B5"/>
    <mergeCell ref="D3:G3"/>
    <mergeCell ref="D4:F4"/>
    <mergeCell ref="H3:I4"/>
    <mergeCell ref="J3:J5"/>
  </mergeCells>
  <printOptions horizontalCentered="1"/>
  <pageMargins left="0.6692913385826772" right="0.5511811023622047" top="0.8267716535433072" bottom="0.6692913385826772" header="0.5118110236220472" footer="0.3937007874015748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01"/>
  <sheetViews>
    <sheetView showGridLines="0" zoomScalePageLayoutView="0" workbookViewId="0" topLeftCell="B1">
      <selection activeCell="A1" sqref="A1:N1"/>
    </sheetView>
  </sheetViews>
  <sheetFormatPr defaultColWidth="9.00390625" defaultRowHeight="13.5"/>
  <cols>
    <col min="1" max="1" width="0.5" style="4" hidden="1" customWidth="1"/>
    <col min="2" max="2" width="11.625" style="15" customWidth="1"/>
    <col min="3" max="3" width="0.5" style="15" customWidth="1"/>
    <col min="4" max="4" width="6.625" style="67" customWidth="1"/>
    <col min="5" max="5" width="12.625" style="65" customWidth="1"/>
    <col min="6" max="6" width="6.625" style="67" customWidth="1"/>
    <col min="7" max="7" width="12.625" style="65" customWidth="1"/>
    <col min="8" max="8" width="0.37109375" style="15" customWidth="1"/>
    <col min="9" max="9" width="11.625" style="15" customWidth="1"/>
    <col min="10" max="10" width="0.37109375" style="15" customWidth="1"/>
    <col min="11" max="11" width="6.625" style="67" customWidth="1"/>
    <col min="12" max="12" width="12.625" style="7" customWidth="1"/>
    <col min="13" max="13" width="6.625" style="67" customWidth="1"/>
    <col min="14" max="14" width="13.25390625" style="7" customWidth="1"/>
    <col min="15" max="17" width="9.00390625" style="4" customWidth="1"/>
    <col min="18" max="18" width="9.25390625" style="4" bestFit="1" customWidth="1"/>
    <col min="19" max="16384" width="9.00390625" style="4" customWidth="1"/>
  </cols>
  <sheetData>
    <row r="1" spans="1:14" ht="17.25">
      <c r="A1" s="774" t="s">
        <v>368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</row>
    <row r="2" spans="1:16" s="70" customFormat="1" ht="9" customHeight="1" thickBot="1">
      <c r="A2" s="68"/>
      <c r="B2" s="27"/>
      <c r="C2" s="27"/>
      <c r="D2" s="69"/>
      <c r="E2" s="221"/>
      <c r="F2" s="69"/>
      <c r="G2" s="221"/>
      <c r="H2" s="27"/>
      <c r="I2" s="27"/>
      <c r="J2" s="27"/>
      <c r="K2" s="69"/>
      <c r="L2" s="28"/>
      <c r="M2" s="69"/>
      <c r="N2" s="28"/>
      <c r="O2" s="82"/>
      <c r="P2" s="82"/>
    </row>
    <row r="3" spans="1:16" s="29" customFormat="1" ht="30" customHeight="1">
      <c r="A3" s="488"/>
      <c r="B3" s="488" t="s">
        <v>369</v>
      </c>
      <c r="C3" s="496"/>
      <c r="D3" s="662" t="s">
        <v>1152</v>
      </c>
      <c r="E3" s="664"/>
      <c r="F3" s="775" t="s">
        <v>1153</v>
      </c>
      <c r="G3" s="664"/>
      <c r="H3" s="487"/>
      <c r="I3" s="488" t="s">
        <v>369</v>
      </c>
      <c r="J3" s="496"/>
      <c r="K3" s="662" t="s">
        <v>1152</v>
      </c>
      <c r="L3" s="664"/>
      <c r="M3" s="775" t="s">
        <v>1153</v>
      </c>
      <c r="N3" s="664"/>
      <c r="O3" s="78"/>
      <c r="P3" s="78"/>
    </row>
    <row r="4" spans="1:16" s="29" customFormat="1" ht="20.25" customHeight="1">
      <c r="A4" s="490"/>
      <c r="B4" s="490"/>
      <c r="C4" s="485"/>
      <c r="D4" s="72" t="s">
        <v>461</v>
      </c>
      <c r="E4" s="33" t="s">
        <v>302</v>
      </c>
      <c r="F4" s="33" t="s">
        <v>461</v>
      </c>
      <c r="G4" s="33" t="s">
        <v>302</v>
      </c>
      <c r="H4" s="489"/>
      <c r="I4" s="488"/>
      <c r="J4" s="496"/>
      <c r="K4" s="73" t="s">
        <v>461</v>
      </c>
      <c r="L4" s="33" t="s">
        <v>302</v>
      </c>
      <c r="M4" s="33" t="s">
        <v>461</v>
      </c>
      <c r="N4" s="33" t="s">
        <v>302</v>
      </c>
      <c r="O4" s="78"/>
      <c r="P4" s="78"/>
    </row>
    <row r="5" spans="1:16" s="29" customFormat="1" ht="6" customHeight="1">
      <c r="A5" s="74"/>
      <c r="B5" s="56"/>
      <c r="C5" s="36"/>
      <c r="D5" s="75"/>
      <c r="E5" s="222"/>
      <c r="F5" s="265"/>
      <c r="G5" s="38"/>
      <c r="H5" s="76"/>
      <c r="I5" s="56"/>
      <c r="J5" s="35"/>
      <c r="K5" s="77"/>
      <c r="L5" s="37"/>
      <c r="M5" s="75"/>
      <c r="N5" s="25"/>
      <c r="O5" s="78"/>
      <c r="P5" s="78"/>
    </row>
    <row r="6" spans="1:16" s="29" customFormat="1" ht="19.5" customHeight="1">
      <c r="A6" s="78"/>
      <c r="B6" s="55" t="s">
        <v>1115</v>
      </c>
      <c r="C6" s="36"/>
      <c r="D6" s="220">
        <v>1</v>
      </c>
      <c r="E6" s="177">
        <v>9733276</v>
      </c>
      <c r="F6" s="220">
        <v>1</v>
      </c>
      <c r="G6" s="177">
        <v>9272740</v>
      </c>
      <c r="H6" s="79"/>
      <c r="I6" s="55" t="s">
        <v>1154</v>
      </c>
      <c r="J6" s="36"/>
      <c r="K6" s="38">
        <v>38</v>
      </c>
      <c r="L6" s="37">
        <v>436905</v>
      </c>
      <c r="M6" s="38">
        <v>38</v>
      </c>
      <c r="N6" s="37">
        <v>423894</v>
      </c>
      <c r="O6" s="78"/>
      <c r="P6" s="78"/>
    </row>
    <row r="7" spans="1:16" s="29" customFormat="1" ht="19.5" customHeight="1">
      <c r="A7" s="78"/>
      <c r="B7" s="55" t="s">
        <v>1116</v>
      </c>
      <c r="C7" s="36"/>
      <c r="D7" s="220">
        <v>2</v>
      </c>
      <c r="E7" s="177">
        <v>3777491</v>
      </c>
      <c r="F7" s="220">
        <v>2</v>
      </c>
      <c r="G7" s="177">
        <v>3724844</v>
      </c>
      <c r="H7" s="79"/>
      <c r="I7" s="55" t="s">
        <v>1155</v>
      </c>
      <c r="J7" s="36"/>
      <c r="K7" s="38">
        <v>39</v>
      </c>
      <c r="L7" s="37">
        <v>431079</v>
      </c>
      <c r="M7" s="38">
        <v>39</v>
      </c>
      <c r="N7" s="37">
        <v>432349</v>
      </c>
      <c r="O7" s="78"/>
      <c r="P7" s="78"/>
    </row>
    <row r="8" spans="1:14" s="29" customFormat="1" ht="19.5" customHeight="1">
      <c r="A8" s="78"/>
      <c r="B8" s="55" t="s">
        <v>1117</v>
      </c>
      <c r="C8" s="36"/>
      <c r="D8" s="220">
        <v>3</v>
      </c>
      <c r="E8" s="177">
        <v>2752412</v>
      </c>
      <c r="F8" s="220">
        <v>3</v>
      </c>
      <c r="G8" s="177">
        <v>2691185</v>
      </c>
      <c r="H8" s="79"/>
      <c r="I8" s="55" t="s">
        <v>1156</v>
      </c>
      <c r="J8" s="36"/>
      <c r="K8" s="38">
        <v>40</v>
      </c>
      <c r="L8" s="37">
        <v>426468</v>
      </c>
      <c r="M8" s="38">
        <v>40</v>
      </c>
      <c r="N8" s="37">
        <v>413954</v>
      </c>
    </row>
    <row r="9" spans="1:14" s="29" customFormat="1" ht="19.5" customHeight="1">
      <c r="A9" s="78"/>
      <c r="B9" s="55" t="s">
        <v>1118</v>
      </c>
      <c r="C9" s="36"/>
      <c r="D9" s="220">
        <v>4</v>
      </c>
      <c r="E9" s="177">
        <v>2332176</v>
      </c>
      <c r="F9" s="220">
        <v>4</v>
      </c>
      <c r="G9" s="177">
        <v>2295638</v>
      </c>
      <c r="H9" s="79"/>
      <c r="I9" s="55" t="s">
        <v>1157</v>
      </c>
      <c r="J9" s="36"/>
      <c r="K9" s="38">
        <v>41</v>
      </c>
      <c r="L9" s="37">
        <v>422330</v>
      </c>
      <c r="M9" s="38">
        <v>41</v>
      </c>
      <c r="N9" s="37">
        <v>422542</v>
      </c>
    </row>
    <row r="10" spans="1:14" s="29" customFormat="1" ht="19.5" customHeight="1">
      <c r="A10" s="78"/>
      <c r="B10" s="55" t="s">
        <v>1119</v>
      </c>
      <c r="C10" s="36"/>
      <c r="D10" s="220">
        <v>5</v>
      </c>
      <c r="E10" s="177">
        <v>1973395</v>
      </c>
      <c r="F10" s="220">
        <v>5</v>
      </c>
      <c r="G10" s="177">
        <v>1952356</v>
      </c>
      <c r="H10" s="79"/>
      <c r="I10" s="55" t="s">
        <v>1158</v>
      </c>
      <c r="J10" s="36"/>
      <c r="K10" s="38">
        <v>42</v>
      </c>
      <c r="L10" s="37">
        <v>417496</v>
      </c>
      <c r="M10" s="38">
        <v>42</v>
      </c>
      <c r="N10" s="37">
        <v>420748</v>
      </c>
    </row>
    <row r="11" spans="1:14" s="29" customFormat="1" ht="19.5" customHeight="1">
      <c r="A11" s="78"/>
      <c r="B11" s="55" t="s">
        <v>1120</v>
      </c>
      <c r="C11" s="36"/>
      <c r="D11" s="220">
        <v>6</v>
      </c>
      <c r="E11" s="177">
        <v>1612392</v>
      </c>
      <c r="F11" s="220">
        <v>8</v>
      </c>
      <c r="G11" s="177">
        <v>1538681</v>
      </c>
      <c r="H11" s="79"/>
      <c r="I11" s="55" t="s">
        <v>1159</v>
      </c>
      <c r="J11" s="36"/>
      <c r="K11" s="38">
        <v>43</v>
      </c>
      <c r="L11" s="37">
        <v>413938</v>
      </c>
      <c r="M11" s="38">
        <v>43</v>
      </c>
      <c r="N11" s="37">
        <v>418686</v>
      </c>
    </row>
    <row r="12" spans="1:14" s="29" customFormat="1" ht="19.5" customHeight="1">
      <c r="A12" s="78"/>
      <c r="B12" s="55" t="s">
        <v>1121</v>
      </c>
      <c r="C12" s="36"/>
      <c r="D12" s="220">
        <v>7</v>
      </c>
      <c r="E12" s="177">
        <v>1538262</v>
      </c>
      <c r="F12" s="220">
        <v>6</v>
      </c>
      <c r="G12" s="177">
        <v>1475213</v>
      </c>
      <c r="H12" s="79"/>
      <c r="I12" s="55" t="s">
        <v>1160</v>
      </c>
      <c r="J12" s="36"/>
      <c r="K12" s="177">
        <v>44</v>
      </c>
      <c r="L12" s="25">
        <v>409118</v>
      </c>
      <c r="M12" s="177">
        <v>44</v>
      </c>
      <c r="N12" s="25">
        <v>429508</v>
      </c>
    </row>
    <row r="13" spans="1:14" s="29" customFormat="1" ht="19.5" customHeight="1">
      <c r="A13" s="78"/>
      <c r="B13" s="55" t="s">
        <v>1122</v>
      </c>
      <c r="C13" s="36"/>
      <c r="D13" s="220">
        <v>8</v>
      </c>
      <c r="E13" s="177">
        <v>1525152</v>
      </c>
      <c r="F13" s="220">
        <v>9</v>
      </c>
      <c r="G13" s="177">
        <v>1537272</v>
      </c>
      <c r="H13" s="79"/>
      <c r="I13" s="98" t="s">
        <v>1161</v>
      </c>
      <c r="J13" s="6"/>
      <c r="K13" s="65">
        <v>45</v>
      </c>
      <c r="L13" s="7">
        <v>402557</v>
      </c>
      <c r="M13" s="65">
        <v>45</v>
      </c>
      <c r="N13" s="7">
        <v>406735</v>
      </c>
    </row>
    <row r="14" spans="1:14" s="29" customFormat="1" ht="19.5" customHeight="1">
      <c r="A14" s="78"/>
      <c r="B14" s="55" t="s">
        <v>1123</v>
      </c>
      <c r="C14" s="36"/>
      <c r="D14" s="220">
        <v>9</v>
      </c>
      <c r="E14" s="177">
        <v>1463723</v>
      </c>
      <c r="F14" s="220">
        <v>7</v>
      </c>
      <c r="G14" s="177">
        <v>1475183</v>
      </c>
      <c r="H14" s="79"/>
      <c r="I14" s="55" t="s">
        <v>1162</v>
      </c>
      <c r="J14" s="36"/>
      <c r="K14" s="38">
        <v>46</v>
      </c>
      <c r="L14" s="37">
        <v>401558</v>
      </c>
      <c r="M14" s="38">
        <v>46</v>
      </c>
      <c r="N14" s="37">
        <v>395479</v>
      </c>
    </row>
    <row r="15" spans="1:14" s="29" customFormat="1" ht="19.5" customHeight="1">
      <c r="A15" s="78"/>
      <c r="B15" s="55" t="s">
        <v>1124</v>
      </c>
      <c r="C15" s="36"/>
      <c r="D15" s="220">
        <v>10</v>
      </c>
      <c r="E15" s="177">
        <v>1324025</v>
      </c>
      <c r="F15" s="220">
        <v>10</v>
      </c>
      <c r="G15" s="177">
        <v>1263979</v>
      </c>
      <c r="H15" s="79"/>
      <c r="I15" s="55" t="s">
        <v>1163</v>
      </c>
      <c r="J15" s="36"/>
      <c r="K15" s="38">
        <v>47</v>
      </c>
      <c r="L15" s="37">
        <v>401339</v>
      </c>
      <c r="M15" s="38">
        <v>47</v>
      </c>
      <c r="N15" s="37">
        <v>401138</v>
      </c>
    </row>
    <row r="16" spans="1:14" s="29" customFormat="1" ht="19.5" customHeight="1">
      <c r="A16" s="78"/>
      <c r="B16" s="55" t="s">
        <v>1125</v>
      </c>
      <c r="C16" s="36"/>
      <c r="D16" s="220">
        <v>11</v>
      </c>
      <c r="E16" s="177">
        <v>1200754</v>
      </c>
      <c r="F16" s="220">
        <v>11</v>
      </c>
      <c r="G16" s="177">
        <v>1194034</v>
      </c>
      <c r="H16" s="79"/>
      <c r="I16" s="55" t="s">
        <v>1164</v>
      </c>
      <c r="J16" s="36"/>
      <c r="K16" s="38">
        <v>48</v>
      </c>
      <c r="L16" s="37">
        <v>397289</v>
      </c>
      <c r="M16" s="38">
        <v>48</v>
      </c>
      <c r="N16" s="37">
        <v>404152</v>
      </c>
    </row>
    <row r="17" spans="1:14" s="29" customFormat="1" ht="19.5" customHeight="1">
      <c r="A17" s="78"/>
      <c r="B17" s="55" t="s">
        <v>1126</v>
      </c>
      <c r="C17" s="36"/>
      <c r="D17" s="220">
        <v>12</v>
      </c>
      <c r="E17" s="177">
        <v>1096704</v>
      </c>
      <c r="F17" s="220">
        <v>12</v>
      </c>
      <c r="G17" s="177">
        <v>1082159</v>
      </c>
      <c r="H17" s="79"/>
      <c r="I17" s="55" t="s">
        <v>1165</v>
      </c>
      <c r="J17" s="36"/>
      <c r="K17" s="38">
        <v>49</v>
      </c>
      <c r="L17" s="37">
        <v>388078</v>
      </c>
      <c r="M17" s="38">
        <v>49</v>
      </c>
      <c r="N17" s="37">
        <v>406586</v>
      </c>
    </row>
    <row r="18" spans="1:14" s="29" customFormat="1" ht="19.5" customHeight="1">
      <c r="A18" s="78"/>
      <c r="B18" s="55" t="s">
        <v>1127</v>
      </c>
      <c r="C18" s="36"/>
      <c r="D18" s="220">
        <v>13</v>
      </c>
      <c r="E18" s="177">
        <v>974951</v>
      </c>
      <c r="F18" s="220">
        <v>14</v>
      </c>
      <c r="G18" s="177">
        <v>971882</v>
      </c>
      <c r="H18" s="79"/>
      <c r="I18" s="55" t="s">
        <v>1166</v>
      </c>
      <c r="J18" s="36"/>
      <c r="K18" s="38">
        <v>50</v>
      </c>
      <c r="L18" s="37">
        <v>385567</v>
      </c>
      <c r="M18" s="38">
        <v>50</v>
      </c>
      <c r="N18" s="37">
        <v>374468</v>
      </c>
    </row>
    <row r="19" spans="1:14" s="29" customFormat="1" ht="19.5" customHeight="1">
      <c r="A19" s="78"/>
      <c r="B19" s="55" t="s">
        <v>1128</v>
      </c>
      <c r="C19" s="36"/>
      <c r="D19" s="220">
        <v>14</v>
      </c>
      <c r="E19" s="177">
        <v>939029</v>
      </c>
      <c r="F19" s="220">
        <v>13</v>
      </c>
      <c r="G19" s="177">
        <v>961286</v>
      </c>
      <c r="H19" s="79"/>
      <c r="I19" s="55" t="s">
        <v>1167</v>
      </c>
      <c r="J19" s="36"/>
      <c r="K19" s="38">
        <v>51</v>
      </c>
      <c r="L19" s="37">
        <v>384654</v>
      </c>
      <c r="M19" s="38">
        <v>51</v>
      </c>
      <c r="N19" s="37">
        <v>381051</v>
      </c>
    </row>
    <row r="20" spans="1:14" s="29" customFormat="1" ht="19.5" customHeight="1">
      <c r="A20" s="78"/>
      <c r="B20" s="55" t="s">
        <v>1129</v>
      </c>
      <c r="C20" s="36"/>
      <c r="D20" s="220">
        <v>15</v>
      </c>
      <c r="E20" s="177">
        <v>826161</v>
      </c>
      <c r="F20" s="220">
        <v>15</v>
      </c>
      <c r="G20" s="177">
        <v>839310</v>
      </c>
      <c r="H20" s="79"/>
      <c r="I20" s="55" t="s">
        <v>1168</v>
      </c>
      <c r="J20" s="36"/>
      <c r="K20" s="38">
        <v>52</v>
      </c>
      <c r="L20" s="37">
        <v>380073</v>
      </c>
      <c r="M20" s="38">
        <v>52</v>
      </c>
      <c r="N20" s="37">
        <v>380868</v>
      </c>
    </row>
    <row r="21" spans="1:14" s="29" customFormat="1" ht="19.5" customHeight="1">
      <c r="A21" s="78"/>
      <c r="B21" s="55" t="s">
        <v>1130</v>
      </c>
      <c r="C21" s="36"/>
      <c r="D21" s="220">
        <v>16</v>
      </c>
      <c r="E21" s="177">
        <v>790718</v>
      </c>
      <c r="F21" s="220">
        <v>16</v>
      </c>
      <c r="G21" s="177">
        <v>797980</v>
      </c>
      <c r="H21" s="79"/>
      <c r="I21" s="55" t="s">
        <v>1169</v>
      </c>
      <c r="J21" s="36"/>
      <c r="K21" s="38">
        <v>53</v>
      </c>
      <c r="L21" s="37">
        <v>372973</v>
      </c>
      <c r="M21" s="38">
        <v>53</v>
      </c>
      <c r="N21" s="37">
        <v>370884</v>
      </c>
    </row>
    <row r="22" spans="1:14" s="29" customFormat="1" ht="19.5" customHeight="1">
      <c r="A22" s="78"/>
      <c r="B22" s="55" t="s">
        <v>1131</v>
      </c>
      <c r="C22" s="36"/>
      <c r="D22" s="220">
        <v>17</v>
      </c>
      <c r="E22" s="177">
        <v>789275</v>
      </c>
      <c r="F22" s="220">
        <v>17</v>
      </c>
      <c r="G22" s="177">
        <v>810157</v>
      </c>
      <c r="H22" s="79"/>
      <c r="I22" s="55" t="s">
        <v>1170</v>
      </c>
      <c r="J22" s="36"/>
      <c r="K22" s="38">
        <v>54</v>
      </c>
      <c r="L22" s="37">
        <v>372760</v>
      </c>
      <c r="M22" s="38">
        <v>54</v>
      </c>
      <c r="N22" s="37">
        <v>377598</v>
      </c>
    </row>
    <row r="23" spans="1:14" s="29" customFormat="1" ht="19.5" customHeight="1">
      <c r="A23" s="78"/>
      <c r="B23" s="55" t="s">
        <v>1132</v>
      </c>
      <c r="C23" s="36"/>
      <c r="D23" s="220">
        <v>18</v>
      </c>
      <c r="E23" s="177">
        <v>738865</v>
      </c>
      <c r="F23" s="220">
        <v>18</v>
      </c>
      <c r="G23" s="177">
        <v>740822</v>
      </c>
      <c r="H23" s="79"/>
      <c r="I23" s="55" t="s">
        <v>1171</v>
      </c>
      <c r="J23" s="36"/>
      <c r="K23" s="38">
        <v>55</v>
      </c>
      <c r="L23" s="37">
        <v>371920</v>
      </c>
      <c r="M23" s="38">
        <v>55</v>
      </c>
      <c r="N23" s="37">
        <v>374765</v>
      </c>
    </row>
    <row r="24" spans="1:14" s="29" customFormat="1" ht="19.5" customHeight="1">
      <c r="A24" s="78"/>
      <c r="B24" s="55" t="s">
        <v>1133</v>
      </c>
      <c r="C24" s="36"/>
      <c r="D24" s="220">
        <v>19</v>
      </c>
      <c r="E24" s="177">
        <v>725493</v>
      </c>
      <c r="F24" s="220">
        <v>19</v>
      </c>
      <c r="G24" s="177">
        <v>720779</v>
      </c>
      <c r="H24" s="79"/>
      <c r="I24" s="55" t="s">
        <v>1172</v>
      </c>
      <c r="J24" s="36"/>
      <c r="K24" s="38">
        <v>56</v>
      </c>
      <c r="L24" s="37">
        <v>356729</v>
      </c>
      <c r="M24" s="38">
        <v>56</v>
      </c>
      <c r="N24" s="37">
        <v>364154</v>
      </c>
    </row>
    <row r="25" spans="1:14" s="29" customFormat="1" ht="19.5" customHeight="1">
      <c r="A25" s="78"/>
      <c r="B25" s="55" t="s">
        <v>1134</v>
      </c>
      <c r="C25" s="36"/>
      <c r="D25" s="220">
        <v>20</v>
      </c>
      <c r="E25" s="177">
        <v>724691</v>
      </c>
      <c r="F25" s="220">
        <v>21</v>
      </c>
      <c r="G25" s="177">
        <v>719474</v>
      </c>
      <c r="H25" s="79"/>
      <c r="I25" s="55" t="s">
        <v>1173</v>
      </c>
      <c r="J25" s="36"/>
      <c r="K25" s="38">
        <v>57</v>
      </c>
      <c r="L25" s="37">
        <v>354630</v>
      </c>
      <c r="M25" s="38">
        <v>57</v>
      </c>
      <c r="N25" s="37">
        <v>360310</v>
      </c>
    </row>
    <row r="26" spans="1:14" s="29" customFormat="1" ht="19.5" customHeight="1">
      <c r="A26" s="78"/>
      <c r="B26" s="55" t="s">
        <v>1135</v>
      </c>
      <c r="C26" s="36"/>
      <c r="D26" s="220">
        <v>21</v>
      </c>
      <c r="E26" s="177">
        <v>693389</v>
      </c>
      <c r="F26" s="220">
        <v>20</v>
      </c>
      <c r="G26" s="177">
        <v>704989</v>
      </c>
      <c r="H26" s="79"/>
      <c r="I26" s="55" t="s">
        <v>1174</v>
      </c>
      <c r="J26" s="36"/>
      <c r="K26" s="38">
        <v>58</v>
      </c>
      <c r="L26" s="37">
        <v>354571</v>
      </c>
      <c r="M26" s="38">
        <v>58</v>
      </c>
      <c r="N26" s="37">
        <v>350745</v>
      </c>
    </row>
    <row r="27" spans="1:14" s="29" customFormat="1" ht="19.5" customHeight="1">
      <c r="A27" s="78"/>
      <c r="B27" s="55" t="s">
        <v>1136</v>
      </c>
      <c r="C27" s="36"/>
      <c r="D27" s="220">
        <v>22</v>
      </c>
      <c r="E27" s="177">
        <v>642907</v>
      </c>
      <c r="F27" s="220">
        <v>22</v>
      </c>
      <c r="G27" s="177">
        <v>622890</v>
      </c>
      <c r="H27" s="79"/>
      <c r="I27" s="55" t="s">
        <v>1175</v>
      </c>
      <c r="J27" s="36"/>
      <c r="K27" s="38">
        <v>59</v>
      </c>
      <c r="L27" s="37">
        <v>352698</v>
      </c>
      <c r="M27" s="38">
        <v>59</v>
      </c>
      <c r="N27" s="37">
        <v>351829</v>
      </c>
    </row>
    <row r="28" spans="1:14" s="29" customFormat="1" ht="19.5" customHeight="1">
      <c r="A28" s="78"/>
      <c r="B28" s="55" t="s">
        <v>1137</v>
      </c>
      <c r="C28" s="36"/>
      <c r="D28" s="220">
        <v>23</v>
      </c>
      <c r="E28" s="177">
        <v>594274</v>
      </c>
      <c r="F28" s="220">
        <v>23</v>
      </c>
      <c r="G28" s="177">
        <v>578112</v>
      </c>
      <c r="H28" s="79"/>
      <c r="I28" s="55" t="s">
        <v>1176</v>
      </c>
      <c r="J28" s="36"/>
      <c r="K28" s="38">
        <v>60</v>
      </c>
      <c r="L28" s="37">
        <v>345070</v>
      </c>
      <c r="M28" s="38">
        <v>60</v>
      </c>
      <c r="N28" s="37">
        <v>340973</v>
      </c>
    </row>
    <row r="29" spans="1:14" s="29" customFormat="1" ht="19.5" customHeight="1">
      <c r="A29" s="78"/>
      <c r="B29" s="55" t="s">
        <v>1138</v>
      </c>
      <c r="C29" s="36"/>
      <c r="D29" s="220">
        <v>24</v>
      </c>
      <c r="E29" s="177">
        <v>593128</v>
      </c>
      <c r="F29" s="220">
        <v>25</v>
      </c>
      <c r="G29" s="177">
        <v>599814</v>
      </c>
      <c r="H29" s="79"/>
      <c r="I29" s="55" t="s">
        <v>1177</v>
      </c>
      <c r="J29" s="36"/>
      <c r="K29" s="38">
        <v>61</v>
      </c>
      <c r="L29" s="37">
        <v>342464</v>
      </c>
      <c r="M29" s="38">
        <v>61</v>
      </c>
      <c r="N29" s="37">
        <v>340386</v>
      </c>
    </row>
    <row r="30" spans="1:14" s="29" customFormat="1" ht="19.5" customHeight="1">
      <c r="A30" s="78"/>
      <c r="B30" s="55" t="s">
        <v>1139</v>
      </c>
      <c r="C30" s="36"/>
      <c r="D30" s="220">
        <v>25</v>
      </c>
      <c r="E30" s="177">
        <v>579355</v>
      </c>
      <c r="F30" s="220">
        <v>24</v>
      </c>
      <c r="G30" s="177">
        <v>577513</v>
      </c>
      <c r="H30" s="79"/>
      <c r="I30" s="55" t="s">
        <v>1178</v>
      </c>
      <c r="J30" s="36"/>
      <c r="K30" s="38">
        <v>62</v>
      </c>
      <c r="L30" s="37">
        <v>341621</v>
      </c>
      <c r="M30" s="38">
        <v>62</v>
      </c>
      <c r="N30" s="37">
        <v>337498</v>
      </c>
    </row>
    <row r="31" spans="1:14" s="29" customFormat="1" ht="19.5" customHeight="1">
      <c r="A31" s="78"/>
      <c r="B31" s="55" t="s">
        <v>1140</v>
      </c>
      <c r="C31" s="36"/>
      <c r="D31" s="220">
        <v>26</v>
      </c>
      <c r="E31" s="177">
        <v>530495</v>
      </c>
      <c r="F31" s="220">
        <v>26</v>
      </c>
      <c r="G31" s="177">
        <v>535664</v>
      </c>
      <c r="H31" s="79"/>
      <c r="I31" s="55" t="s">
        <v>1179</v>
      </c>
      <c r="J31" s="36"/>
      <c r="K31" s="38">
        <v>63</v>
      </c>
      <c r="L31" s="37">
        <v>332931</v>
      </c>
      <c r="M31" s="38">
        <v>63</v>
      </c>
      <c r="N31" s="37">
        <v>350237</v>
      </c>
    </row>
    <row r="32" spans="1:14" s="29" customFormat="1" ht="19.5" customHeight="1">
      <c r="A32" s="78"/>
      <c r="B32" s="55" t="s">
        <v>1141</v>
      </c>
      <c r="C32" s="36"/>
      <c r="D32" s="220">
        <v>27</v>
      </c>
      <c r="E32" s="177">
        <v>518757</v>
      </c>
      <c r="F32" s="220">
        <v>28</v>
      </c>
      <c r="G32" s="177">
        <v>518594</v>
      </c>
      <c r="H32" s="79"/>
      <c r="I32" s="55" t="s">
        <v>1180</v>
      </c>
      <c r="J32" s="36"/>
      <c r="K32" s="38">
        <v>64</v>
      </c>
      <c r="L32" s="37">
        <v>332149</v>
      </c>
      <c r="M32" s="38">
        <v>64</v>
      </c>
      <c r="N32" s="37">
        <v>336154</v>
      </c>
    </row>
    <row r="33" spans="1:14" s="29" customFormat="1" ht="19.5" customHeight="1">
      <c r="A33" s="78"/>
      <c r="B33" s="55" t="s">
        <v>1142</v>
      </c>
      <c r="C33" s="36"/>
      <c r="D33" s="220">
        <v>28</v>
      </c>
      <c r="E33" s="177">
        <v>511192</v>
      </c>
      <c r="F33" s="220">
        <v>27</v>
      </c>
      <c r="G33" s="177">
        <v>514865</v>
      </c>
      <c r="H33" s="79"/>
      <c r="I33" s="55" t="s">
        <v>1181</v>
      </c>
      <c r="J33" s="36"/>
      <c r="K33" s="38">
        <v>65</v>
      </c>
      <c r="L33" s="37">
        <v>329306</v>
      </c>
      <c r="M33" s="38">
        <v>65</v>
      </c>
      <c r="N33" s="37">
        <v>339605</v>
      </c>
    </row>
    <row r="34" spans="1:14" s="29" customFormat="1" ht="19.5" customHeight="1">
      <c r="A34" s="78"/>
      <c r="B34" s="55" t="s">
        <v>1143</v>
      </c>
      <c r="C34" s="36"/>
      <c r="D34" s="220">
        <v>29</v>
      </c>
      <c r="E34" s="177">
        <v>498232</v>
      </c>
      <c r="F34" s="220">
        <v>29</v>
      </c>
      <c r="G34" s="177">
        <v>483480</v>
      </c>
      <c r="H34" s="79"/>
      <c r="I34" s="55" t="s">
        <v>1182</v>
      </c>
      <c r="J34" s="36"/>
      <c r="K34" s="38">
        <v>66</v>
      </c>
      <c r="L34" s="37">
        <v>327692</v>
      </c>
      <c r="M34" s="38">
        <v>66</v>
      </c>
      <c r="N34" s="37">
        <v>335444</v>
      </c>
    </row>
    <row r="35" spans="1:14" s="29" customFormat="1" ht="19.5" customHeight="1">
      <c r="A35" s="78"/>
      <c r="B35" s="55" t="s">
        <v>1144</v>
      </c>
      <c r="C35" s="36"/>
      <c r="D35" s="220">
        <v>30</v>
      </c>
      <c r="E35" s="177">
        <v>496676</v>
      </c>
      <c r="F35" s="220">
        <v>31</v>
      </c>
      <c r="G35" s="177">
        <v>481732</v>
      </c>
      <c r="H35" s="79"/>
      <c r="I35" s="55" t="s">
        <v>1183</v>
      </c>
      <c r="J35" s="36"/>
      <c r="K35" s="38">
        <v>67</v>
      </c>
      <c r="L35" s="37">
        <v>326545</v>
      </c>
      <c r="M35" s="38">
        <v>67</v>
      </c>
      <c r="N35" s="37">
        <v>337190</v>
      </c>
    </row>
    <row r="36" spans="1:14" s="29" customFormat="1" ht="19.5" customHeight="1">
      <c r="A36" s="78"/>
      <c r="B36" s="55" t="s">
        <v>1145</v>
      </c>
      <c r="C36" s="36"/>
      <c r="D36" s="220">
        <v>31</v>
      </c>
      <c r="E36" s="177">
        <v>493940</v>
      </c>
      <c r="F36" s="220">
        <v>30</v>
      </c>
      <c r="G36" s="177">
        <v>502784</v>
      </c>
      <c r="H36" s="79"/>
      <c r="I36" s="55" t="s">
        <v>1184</v>
      </c>
      <c r="J36" s="36"/>
      <c r="K36" s="38">
        <v>68</v>
      </c>
      <c r="L36" s="37">
        <v>317625</v>
      </c>
      <c r="M36" s="38">
        <v>68</v>
      </c>
      <c r="N36" s="37">
        <v>319435</v>
      </c>
    </row>
    <row r="37" spans="1:14" s="29" customFormat="1" ht="19.5" customHeight="1">
      <c r="A37" s="78"/>
      <c r="B37" s="55" t="s">
        <v>1146</v>
      </c>
      <c r="C37" s="36"/>
      <c r="D37" s="220">
        <v>32</v>
      </c>
      <c r="E37" s="177">
        <v>485587</v>
      </c>
      <c r="F37" s="220">
        <v>34</v>
      </c>
      <c r="G37" s="177">
        <v>487850</v>
      </c>
      <c r="H37" s="79"/>
      <c r="I37" s="55" t="s">
        <v>1185</v>
      </c>
      <c r="J37" s="36"/>
      <c r="K37" s="187">
        <v>69</v>
      </c>
      <c r="L37" s="37">
        <v>308681</v>
      </c>
      <c r="M37" s="187">
        <v>69</v>
      </c>
      <c r="N37" s="37">
        <v>306508</v>
      </c>
    </row>
    <row r="38" spans="1:14" s="29" customFormat="1" ht="19.5" customHeight="1">
      <c r="A38" s="78"/>
      <c r="B38" s="55" t="s">
        <v>1147</v>
      </c>
      <c r="C38" s="36"/>
      <c r="D38" s="220">
        <v>33</v>
      </c>
      <c r="E38" s="177">
        <v>475614</v>
      </c>
      <c r="F38" s="220">
        <v>33</v>
      </c>
      <c r="G38" s="177">
        <v>478146</v>
      </c>
      <c r="H38" s="79"/>
      <c r="I38" s="55" t="s">
        <v>1186</v>
      </c>
      <c r="J38" s="36"/>
      <c r="K38" s="187">
        <v>70</v>
      </c>
      <c r="L38" s="37">
        <v>307672</v>
      </c>
      <c r="M38" s="187">
        <v>70</v>
      </c>
      <c r="N38" s="37">
        <v>315814</v>
      </c>
    </row>
    <row r="39" spans="1:14" s="29" customFormat="1" ht="19.5" customHeight="1">
      <c r="A39" s="78"/>
      <c r="B39" s="55" t="s">
        <v>1148</v>
      </c>
      <c r="C39" s="36"/>
      <c r="D39" s="220">
        <v>34</v>
      </c>
      <c r="E39" s="177">
        <v>474592</v>
      </c>
      <c r="F39" s="220">
        <v>32</v>
      </c>
      <c r="G39" s="177">
        <v>477118</v>
      </c>
      <c r="H39" s="79"/>
      <c r="I39" s="55" t="s">
        <v>1187</v>
      </c>
      <c r="J39" s="36"/>
      <c r="K39" s="187">
        <v>71</v>
      </c>
      <c r="L39" s="37">
        <v>305424</v>
      </c>
      <c r="M39" s="187">
        <v>71</v>
      </c>
      <c r="N39" s="37">
        <v>311031</v>
      </c>
    </row>
    <row r="40" spans="1:14" s="29" customFormat="1" ht="19.5" customHeight="1">
      <c r="A40" s="78"/>
      <c r="B40" s="55" t="s">
        <v>1149</v>
      </c>
      <c r="C40" s="36"/>
      <c r="D40" s="220">
        <v>35</v>
      </c>
      <c r="E40" s="177">
        <v>463254</v>
      </c>
      <c r="F40" s="220">
        <v>35</v>
      </c>
      <c r="G40" s="177">
        <v>465699</v>
      </c>
      <c r="H40" s="79"/>
      <c r="I40" s="55" t="s">
        <v>1188</v>
      </c>
      <c r="J40" s="36"/>
      <c r="K40" s="187">
        <v>72</v>
      </c>
      <c r="L40" s="37">
        <v>303601</v>
      </c>
      <c r="M40" s="187">
        <v>72</v>
      </c>
      <c r="N40" s="37">
        <v>293409</v>
      </c>
    </row>
    <row r="41" spans="1:14" s="29" customFormat="1" ht="19.5" customHeight="1">
      <c r="A41" s="78"/>
      <c r="B41" s="55" t="s">
        <v>1150</v>
      </c>
      <c r="C41" s="36"/>
      <c r="D41" s="220">
        <v>36</v>
      </c>
      <c r="E41" s="177">
        <v>460930</v>
      </c>
      <c r="F41" s="220">
        <v>36</v>
      </c>
      <c r="G41" s="177">
        <v>464811</v>
      </c>
      <c r="H41" s="79"/>
      <c r="I41" s="55" t="s">
        <v>1189</v>
      </c>
      <c r="J41" s="36"/>
      <c r="K41" s="39">
        <v>73</v>
      </c>
      <c r="L41" s="428">
        <v>303316</v>
      </c>
      <c r="M41" s="39">
        <v>73</v>
      </c>
      <c r="N41" s="452">
        <v>304552</v>
      </c>
    </row>
    <row r="42" spans="1:14" s="29" customFormat="1" ht="19.5" customHeight="1">
      <c r="A42" s="78"/>
      <c r="B42" s="55" t="s">
        <v>1151</v>
      </c>
      <c r="C42" s="36"/>
      <c r="D42" s="220">
        <v>37</v>
      </c>
      <c r="E42" s="177">
        <v>459593</v>
      </c>
      <c r="F42" s="220">
        <v>37</v>
      </c>
      <c r="G42" s="177">
        <v>452563</v>
      </c>
      <c r="H42" s="79"/>
      <c r="I42" s="55"/>
      <c r="J42" s="36"/>
      <c r="K42" s="39"/>
      <c r="L42" s="428"/>
      <c r="M42" s="39"/>
      <c r="N42" s="452"/>
    </row>
    <row r="43" spans="1:14" s="29" customFormat="1" ht="6" customHeight="1" thickBot="1">
      <c r="A43" s="80"/>
      <c r="B43" s="44"/>
      <c r="C43" s="42"/>
      <c r="D43" s="96"/>
      <c r="E43" s="96"/>
      <c r="F43" s="267"/>
      <c r="G43" s="96"/>
      <c r="H43" s="81"/>
      <c r="I43" s="59"/>
      <c r="J43" s="42"/>
      <c r="K43" s="44"/>
      <c r="L43" s="44"/>
      <c r="M43" s="44"/>
      <c r="N43" s="44"/>
    </row>
    <row r="44" spans="1:14" s="29" customFormat="1" ht="18" customHeight="1">
      <c r="A44" s="776" t="s">
        <v>1193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</row>
    <row r="45" spans="1:14" s="29" customFormat="1" ht="18" customHeight="1">
      <c r="A45" s="188" t="s">
        <v>784</v>
      </c>
      <c r="B45" s="188" t="s">
        <v>793</v>
      </c>
      <c r="C45" s="188"/>
      <c r="D45" s="188"/>
      <c r="E45" s="230"/>
      <c r="F45" s="453"/>
      <c r="G45" s="230"/>
      <c r="H45" s="188"/>
      <c r="I45" s="433"/>
      <c r="J45" s="433"/>
      <c r="K45" s="453"/>
      <c r="L45" s="233"/>
      <c r="M45" s="453"/>
      <c r="N45" s="233"/>
    </row>
    <row r="46" spans="1:14" s="29" customFormat="1" ht="13.5">
      <c r="A46" s="78"/>
      <c r="B46" s="51"/>
      <c r="C46" s="51"/>
      <c r="D46" s="38"/>
      <c r="E46" s="38"/>
      <c r="F46" s="75"/>
      <c r="G46" s="38"/>
      <c r="H46" s="51"/>
      <c r="I46" s="39"/>
      <c r="J46" s="39"/>
      <c r="K46" s="75"/>
      <c r="L46" s="37"/>
      <c r="M46" s="75"/>
      <c r="N46" s="37"/>
    </row>
    <row r="47" spans="1:14" s="29" customFormat="1" ht="13.5">
      <c r="A47" s="78"/>
      <c r="B47" s="51"/>
      <c r="C47" s="51"/>
      <c r="D47" s="38"/>
      <c r="E47" s="38"/>
      <c r="F47" s="75"/>
      <c r="G47" s="38"/>
      <c r="H47" s="51"/>
      <c r="I47" s="39"/>
      <c r="J47" s="39"/>
      <c r="K47" s="75"/>
      <c r="L47" s="37"/>
      <c r="M47" s="75"/>
      <c r="N47" s="37"/>
    </row>
    <row r="48" spans="1:14" s="29" customFormat="1" ht="13.5">
      <c r="A48" s="78"/>
      <c r="B48" s="51"/>
      <c r="C48" s="51"/>
      <c r="D48" s="38"/>
      <c r="E48" s="38"/>
      <c r="F48" s="75"/>
      <c r="G48" s="38"/>
      <c r="H48" s="51"/>
      <c r="I48" s="39"/>
      <c r="J48" s="39"/>
      <c r="K48" s="75"/>
      <c r="L48" s="37"/>
      <c r="M48" s="75"/>
      <c r="N48" s="37"/>
    </row>
    <row r="49" spans="1:14" s="29" customFormat="1" ht="13.5">
      <c r="A49" s="78"/>
      <c r="B49" s="51"/>
      <c r="C49" s="51"/>
      <c r="D49" s="38"/>
      <c r="E49" s="38"/>
      <c r="F49" s="75"/>
      <c r="G49" s="38"/>
      <c r="H49" s="51"/>
      <c r="I49" s="39"/>
      <c r="J49" s="39"/>
      <c r="K49" s="75"/>
      <c r="L49" s="37"/>
      <c r="M49" s="75"/>
      <c r="N49" s="37"/>
    </row>
    <row r="50" spans="1:14" s="29" customFormat="1" ht="13.5">
      <c r="A50" s="78"/>
      <c r="B50" s="51"/>
      <c r="C50" s="51"/>
      <c r="D50" s="38"/>
      <c r="E50" s="38"/>
      <c r="F50" s="75"/>
      <c r="G50" s="38"/>
      <c r="H50" s="51"/>
      <c r="I50" s="39"/>
      <c r="J50" s="39"/>
      <c r="K50" s="75"/>
      <c r="L50" s="37"/>
      <c r="M50" s="75"/>
      <c r="N50" s="37"/>
    </row>
    <row r="51" spans="1:14" s="29" customFormat="1" ht="13.5">
      <c r="A51" s="78"/>
      <c r="B51" s="51"/>
      <c r="C51" s="51"/>
      <c r="D51" s="38"/>
      <c r="E51" s="38"/>
      <c r="F51" s="75"/>
      <c r="G51" s="38"/>
      <c r="H51" s="51"/>
      <c r="I51" s="39"/>
      <c r="J51" s="39"/>
      <c r="K51" s="75"/>
      <c r="L51" s="37"/>
      <c r="M51" s="75"/>
      <c r="N51" s="37"/>
    </row>
    <row r="52" spans="1:14" s="29" customFormat="1" ht="13.5">
      <c r="A52" s="78"/>
      <c r="B52" s="51"/>
      <c r="C52" s="51"/>
      <c r="D52" s="38"/>
      <c r="E52" s="38"/>
      <c r="F52" s="75"/>
      <c r="G52" s="38"/>
      <c r="H52" s="51"/>
      <c r="I52" s="39"/>
      <c r="J52" s="39"/>
      <c r="K52" s="75"/>
      <c r="L52" s="37"/>
      <c r="M52" s="75"/>
      <c r="N52" s="37"/>
    </row>
    <row r="53" spans="1:14" s="29" customFormat="1" ht="13.5">
      <c r="A53" s="78"/>
      <c r="B53" s="51"/>
      <c r="C53" s="51"/>
      <c r="D53" s="38"/>
      <c r="E53" s="38"/>
      <c r="F53" s="75"/>
      <c r="G53" s="38"/>
      <c r="H53" s="51"/>
      <c r="I53" s="39"/>
      <c r="J53" s="39"/>
      <c r="K53" s="75"/>
      <c r="L53" s="37"/>
      <c r="M53" s="75"/>
      <c r="N53" s="37"/>
    </row>
    <row r="54" spans="1:14" s="29" customFormat="1" ht="13.5">
      <c r="A54" s="78"/>
      <c r="B54" s="51"/>
      <c r="C54" s="39"/>
      <c r="D54" s="38"/>
      <c r="E54" s="38"/>
      <c r="F54" s="75"/>
      <c r="G54" s="38"/>
      <c r="H54" s="39"/>
      <c r="I54" s="39"/>
      <c r="J54" s="39"/>
      <c r="K54" s="75"/>
      <c r="L54" s="37"/>
      <c r="M54" s="75"/>
      <c r="N54" s="37"/>
    </row>
    <row r="55" spans="1:14" s="29" customFormat="1" ht="13.5">
      <c r="A55" s="78"/>
      <c r="B55" s="51"/>
      <c r="C55" s="39"/>
      <c r="D55" s="38"/>
      <c r="E55" s="38"/>
      <c r="F55" s="75"/>
      <c r="G55" s="38"/>
      <c r="H55" s="39"/>
      <c r="I55" s="39"/>
      <c r="J55" s="39"/>
      <c r="K55" s="75"/>
      <c r="L55" s="37"/>
      <c r="M55" s="75"/>
      <c r="N55" s="37"/>
    </row>
    <row r="56" spans="1:14" s="29" customFormat="1" ht="13.5">
      <c r="A56" s="78"/>
      <c r="B56" s="39"/>
      <c r="C56" s="39"/>
      <c r="D56" s="38"/>
      <c r="E56" s="38"/>
      <c r="F56" s="75"/>
      <c r="G56" s="38"/>
      <c r="H56" s="39"/>
      <c r="I56" s="39"/>
      <c r="J56" s="39"/>
      <c r="K56" s="75"/>
      <c r="L56" s="37"/>
      <c r="M56" s="75"/>
      <c r="N56" s="37"/>
    </row>
    <row r="57" spans="1:14" s="29" customFormat="1" ht="13.5">
      <c r="A57" s="78"/>
      <c r="B57" s="39"/>
      <c r="C57" s="39"/>
      <c r="D57" s="38"/>
      <c r="E57" s="38"/>
      <c r="F57" s="75"/>
      <c r="G57" s="38"/>
      <c r="H57" s="39"/>
      <c r="I57" s="39"/>
      <c r="J57" s="39"/>
      <c r="K57" s="75"/>
      <c r="L57" s="37"/>
      <c r="M57" s="75"/>
      <c r="N57" s="37"/>
    </row>
    <row r="58" spans="1:14" s="29" customFormat="1" ht="13.5">
      <c r="A58" s="78"/>
      <c r="B58" s="39"/>
      <c r="C58" s="39"/>
      <c r="D58" s="38"/>
      <c r="E58" s="38"/>
      <c r="F58" s="75"/>
      <c r="G58" s="38"/>
      <c r="H58" s="39"/>
      <c r="I58" s="39"/>
      <c r="J58" s="39"/>
      <c r="K58" s="75"/>
      <c r="L58" s="37"/>
      <c r="M58" s="75"/>
      <c r="N58" s="37"/>
    </row>
    <row r="59" spans="1:14" s="29" customFormat="1" ht="13.5">
      <c r="A59" s="78"/>
      <c r="B59" s="39"/>
      <c r="C59" s="39"/>
      <c r="D59" s="38"/>
      <c r="E59" s="38"/>
      <c r="F59" s="75"/>
      <c r="G59" s="38"/>
      <c r="H59" s="39"/>
      <c r="I59" s="39"/>
      <c r="J59" s="39"/>
      <c r="K59" s="75"/>
      <c r="L59" s="37"/>
      <c r="M59" s="75"/>
      <c r="N59" s="37"/>
    </row>
    <row r="60" spans="1:14" s="29" customFormat="1" ht="13.5">
      <c r="A60" s="78"/>
      <c r="B60" s="39"/>
      <c r="C60" s="39"/>
      <c r="D60" s="38"/>
      <c r="E60" s="38"/>
      <c r="F60" s="75"/>
      <c r="G60" s="38"/>
      <c r="H60" s="39"/>
      <c r="I60" s="39"/>
      <c r="J60" s="39"/>
      <c r="K60" s="75"/>
      <c r="L60" s="37"/>
      <c r="M60" s="75"/>
      <c r="N60" s="37"/>
    </row>
    <row r="61" spans="1:14" s="29" customFormat="1" ht="13.5">
      <c r="A61" s="78"/>
      <c r="B61" s="39"/>
      <c r="C61" s="39"/>
      <c r="D61" s="38"/>
      <c r="E61" s="38"/>
      <c r="F61" s="75"/>
      <c r="G61" s="38"/>
      <c r="H61" s="39"/>
      <c r="I61" s="39"/>
      <c r="J61" s="39"/>
      <c r="K61" s="75"/>
      <c r="L61" s="37"/>
      <c r="M61" s="75"/>
      <c r="N61" s="37"/>
    </row>
    <row r="62" spans="1:14" s="29" customFormat="1" ht="13.5">
      <c r="A62" s="78"/>
      <c r="B62" s="39"/>
      <c r="C62" s="39"/>
      <c r="D62" s="38"/>
      <c r="E62" s="38"/>
      <c r="F62" s="75"/>
      <c r="G62" s="38"/>
      <c r="H62" s="39"/>
      <c r="I62" s="39"/>
      <c r="J62" s="39"/>
      <c r="K62" s="75"/>
      <c r="L62" s="37"/>
      <c r="M62" s="75"/>
      <c r="N62" s="37"/>
    </row>
    <row r="63" spans="1:14" s="29" customFormat="1" ht="13.5">
      <c r="A63" s="78"/>
      <c r="B63" s="39"/>
      <c r="C63" s="39"/>
      <c r="D63" s="38"/>
      <c r="E63" s="38"/>
      <c r="F63" s="75"/>
      <c r="G63" s="38"/>
      <c r="H63" s="39"/>
      <c r="I63" s="39"/>
      <c r="J63" s="39"/>
      <c r="K63" s="75"/>
      <c r="L63" s="37"/>
      <c r="M63" s="75"/>
      <c r="N63" s="37"/>
    </row>
    <row r="64" spans="1:14" s="29" customFormat="1" ht="13.5">
      <c r="A64" s="78"/>
      <c r="B64" s="39"/>
      <c r="C64" s="39"/>
      <c r="D64" s="38"/>
      <c r="E64" s="38"/>
      <c r="F64" s="75"/>
      <c r="G64" s="38"/>
      <c r="H64" s="39"/>
      <c r="I64" s="39"/>
      <c r="J64" s="39"/>
      <c r="K64" s="75"/>
      <c r="L64" s="37"/>
      <c r="M64" s="75"/>
      <c r="N64" s="37"/>
    </row>
    <row r="65" spans="1:14" s="29" customFormat="1" ht="13.5">
      <c r="A65" s="78"/>
      <c r="B65" s="39"/>
      <c r="C65" s="39"/>
      <c r="D65" s="38"/>
      <c r="E65" s="38"/>
      <c r="F65" s="75"/>
      <c r="G65" s="38"/>
      <c r="H65" s="39"/>
      <c r="I65" s="39"/>
      <c r="J65" s="39"/>
      <c r="K65" s="75"/>
      <c r="L65" s="37"/>
      <c r="M65" s="75"/>
      <c r="N65" s="37"/>
    </row>
    <row r="66" spans="1:14" s="29" customFormat="1" ht="13.5">
      <c r="A66" s="78"/>
      <c r="B66" s="39"/>
      <c r="C66" s="39"/>
      <c r="D66" s="38"/>
      <c r="E66" s="38"/>
      <c r="F66" s="75"/>
      <c r="G66" s="38"/>
      <c r="H66" s="39"/>
      <c r="I66" s="39"/>
      <c r="J66" s="39"/>
      <c r="K66" s="75"/>
      <c r="L66" s="37"/>
      <c r="M66" s="75"/>
      <c r="N66" s="37"/>
    </row>
    <row r="67" spans="1:14" s="29" customFormat="1" ht="13.5">
      <c r="A67" s="78"/>
      <c r="B67" s="39"/>
      <c r="C67" s="39"/>
      <c r="D67" s="38"/>
      <c r="E67" s="38"/>
      <c r="F67" s="75"/>
      <c r="G67" s="38"/>
      <c r="H67" s="39"/>
      <c r="I67" s="39"/>
      <c r="J67" s="39"/>
      <c r="K67" s="75"/>
      <c r="L67" s="37"/>
      <c r="M67" s="75"/>
      <c r="N67" s="37"/>
    </row>
    <row r="68" spans="2:14" s="29" customFormat="1" ht="13.5">
      <c r="B68" s="39"/>
      <c r="C68" s="39"/>
      <c r="D68" s="38"/>
      <c r="E68" s="38"/>
      <c r="F68" s="75"/>
      <c r="G68" s="38"/>
      <c r="H68" s="39"/>
      <c r="I68" s="39"/>
      <c r="J68" s="39"/>
      <c r="K68" s="75"/>
      <c r="L68" s="37"/>
      <c r="M68" s="75"/>
      <c r="N68" s="37"/>
    </row>
    <row r="69" spans="2:14" s="29" customFormat="1" ht="13.5">
      <c r="B69" s="39"/>
      <c r="C69" s="39"/>
      <c r="D69" s="38"/>
      <c r="E69" s="38"/>
      <c r="F69" s="75"/>
      <c r="G69" s="38"/>
      <c r="H69" s="39"/>
      <c r="I69" s="39"/>
      <c r="J69" s="39"/>
      <c r="K69" s="75"/>
      <c r="L69" s="37"/>
      <c r="M69" s="75"/>
      <c r="N69" s="37"/>
    </row>
    <row r="70" spans="2:14" s="29" customFormat="1" ht="13.5">
      <c r="B70" s="39"/>
      <c r="C70" s="39"/>
      <c r="D70" s="38"/>
      <c r="E70" s="38"/>
      <c r="F70" s="75"/>
      <c r="G70" s="38"/>
      <c r="H70" s="39"/>
      <c r="I70" s="39"/>
      <c r="J70" s="39"/>
      <c r="K70" s="75"/>
      <c r="L70" s="37"/>
      <c r="M70" s="75"/>
      <c r="N70" s="37"/>
    </row>
    <row r="71" spans="2:14" s="29" customFormat="1" ht="13.5">
      <c r="B71" s="39"/>
      <c r="C71" s="39"/>
      <c r="D71" s="38"/>
      <c r="E71" s="38"/>
      <c r="F71" s="75"/>
      <c r="G71" s="38"/>
      <c r="H71" s="39"/>
      <c r="I71" s="39"/>
      <c r="J71" s="39"/>
      <c r="K71" s="75"/>
      <c r="L71" s="37"/>
      <c r="M71" s="75"/>
      <c r="N71" s="37"/>
    </row>
    <row r="72" spans="2:14" s="29" customFormat="1" ht="13.5">
      <c r="B72" s="39"/>
      <c r="C72" s="39"/>
      <c r="D72" s="38"/>
      <c r="E72" s="38"/>
      <c r="F72" s="75"/>
      <c r="G72" s="38"/>
      <c r="H72" s="39"/>
      <c r="I72" s="39"/>
      <c r="J72" s="39"/>
      <c r="K72" s="75"/>
      <c r="L72" s="37"/>
      <c r="M72" s="75"/>
      <c r="N72" s="37"/>
    </row>
    <row r="73" spans="2:14" s="29" customFormat="1" ht="13.5">
      <c r="B73" s="39"/>
      <c r="C73" s="39"/>
      <c r="D73" s="38"/>
      <c r="E73" s="38"/>
      <c r="F73" s="75"/>
      <c r="G73" s="38"/>
      <c r="H73" s="39"/>
      <c r="I73" s="39"/>
      <c r="J73" s="39"/>
      <c r="K73" s="75"/>
      <c r="L73" s="37"/>
      <c r="M73" s="75"/>
      <c r="N73" s="37"/>
    </row>
    <row r="74" spans="2:14" s="29" customFormat="1" ht="13.5">
      <c r="B74" s="39"/>
      <c r="C74" s="39"/>
      <c r="D74" s="38"/>
      <c r="E74" s="38"/>
      <c r="F74" s="75"/>
      <c r="G74" s="38"/>
      <c r="H74" s="39"/>
      <c r="I74" s="39"/>
      <c r="J74" s="39"/>
      <c r="K74" s="75"/>
      <c r="L74" s="37"/>
      <c r="M74" s="75"/>
      <c r="N74" s="37"/>
    </row>
    <row r="75" spans="2:14" s="29" customFormat="1" ht="13.5">
      <c r="B75" s="39"/>
      <c r="C75" s="39"/>
      <c r="D75" s="38"/>
      <c r="E75" s="38"/>
      <c r="F75" s="75"/>
      <c r="G75" s="38"/>
      <c r="H75" s="39"/>
      <c r="I75" s="39"/>
      <c r="J75" s="39"/>
      <c r="K75" s="75"/>
      <c r="L75" s="37"/>
      <c r="M75" s="75"/>
      <c r="N75" s="37"/>
    </row>
    <row r="76" spans="2:14" s="29" customFormat="1" ht="13.5">
      <c r="B76" s="39"/>
      <c r="C76" s="39"/>
      <c r="D76" s="38"/>
      <c r="E76" s="38"/>
      <c r="F76" s="75"/>
      <c r="G76" s="38"/>
      <c r="H76" s="39"/>
      <c r="I76" s="39"/>
      <c r="J76" s="39"/>
      <c r="K76" s="75"/>
      <c r="L76" s="37"/>
      <c r="M76" s="75"/>
      <c r="N76" s="37"/>
    </row>
    <row r="77" spans="2:14" s="29" customFormat="1" ht="13.5">
      <c r="B77" s="39"/>
      <c r="C77" s="39"/>
      <c r="D77" s="38"/>
      <c r="E77" s="38"/>
      <c r="F77" s="75"/>
      <c r="G77" s="38"/>
      <c r="H77" s="39"/>
      <c r="I77" s="39"/>
      <c r="J77" s="39"/>
      <c r="K77" s="75"/>
      <c r="L77" s="37"/>
      <c r="M77" s="75"/>
      <c r="N77" s="37"/>
    </row>
    <row r="78" spans="2:14" s="29" customFormat="1" ht="13.5">
      <c r="B78" s="39"/>
      <c r="C78" s="39"/>
      <c r="D78" s="38"/>
      <c r="E78" s="38"/>
      <c r="F78" s="75"/>
      <c r="G78" s="38"/>
      <c r="H78" s="39"/>
      <c r="I78" s="39"/>
      <c r="J78" s="39"/>
      <c r="K78" s="75"/>
      <c r="L78" s="37"/>
      <c r="M78" s="75"/>
      <c r="N78" s="37"/>
    </row>
    <row r="79" spans="2:14" s="29" customFormat="1" ht="13.5">
      <c r="B79" s="39"/>
      <c r="C79" s="39"/>
      <c r="D79" s="38"/>
      <c r="E79" s="38"/>
      <c r="F79" s="75"/>
      <c r="G79" s="38"/>
      <c r="H79" s="39"/>
      <c r="I79" s="39"/>
      <c r="J79" s="39"/>
      <c r="K79" s="75"/>
      <c r="L79" s="37"/>
      <c r="M79" s="75"/>
      <c r="N79" s="37"/>
    </row>
    <row r="80" spans="2:14" s="29" customFormat="1" ht="13.5">
      <c r="B80" s="39"/>
      <c r="C80" s="39"/>
      <c r="D80" s="38"/>
      <c r="E80" s="38"/>
      <c r="F80" s="75"/>
      <c r="G80" s="38"/>
      <c r="H80" s="39"/>
      <c r="I80" s="39"/>
      <c r="J80" s="39"/>
      <c r="K80" s="75"/>
      <c r="L80" s="37"/>
      <c r="M80" s="75"/>
      <c r="N80" s="37"/>
    </row>
    <row r="81" spans="2:14" s="29" customFormat="1" ht="13.5">
      <c r="B81" s="39"/>
      <c r="C81" s="39"/>
      <c r="D81" s="38"/>
      <c r="E81" s="38"/>
      <c r="F81" s="75"/>
      <c r="G81" s="38"/>
      <c r="H81" s="39"/>
      <c r="I81" s="39"/>
      <c r="J81" s="39"/>
      <c r="K81" s="75"/>
      <c r="L81" s="37"/>
      <c r="M81" s="75"/>
      <c r="N81" s="37"/>
    </row>
    <row r="82" spans="2:14" s="29" customFormat="1" ht="13.5">
      <c r="B82" s="39"/>
      <c r="C82" s="39"/>
      <c r="D82" s="38"/>
      <c r="E82" s="38"/>
      <c r="F82" s="75"/>
      <c r="G82" s="38"/>
      <c r="H82" s="39"/>
      <c r="I82" s="39"/>
      <c r="J82" s="39"/>
      <c r="K82" s="75"/>
      <c r="L82" s="37"/>
      <c r="M82" s="75"/>
      <c r="N82" s="37"/>
    </row>
    <row r="83" spans="2:14" s="29" customFormat="1" ht="13.5">
      <c r="B83" s="39"/>
      <c r="C83" s="39"/>
      <c r="D83" s="38"/>
      <c r="E83" s="38"/>
      <c r="F83" s="75"/>
      <c r="G83" s="38"/>
      <c r="H83" s="39"/>
      <c r="I83" s="39"/>
      <c r="J83" s="39"/>
      <c r="K83" s="75"/>
      <c r="L83" s="37"/>
      <c r="M83" s="75"/>
      <c r="N83" s="37"/>
    </row>
    <row r="84" spans="2:14" s="29" customFormat="1" ht="13.5">
      <c r="B84" s="39"/>
      <c r="C84" s="39"/>
      <c r="D84" s="38"/>
      <c r="E84" s="38"/>
      <c r="F84" s="75"/>
      <c r="G84" s="38"/>
      <c r="H84" s="39"/>
      <c r="I84" s="39"/>
      <c r="J84" s="39"/>
      <c r="K84" s="75"/>
      <c r="L84" s="37"/>
      <c r="M84" s="75"/>
      <c r="N84" s="37"/>
    </row>
    <row r="85" spans="2:14" s="29" customFormat="1" ht="13.5">
      <c r="B85" s="39"/>
      <c r="C85" s="39"/>
      <c r="D85" s="38"/>
      <c r="E85" s="38"/>
      <c r="F85" s="75"/>
      <c r="G85" s="38"/>
      <c r="H85" s="39"/>
      <c r="I85" s="39"/>
      <c r="J85" s="39"/>
      <c r="K85" s="75"/>
      <c r="L85" s="37"/>
      <c r="M85" s="75"/>
      <c r="N85" s="37"/>
    </row>
    <row r="86" spans="2:14" s="29" customFormat="1" ht="13.5">
      <c r="B86" s="39"/>
      <c r="C86" s="39"/>
      <c r="D86" s="38"/>
      <c r="E86" s="38"/>
      <c r="F86" s="75"/>
      <c r="G86" s="38"/>
      <c r="H86" s="39"/>
      <c r="I86" s="39"/>
      <c r="J86" s="39"/>
      <c r="K86" s="75"/>
      <c r="L86" s="37"/>
      <c r="M86" s="75"/>
      <c r="N86" s="37"/>
    </row>
    <row r="87" spans="2:14" s="29" customFormat="1" ht="13.5">
      <c r="B87" s="39"/>
      <c r="C87" s="39"/>
      <c r="D87" s="38"/>
      <c r="E87" s="38"/>
      <c r="F87" s="75"/>
      <c r="G87" s="38"/>
      <c r="H87" s="39"/>
      <c r="I87" s="39"/>
      <c r="J87" s="39"/>
      <c r="K87" s="75"/>
      <c r="L87" s="37"/>
      <c r="M87" s="75"/>
      <c r="N87" s="37"/>
    </row>
    <row r="88" spans="2:14" s="29" customFormat="1" ht="13.5">
      <c r="B88" s="39"/>
      <c r="C88" s="39"/>
      <c r="D88" s="38"/>
      <c r="E88" s="38"/>
      <c r="F88" s="75"/>
      <c r="G88" s="38"/>
      <c r="H88" s="39"/>
      <c r="I88" s="39"/>
      <c r="J88" s="39"/>
      <c r="K88" s="75"/>
      <c r="L88" s="37"/>
      <c r="M88" s="75"/>
      <c r="N88" s="37"/>
    </row>
    <row r="89" spans="2:14" s="29" customFormat="1" ht="13.5">
      <c r="B89" s="39"/>
      <c r="C89" s="39"/>
      <c r="D89" s="38"/>
      <c r="E89" s="38"/>
      <c r="F89" s="75"/>
      <c r="G89" s="38"/>
      <c r="H89" s="39"/>
      <c r="I89" s="39"/>
      <c r="J89" s="39"/>
      <c r="K89" s="75"/>
      <c r="L89" s="37"/>
      <c r="M89" s="75"/>
      <c r="N89" s="37"/>
    </row>
    <row r="90" spans="2:14" s="29" customFormat="1" ht="13.5">
      <c r="B90" s="39"/>
      <c r="C90" s="39"/>
      <c r="D90" s="38"/>
      <c r="E90" s="38"/>
      <c r="F90" s="75"/>
      <c r="G90" s="38"/>
      <c r="H90" s="39"/>
      <c r="I90" s="39"/>
      <c r="J90" s="39"/>
      <c r="K90" s="75"/>
      <c r="L90" s="37"/>
      <c r="M90" s="75"/>
      <c r="N90" s="37"/>
    </row>
    <row r="91" spans="2:14" s="29" customFormat="1" ht="13.5">
      <c r="B91" s="39"/>
      <c r="C91" s="39"/>
      <c r="D91" s="38"/>
      <c r="E91" s="38"/>
      <c r="F91" s="75"/>
      <c r="G91" s="38"/>
      <c r="H91" s="39"/>
      <c r="I91" s="39"/>
      <c r="J91" s="39"/>
      <c r="K91" s="75"/>
      <c r="L91" s="37"/>
      <c r="M91" s="75"/>
      <c r="N91" s="37"/>
    </row>
    <row r="92" spans="2:14" s="29" customFormat="1" ht="13.5">
      <c r="B92" s="39"/>
      <c r="C92" s="39"/>
      <c r="D92" s="38"/>
      <c r="E92" s="38"/>
      <c r="F92" s="75"/>
      <c r="G92" s="38"/>
      <c r="H92" s="39"/>
      <c r="I92" s="39"/>
      <c r="J92" s="39"/>
      <c r="K92" s="75"/>
      <c r="L92" s="37"/>
      <c r="M92" s="75"/>
      <c r="N92" s="37"/>
    </row>
    <row r="93" spans="2:14" s="29" customFormat="1" ht="13.5">
      <c r="B93" s="39"/>
      <c r="C93" s="39"/>
      <c r="D93" s="38"/>
      <c r="E93" s="38"/>
      <c r="F93" s="75"/>
      <c r="G93" s="38"/>
      <c r="H93" s="39"/>
      <c r="I93" s="39"/>
      <c r="J93" s="39"/>
      <c r="K93" s="75"/>
      <c r="L93" s="37"/>
      <c r="M93" s="75"/>
      <c r="N93" s="37"/>
    </row>
    <row r="94" spans="2:14" s="29" customFormat="1" ht="13.5">
      <c r="B94" s="39"/>
      <c r="C94" s="39"/>
      <c r="D94" s="38"/>
      <c r="E94" s="38"/>
      <c r="F94" s="75"/>
      <c r="G94" s="38"/>
      <c r="H94" s="39"/>
      <c r="I94" s="39"/>
      <c r="J94" s="39"/>
      <c r="K94" s="75"/>
      <c r="L94" s="37"/>
      <c r="M94" s="75"/>
      <c r="N94" s="37"/>
    </row>
    <row r="95" spans="2:14" s="29" customFormat="1" ht="13.5">
      <c r="B95" s="39"/>
      <c r="C95" s="39"/>
      <c r="D95" s="38"/>
      <c r="E95" s="38"/>
      <c r="F95" s="75"/>
      <c r="G95" s="38"/>
      <c r="H95" s="39"/>
      <c r="I95" s="39"/>
      <c r="J95" s="39"/>
      <c r="K95" s="75"/>
      <c r="L95" s="37"/>
      <c r="M95" s="75"/>
      <c r="N95" s="37"/>
    </row>
    <row r="96" spans="2:14" s="29" customFormat="1" ht="13.5">
      <c r="B96" s="39"/>
      <c r="C96" s="39"/>
      <c r="D96" s="38"/>
      <c r="E96" s="38"/>
      <c r="F96" s="75"/>
      <c r="G96" s="38"/>
      <c r="H96" s="39"/>
      <c r="I96" s="39"/>
      <c r="J96" s="39"/>
      <c r="K96" s="75"/>
      <c r="L96" s="37"/>
      <c r="M96" s="75"/>
      <c r="N96" s="37"/>
    </row>
    <row r="97" spans="2:14" s="29" customFormat="1" ht="13.5">
      <c r="B97" s="39"/>
      <c r="C97" s="39"/>
      <c r="D97" s="38"/>
      <c r="E97" s="38"/>
      <c r="F97" s="75"/>
      <c r="G97" s="38"/>
      <c r="H97" s="39"/>
      <c r="I97" s="39"/>
      <c r="J97" s="39"/>
      <c r="K97" s="75"/>
      <c r="L97" s="37"/>
      <c r="M97" s="75"/>
      <c r="N97" s="37"/>
    </row>
    <row r="98" spans="2:14" s="29" customFormat="1" ht="13.5">
      <c r="B98" s="39"/>
      <c r="C98" s="39"/>
      <c r="D98" s="38"/>
      <c r="E98" s="38"/>
      <c r="F98" s="75"/>
      <c r="G98" s="38"/>
      <c r="H98" s="39"/>
      <c r="I98" s="39"/>
      <c r="J98" s="39"/>
      <c r="K98" s="75"/>
      <c r="L98" s="37"/>
      <c r="M98" s="75"/>
      <c r="N98" s="37"/>
    </row>
    <row r="99" spans="2:14" s="29" customFormat="1" ht="13.5">
      <c r="B99" s="39"/>
      <c r="C99" s="39"/>
      <c r="D99" s="38"/>
      <c r="E99" s="38"/>
      <c r="F99" s="75"/>
      <c r="G99" s="38"/>
      <c r="H99" s="39"/>
      <c r="I99" s="39"/>
      <c r="J99" s="39"/>
      <c r="K99" s="75"/>
      <c r="L99" s="37"/>
      <c r="M99" s="75"/>
      <c r="N99" s="37"/>
    </row>
    <row r="100" spans="2:14" s="29" customFormat="1" ht="13.5">
      <c r="B100" s="39"/>
      <c r="C100" s="39"/>
      <c r="D100" s="38"/>
      <c r="E100" s="38"/>
      <c r="F100" s="75"/>
      <c r="G100" s="38"/>
      <c r="H100" s="39"/>
      <c r="I100" s="39"/>
      <c r="J100" s="39"/>
      <c r="K100" s="75"/>
      <c r="L100" s="37"/>
      <c r="M100" s="75"/>
      <c r="N100" s="37"/>
    </row>
    <row r="101" spans="2:14" s="29" customFormat="1" ht="13.5">
      <c r="B101" s="39"/>
      <c r="C101" s="39"/>
      <c r="D101" s="38"/>
      <c r="E101" s="38"/>
      <c r="F101" s="75"/>
      <c r="G101" s="38"/>
      <c r="H101" s="39"/>
      <c r="I101" s="39"/>
      <c r="J101" s="39"/>
      <c r="K101" s="75"/>
      <c r="L101" s="37"/>
      <c r="M101" s="75"/>
      <c r="N101" s="37"/>
    </row>
    <row r="102" spans="2:14" s="29" customFormat="1" ht="13.5">
      <c r="B102" s="39"/>
      <c r="C102" s="39"/>
      <c r="D102" s="38"/>
      <c r="E102" s="38"/>
      <c r="F102" s="75"/>
      <c r="G102" s="38"/>
      <c r="H102" s="39"/>
      <c r="I102" s="39"/>
      <c r="J102" s="39"/>
      <c r="K102" s="75"/>
      <c r="L102" s="37"/>
      <c r="M102" s="75"/>
      <c r="N102" s="37"/>
    </row>
    <row r="103" spans="2:14" s="29" customFormat="1" ht="13.5">
      <c r="B103" s="39"/>
      <c r="C103" s="39"/>
      <c r="D103" s="38"/>
      <c r="E103" s="38"/>
      <c r="F103" s="75"/>
      <c r="G103" s="38"/>
      <c r="H103" s="39"/>
      <c r="I103" s="39"/>
      <c r="J103" s="39"/>
      <c r="K103" s="75"/>
      <c r="L103" s="37"/>
      <c r="M103" s="75"/>
      <c r="N103" s="37"/>
    </row>
    <row r="104" spans="2:14" s="29" customFormat="1" ht="13.5">
      <c r="B104" s="39"/>
      <c r="C104" s="39"/>
      <c r="D104" s="38"/>
      <c r="E104" s="38"/>
      <c r="F104" s="75"/>
      <c r="G104" s="38"/>
      <c r="H104" s="39"/>
      <c r="I104" s="39"/>
      <c r="J104" s="39"/>
      <c r="K104" s="75"/>
      <c r="L104" s="37"/>
      <c r="M104" s="75"/>
      <c r="N104" s="37"/>
    </row>
    <row r="105" spans="2:14" s="29" customFormat="1" ht="13.5">
      <c r="B105" s="39"/>
      <c r="C105" s="39"/>
      <c r="D105" s="38"/>
      <c r="E105" s="38"/>
      <c r="F105" s="75"/>
      <c r="G105" s="38"/>
      <c r="H105" s="39"/>
      <c r="I105" s="39"/>
      <c r="J105" s="39"/>
      <c r="K105" s="75"/>
      <c r="L105" s="37"/>
      <c r="M105" s="75"/>
      <c r="N105" s="37"/>
    </row>
    <row r="106" spans="2:14" s="29" customFormat="1" ht="13.5">
      <c r="B106" s="39"/>
      <c r="C106" s="39"/>
      <c r="D106" s="38"/>
      <c r="E106" s="38"/>
      <c r="F106" s="75"/>
      <c r="G106" s="38"/>
      <c r="H106" s="39"/>
      <c r="I106" s="39"/>
      <c r="J106" s="39"/>
      <c r="K106" s="75"/>
      <c r="L106" s="37"/>
      <c r="M106" s="75"/>
      <c r="N106" s="37"/>
    </row>
    <row r="107" spans="2:14" s="29" customFormat="1" ht="13.5">
      <c r="B107" s="39"/>
      <c r="C107" s="39"/>
      <c r="D107" s="38"/>
      <c r="E107" s="38"/>
      <c r="F107" s="75"/>
      <c r="G107" s="38"/>
      <c r="H107" s="39"/>
      <c r="I107" s="39"/>
      <c r="J107" s="39"/>
      <c r="K107" s="75"/>
      <c r="L107" s="37"/>
      <c r="M107" s="75"/>
      <c r="N107" s="37"/>
    </row>
    <row r="108" spans="2:14" s="29" customFormat="1" ht="13.5">
      <c r="B108" s="39"/>
      <c r="C108" s="39"/>
      <c r="D108" s="38"/>
      <c r="E108" s="38"/>
      <c r="F108" s="75"/>
      <c r="G108" s="38"/>
      <c r="H108" s="39"/>
      <c r="I108" s="39"/>
      <c r="J108" s="39"/>
      <c r="K108" s="75"/>
      <c r="L108" s="37"/>
      <c r="M108" s="75"/>
      <c r="N108" s="37"/>
    </row>
    <row r="109" spans="2:14" s="29" customFormat="1" ht="13.5">
      <c r="B109" s="39"/>
      <c r="C109" s="39"/>
      <c r="D109" s="38"/>
      <c r="E109" s="38"/>
      <c r="F109" s="75"/>
      <c r="G109" s="38"/>
      <c r="H109" s="39"/>
      <c r="I109" s="39"/>
      <c r="J109" s="39"/>
      <c r="K109" s="75"/>
      <c r="L109" s="37"/>
      <c r="M109" s="75"/>
      <c r="N109" s="37"/>
    </row>
    <row r="110" spans="2:14" s="29" customFormat="1" ht="13.5">
      <c r="B110" s="39"/>
      <c r="C110" s="39"/>
      <c r="D110" s="38"/>
      <c r="E110" s="38"/>
      <c r="F110" s="75"/>
      <c r="G110" s="38"/>
      <c r="H110" s="39"/>
      <c r="I110" s="39"/>
      <c r="J110" s="39"/>
      <c r="K110" s="75"/>
      <c r="L110" s="37"/>
      <c r="M110" s="75"/>
      <c r="N110" s="37"/>
    </row>
    <row r="111" spans="2:14" s="29" customFormat="1" ht="13.5">
      <c r="B111" s="39"/>
      <c r="C111" s="39"/>
      <c r="D111" s="38"/>
      <c r="E111" s="38"/>
      <c r="F111" s="75"/>
      <c r="G111" s="38"/>
      <c r="H111" s="39"/>
      <c r="I111" s="39"/>
      <c r="J111" s="39"/>
      <c r="K111" s="75"/>
      <c r="L111" s="37"/>
      <c r="M111" s="75"/>
      <c r="N111" s="37"/>
    </row>
    <row r="112" spans="2:14" s="29" customFormat="1" ht="13.5">
      <c r="B112" s="39"/>
      <c r="C112" s="39"/>
      <c r="D112" s="38"/>
      <c r="E112" s="38"/>
      <c r="F112" s="75"/>
      <c r="G112" s="38"/>
      <c r="H112" s="39"/>
      <c r="I112" s="39"/>
      <c r="J112" s="39"/>
      <c r="K112" s="75"/>
      <c r="L112" s="37"/>
      <c r="M112" s="75"/>
      <c r="N112" s="37"/>
    </row>
    <row r="113" spans="2:14" s="29" customFormat="1" ht="13.5">
      <c r="B113" s="39"/>
      <c r="C113" s="39"/>
      <c r="D113" s="38"/>
      <c r="E113" s="38"/>
      <c r="F113" s="75"/>
      <c r="G113" s="38"/>
      <c r="H113" s="39"/>
      <c r="I113" s="39"/>
      <c r="J113" s="39"/>
      <c r="K113" s="75"/>
      <c r="L113" s="37"/>
      <c r="M113" s="75"/>
      <c r="N113" s="37"/>
    </row>
    <row r="114" spans="2:14" s="29" customFormat="1" ht="13.5">
      <c r="B114" s="39"/>
      <c r="C114" s="39"/>
      <c r="D114" s="38"/>
      <c r="E114" s="38"/>
      <c r="F114" s="75"/>
      <c r="G114" s="38"/>
      <c r="H114" s="39"/>
      <c r="I114" s="39"/>
      <c r="J114" s="39"/>
      <c r="K114" s="75"/>
      <c r="L114" s="37"/>
      <c r="M114" s="75"/>
      <c r="N114" s="37"/>
    </row>
    <row r="115" spans="2:14" s="29" customFormat="1" ht="13.5">
      <c r="B115" s="39"/>
      <c r="C115" s="39"/>
      <c r="D115" s="38"/>
      <c r="E115" s="38"/>
      <c r="F115" s="75"/>
      <c r="G115" s="38"/>
      <c r="H115" s="39"/>
      <c r="I115" s="39"/>
      <c r="J115" s="39"/>
      <c r="K115" s="75"/>
      <c r="L115" s="37"/>
      <c r="M115" s="75"/>
      <c r="N115" s="37"/>
    </row>
    <row r="116" spans="2:14" s="29" customFormat="1" ht="13.5">
      <c r="B116" s="39"/>
      <c r="C116" s="39"/>
      <c r="D116" s="38"/>
      <c r="E116" s="38"/>
      <c r="F116" s="75"/>
      <c r="G116" s="38"/>
      <c r="H116" s="39"/>
      <c r="I116" s="39"/>
      <c r="J116" s="39"/>
      <c r="K116" s="75"/>
      <c r="L116" s="37"/>
      <c r="M116" s="75"/>
      <c r="N116" s="37"/>
    </row>
    <row r="117" spans="2:14" s="29" customFormat="1" ht="13.5">
      <c r="B117" s="39"/>
      <c r="C117" s="39"/>
      <c r="D117" s="38"/>
      <c r="E117" s="38"/>
      <c r="F117" s="75"/>
      <c r="G117" s="38"/>
      <c r="H117" s="39"/>
      <c r="I117" s="39"/>
      <c r="J117" s="39"/>
      <c r="K117" s="75"/>
      <c r="L117" s="37"/>
      <c r="M117" s="75"/>
      <c r="N117" s="37"/>
    </row>
    <row r="118" spans="2:14" s="29" customFormat="1" ht="13.5">
      <c r="B118" s="39"/>
      <c r="C118" s="39"/>
      <c r="D118" s="38"/>
      <c r="E118" s="38"/>
      <c r="F118" s="75"/>
      <c r="G118" s="38"/>
      <c r="H118" s="39"/>
      <c r="I118" s="39"/>
      <c r="J118" s="39"/>
      <c r="K118" s="75"/>
      <c r="L118" s="37"/>
      <c r="M118" s="75"/>
      <c r="N118" s="37"/>
    </row>
    <row r="119" spans="2:14" s="29" customFormat="1" ht="13.5">
      <c r="B119" s="39"/>
      <c r="C119" s="39"/>
      <c r="D119" s="38"/>
      <c r="E119" s="38"/>
      <c r="F119" s="75"/>
      <c r="G119" s="38"/>
      <c r="H119" s="39"/>
      <c r="I119" s="39"/>
      <c r="J119" s="39"/>
      <c r="K119" s="75"/>
      <c r="L119" s="37"/>
      <c r="M119" s="75"/>
      <c r="N119" s="37"/>
    </row>
    <row r="120" spans="2:14" s="29" customFormat="1" ht="13.5">
      <c r="B120" s="39"/>
      <c r="C120" s="39"/>
      <c r="D120" s="38"/>
      <c r="E120" s="38"/>
      <c r="F120" s="75"/>
      <c r="G120" s="38"/>
      <c r="H120" s="39"/>
      <c r="I120" s="39"/>
      <c r="J120" s="39"/>
      <c r="K120" s="75"/>
      <c r="L120" s="37"/>
      <c r="M120" s="75"/>
      <c r="N120" s="37"/>
    </row>
    <row r="121" spans="2:14" s="29" customFormat="1" ht="13.5">
      <c r="B121" s="39"/>
      <c r="C121" s="39"/>
      <c r="D121" s="38"/>
      <c r="E121" s="38"/>
      <c r="F121" s="75"/>
      <c r="G121" s="38"/>
      <c r="H121" s="39"/>
      <c r="I121" s="39"/>
      <c r="J121" s="39"/>
      <c r="K121" s="75"/>
      <c r="L121" s="37"/>
      <c r="M121" s="75"/>
      <c r="N121" s="37"/>
    </row>
    <row r="122" spans="2:14" s="29" customFormat="1" ht="13.5">
      <c r="B122" s="39"/>
      <c r="C122" s="39"/>
      <c r="D122" s="38"/>
      <c r="E122" s="38"/>
      <c r="F122" s="75"/>
      <c r="G122" s="38"/>
      <c r="H122" s="39"/>
      <c r="I122" s="39"/>
      <c r="J122" s="39"/>
      <c r="K122" s="75"/>
      <c r="L122" s="37"/>
      <c r="M122" s="75"/>
      <c r="N122" s="37"/>
    </row>
    <row r="123" spans="2:14" s="29" customFormat="1" ht="13.5">
      <c r="B123" s="39"/>
      <c r="C123" s="39"/>
      <c r="D123" s="38"/>
      <c r="E123" s="38"/>
      <c r="F123" s="75"/>
      <c r="G123" s="38"/>
      <c r="H123" s="39"/>
      <c r="I123" s="39"/>
      <c r="J123" s="39"/>
      <c r="K123" s="75"/>
      <c r="L123" s="37"/>
      <c r="M123" s="75"/>
      <c r="N123" s="37"/>
    </row>
    <row r="124" spans="2:14" s="29" customFormat="1" ht="13.5">
      <c r="B124" s="39"/>
      <c r="C124" s="39"/>
      <c r="D124" s="38"/>
      <c r="E124" s="38"/>
      <c r="F124" s="75"/>
      <c r="G124" s="38"/>
      <c r="H124" s="39"/>
      <c r="I124" s="39"/>
      <c r="J124" s="39"/>
      <c r="K124" s="75"/>
      <c r="L124" s="37"/>
      <c r="M124" s="75"/>
      <c r="N124" s="37"/>
    </row>
    <row r="125" spans="2:14" s="29" customFormat="1" ht="13.5">
      <c r="B125" s="39"/>
      <c r="C125" s="39"/>
      <c r="D125" s="38"/>
      <c r="E125" s="38"/>
      <c r="F125" s="75"/>
      <c r="G125" s="38"/>
      <c r="H125" s="39"/>
      <c r="I125" s="39"/>
      <c r="J125" s="39"/>
      <c r="K125" s="75"/>
      <c r="L125" s="37"/>
      <c r="M125" s="75"/>
      <c r="N125" s="37"/>
    </row>
    <row r="126" spans="2:14" s="29" customFormat="1" ht="13.5">
      <c r="B126" s="39"/>
      <c r="C126" s="39"/>
      <c r="D126" s="38"/>
      <c r="E126" s="38"/>
      <c r="F126" s="75"/>
      <c r="G126" s="38"/>
      <c r="H126" s="39"/>
      <c r="I126" s="39"/>
      <c r="J126" s="39"/>
      <c r="K126" s="75"/>
      <c r="L126" s="37"/>
      <c r="M126" s="75"/>
      <c r="N126" s="37"/>
    </row>
    <row r="127" spans="2:14" s="29" customFormat="1" ht="13.5">
      <c r="B127" s="39"/>
      <c r="C127" s="39"/>
      <c r="D127" s="38"/>
      <c r="E127" s="38"/>
      <c r="F127" s="75"/>
      <c r="G127" s="38"/>
      <c r="H127" s="39"/>
      <c r="I127" s="39"/>
      <c r="J127" s="39"/>
      <c r="K127" s="75"/>
      <c r="L127" s="37"/>
      <c r="M127" s="75"/>
      <c r="N127" s="37"/>
    </row>
    <row r="128" spans="2:14" s="29" customFormat="1" ht="13.5">
      <c r="B128" s="39"/>
      <c r="C128" s="39"/>
      <c r="D128" s="38"/>
      <c r="E128" s="38"/>
      <c r="F128" s="75"/>
      <c r="G128" s="38"/>
      <c r="H128" s="39"/>
      <c r="I128" s="39"/>
      <c r="J128" s="39"/>
      <c r="K128" s="75"/>
      <c r="L128" s="37"/>
      <c r="M128" s="75"/>
      <c r="N128" s="37"/>
    </row>
    <row r="129" spans="2:14" s="29" customFormat="1" ht="13.5">
      <c r="B129" s="39"/>
      <c r="C129" s="39"/>
      <c r="D129" s="38"/>
      <c r="E129" s="38"/>
      <c r="F129" s="75"/>
      <c r="G129" s="38"/>
      <c r="H129" s="39"/>
      <c r="I129" s="39"/>
      <c r="J129" s="39"/>
      <c r="K129" s="75"/>
      <c r="L129" s="37"/>
      <c r="M129" s="75"/>
      <c r="N129" s="37"/>
    </row>
    <row r="130" spans="2:14" s="29" customFormat="1" ht="13.5">
      <c r="B130" s="39"/>
      <c r="C130" s="39"/>
      <c r="D130" s="38"/>
      <c r="E130" s="38"/>
      <c r="F130" s="75"/>
      <c r="G130" s="38"/>
      <c r="H130" s="39"/>
      <c r="I130" s="39"/>
      <c r="J130" s="39"/>
      <c r="K130" s="75"/>
      <c r="L130" s="37"/>
      <c r="M130" s="75"/>
      <c r="N130" s="37"/>
    </row>
    <row r="131" spans="2:14" s="29" customFormat="1" ht="13.5">
      <c r="B131" s="39"/>
      <c r="C131" s="39"/>
      <c r="D131" s="38"/>
      <c r="E131" s="38"/>
      <c r="F131" s="75"/>
      <c r="G131" s="38"/>
      <c r="H131" s="39"/>
      <c r="I131" s="39"/>
      <c r="J131" s="39"/>
      <c r="K131" s="75"/>
      <c r="L131" s="37"/>
      <c r="M131" s="75"/>
      <c r="N131" s="37"/>
    </row>
    <row r="132" spans="2:14" s="29" customFormat="1" ht="13.5">
      <c r="B132" s="39"/>
      <c r="C132" s="39"/>
      <c r="D132" s="38"/>
      <c r="E132" s="38"/>
      <c r="F132" s="75"/>
      <c r="G132" s="38"/>
      <c r="H132" s="39"/>
      <c r="I132" s="39"/>
      <c r="J132" s="39"/>
      <c r="K132" s="75"/>
      <c r="L132" s="37"/>
      <c r="M132" s="75"/>
      <c r="N132" s="37"/>
    </row>
    <row r="133" spans="2:14" s="29" customFormat="1" ht="13.5">
      <c r="B133" s="39"/>
      <c r="C133" s="39"/>
      <c r="D133" s="38"/>
      <c r="E133" s="38"/>
      <c r="F133" s="75"/>
      <c r="G133" s="38"/>
      <c r="H133" s="39"/>
      <c r="I133" s="39"/>
      <c r="J133" s="39"/>
      <c r="K133" s="75"/>
      <c r="L133" s="37"/>
      <c r="M133" s="75"/>
      <c r="N133" s="37"/>
    </row>
    <row r="134" spans="2:14" s="29" customFormat="1" ht="13.5">
      <c r="B134" s="39"/>
      <c r="C134" s="39"/>
      <c r="D134" s="38"/>
      <c r="E134" s="38"/>
      <c r="F134" s="75"/>
      <c r="G134" s="38"/>
      <c r="H134" s="39"/>
      <c r="I134" s="39"/>
      <c r="J134" s="39"/>
      <c r="K134" s="75"/>
      <c r="L134" s="37"/>
      <c r="M134" s="75"/>
      <c r="N134" s="37"/>
    </row>
    <row r="135" spans="2:14" s="29" customFormat="1" ht="13.5">
      <c r="B135" s="39"/>
      <c r="C135" s="39"/>
      <c r="D135" s="38"/>
      <c r="E135" s="38"/>
      <c r="F135" s="75"/>
      <c r="G135" s="38"/>
      <c r="H135" s="39"/>
      <c r="I135" s="39"/>
      <c r="J135" s="39"/>
      <c r="K135" s="75"/>
      <c r="L135" s="37"/>
      <c r="M135" s="75"/>
      <c r="N135" s="37"/>
    </row>
    <row r="136" spans="2:14" s="29" customFormat="1" ht="13.5">
      <c r="B136" s="39"/>
      <c r="C136" s="39"/>
      <c r="D136" s="38"/>
      <c r="E136" s="38"/>
      <c r="F136" s="75"/>
      <c r="G136" s="38"/>
      <c r="H136" s="39"/>
      <c r="I136" s="39"/>
      <c r="J136" s="39"/>
      <c r="K136" s="75"/>
      <c r="L136" s="37"/>
      <c r="M136" s="75"/>
      <c r="N136" s="37"/>
    </row>
    <row r="137" spans="2:14" s="29" customFormat="1" ht="13.5">
      <c r="B137" s="39"/>
      <c r="C137" s="39"/>
      <c r="D137" s="38"/>
      <c r="E137" s="38"/>
      <c r="F137" s="75"/>
      <c r="G137" s="38"/>
      <c r="H137" s="39"/>
      <c r="I137" s="39"/>
      <c r="J137" s="39"/>
      <c r="K137" s="75"/>
      <c r="L137" s="37"/>
      <c r="M137" s="75"/>
      <c r="N137" s="37"/>
    </row>
    <row r="138" spans="2:14" s="29" customFormat="1" ht="13.5">
      <c r="B138" s="39"/>
      <c r="C138" s="39"/>
      <c r="D138" s="38"/>
      <c r="E138" s="38"/>
      <c r="F138" s="75"/>
      <c r="G138" s="38"/>
      <c r="H138" s="39"/>
      <c r="I138" s="39"/>
      <c r="J138" s="39"/>
      <c r="K138" s="75"/>
      <c r="L138" s="37"/>
      <c r="M138" s="75"/>
      <c r="N138" s="37"/>
    </row>
    <row r="139" spans="2:14" s="29" customFormat="1" ht="13.5">
      <c r="B139" s="39"/>
      <c r="C139" s="39"/>
      <c r="D139" s="38"/>
      <c r="E139" s="38"/>
      <c r="F139" s="75"/>
      <c r="G139" s="38"/>
      <c r="H139" s="39"/>
      <c r="I139" s="39"/>
      <c r="J139" s="39"/>
      <c r="K139" s="75"/>
      <c r="L139" s="37"/>
      <c r="M139" s="75"/>
      <c r="N139" s="37"/>
    </row>
    <row r="140" spans="2:14" s="29" customFormat="1" ht="13.5">
      <c r="B140" s="39"/>
      <c r="C140" s="39"/>
      <c r="D140" s="38"/>
      <c r="E140" s="38"/>
      <c r="F140" s="75"/>
      <c r="G140" s="38"/>
      <c r="H140" s="39"/>
      <c r="I140" s="39"/>
      <c r="J140" s="39"/>
      <c r="K140" s="75"/>
      <c r="L140" s="37"/>
      <c r="M140" s="75"/>
      <c r="N140" s="37"/>
    </row>
    <row r="141" spans="2:14" s="29" customFormat="1" ht="13.5">
      <c r="B141" s="39"/>
      <c r="C141" s="39"/>
      <c r="D141" s="38"/>
      <c r="E141" s="38"/>
      <c r="F141" s="75"/>
      <c r="G141" s="38"/>
      <c r="H141" s="39"/>
      <c r="I141" s="39"/>
      <c r="J141" s="39"/>
      <c r="K141" s="75"/>
      <c r="L141" s="37"/>
      <c r="M141" s="75"/>
      <c r="N141" s="37"/>
    </row>
    <row r="142" spans="2:14" s="29" customFormat="1" ht="13.5">
      <c r="B142" s="39"/>
      <c r="C142" s="39"/>
      <c r="D142" s="38"/>
      <c r="E142" s="38"/>
      <c r="F142" s="75"/>
      <c r="G142" s="38"/>
      <c r="H142" s="39"/>
      <c r="I142" s="39"/>
      <c r="J142" s="39"/>
      <c r="K142" s="75"/>
      <c r="L142" s="37"/>
      <c r="M142" s="75"/>
      <c r="N142" s="37"/>
    </row>
    <row r="143" spans="2:14" s="29" customFormat="1" ht="13.5">
      <c r="B143" s="39"/>
      <c r="C143" s="39"/>
      <c r="D143" s="38"/>
      <c r="E143" s="38"/>
      <c r="F143" s="75"/>
      <c r="G143" s="38"/>
      <c r="H143" s="39"/>
      <c r="I143" s="39"/>
      <c r="J143" s="39"/>
      <c r="K143" s="75"/>
      <c r="L143" s="37"/>
      <c r="M143" s="75"/>
      <c r="N143" s="37"/>
    </row>
    <row r="144" spans="2:14" s="29" customFormat="1" ht="13.5">
      <c r="B144" s="39"/>
      <c r="C144" s="39"/>
      <c r="D144" s="38"/>
      <c r="E144" s="38"/>
      <c r="F144" s="75"/>
      <c r="G144" s="38"/>
      <c r="H144" s="39"/>
      <c r="I144" s="39"/>
      <c r="J144" s="39"/>
      <c r="K144" s="75"/>
      <c r="L144" s="37"/>
      <c r="M144" s="75"/>
      <c r="N144" s="37"/>
    </row>
    <row r="145" spans="2:14" s="29" customFormat="1" ht="13.5">
      <c r="B145" s="39"/>
      <c r="C145" s="39"/>
      <c r="D145" s="38"/>
      <c r="E145" s="38"/>
      <c r="F145" s="75"/>
      <c r="G145" s="38"/>
      <c r="H145" s="39"/>
      <c r="I145" s="39"/>
      <c r="J145" s="39"/>
      <c r="K145" s="75"/>
      <c r="L145" s="37"/>
      <c r="M145" s="75"/>
      <c r="N145" s="37"/>
    </row>
    <row r="146" spans="2:14" s="29" customFormat="1" ht="13.5">
      <c r="B146" s="39"/>
      <c r="C146" s="39"/>
      <c r="D146" s="38"/>
      <c r="E146" s="38"/>
      <c r="F146" s="75"/>
      <c r="G146" s="38"/>
      <c r="H146" s="39"/>
      <c r="I146" s="39"/>
      <c r="J146" s="39"/>
      <c r="K146" s="75"/>
      <c r="L146" s="37"/>
      <c r="M146" s="75"/>
      <c r="N146" s="37"/>
    </row>
    <row r="147" spans="2:14" s="29" customFormat="1" ht="13.5">
      <c r="B147" s="39"/>
      <c r="C147" s="39"/>
      <c r="D147" s="38"/>
      <c r="E147" s="38"/>
      <c r="F147" s="75"/>
      <c r="G147" s="38"/>
      <c r="H147" s="39"/>
      <c r="I147" s="39"/>
      <c r="J147" s="39"/>
      <c r="K147" s="75"/>
      <c r="L147" s="37"/>
      <c r="M147" s="75"/>
      <c r="N147" s="37"/>
    </row>
    <row r="148" spans="2:14" s="29" customFormat="1" ht="13.5">
      <c r="B148" s="39"/>
      <c r="C148" s="39"/>
      <c r="D148" s="38"/>
      <c r="E148" s="38"/>
      <c r="F148" s="75"/>
      <c r="G148" s="38"/>
      <c r="H148" s="39"/>
      <c r="I148" s="39"/>
      <c r="J148" s="39"/>
      <c r="K148" s="75"/>
      <c r="L148" s="37"/>
      <c r="M148" s="75"/>
      <c r="N148" s="37"/>
    </row>
    <row r="149" spans="2:14" s="29" customFormat="1" ht="13.5">
      <c r="B149" s="39"/>
      <c r="C149" s="39"/>
      <c r="D149" s="38"/>
      <c r="E149" s="38"/>
      <c r="F149" s="75"/>
      <c r="G149" s="38"/>
      <c r="H149" s="39"/>
      <c r="I149" s="39"/>
      <c r="J149" s="39"/>
      <c r="K149" s="75"/>
      <c r="L149" s="37"/>
      <c r="M149" s="75"/>
      <c r="N149" s="37"/>
    </row>
    <row r="150" spans="2:14" s="29" customFormat="1" ht="13.5">
      <c r="B150" s="39"/>
      <c r="C150" s="39"/>
      <c r="D150" s="38"/>
      <c r="E150" s="38"/>
      <c r="F150" s="75"/>
      <c r="G150" s="38"/>
      <c r="H150" s="39"/>
      <c r="I150" s="39"/>
      <c r="J150" s="39"/>
      <c r="K150" s="75"/>
      <c r="L150" s="37"/>
      <c r="M150" s="75"/>
      <c r="N150" s="37"/>
    </row>
    <row r="151" spans="2:14" s="29" customFormat="1" ht="13.5">
      <c r="B151" s="39"/>
      <c r="C151" s="39"/>
      <c r="D151" s="38"/>
      <c r="E151" s="38"/>
      <c r="F151" s="75"/>
      <c r="G151" s="38"/>
      <c r="H151" s="39"/>
      <c r="I151" s="39"/>
      <c r="J151" s="39"/>
      <c r="K151" s="75"/>
      <c r="L151" s="37"/>
      <c r="M151" s="75"/>
      <c r="N151" s="37"/>
    </row>
    <row r="152" spans="2:14" s="29" customFormat="1" ht="13.5">
      <c r="B152" s="39"/>
      <c r="C152" s="39"/>
      <c r="D152" s="38"/>
      <c r="E152" s="38"/>
      <c r="F152" s="75"/>
      <c r="G152" s="38"/>
      <c r="H152" s="39"/>
      <c r="I152" s="39"/>
      <c r="J152" s="39"/>
      <c r="K152" s="75"/>
      <c r="L152" s="37"/>
      <c r="M152" s="75"/>
      <c r="N152" s="37"/>
    </row>
    <row r="153" spans="2:14" s="29" customFormat="1" ht="13.5">
      <c r="B153" s="39"/>
      <c r="C153" s="39"/>
      <c r="D153" s="38"/>
      <c r="E153" s="38"/>
      <c r="F153" s="75"/>
      <c r="G153" s="38"/>
      <c r="H153" s="39"/>
      <c r="I153" s="39"/>
      <c r="J153" s="39"/>
      <c r="K153" s="75"/>
      <c r="L153" s="37"/>
      <c r="M153" s="75"/>
      <c r="N153" s="37"/>
    </row>
    <row r="154" spans="2:14" s="29" customFormat="1" ht="13.5">
      <c r="B154" s="39"/>
      <c r="C154" s="39"/>
      <c r="D154" s="38"/>
      <c r="E154" s="38"/>
      <c r="F154" s="75"/>
      <c r="G154" s="38"/>
      <c r="H154" s="39"/>
      <c r="I154" s="39"/>
      <c r="J154" s="39"/>
      <c r="K154" s="75"/>
      <c r="L154" s="37"/>
      <c r="M154" s="75"/>
      <c r="N154" s="37"/>
    </row>
    <row r="155" spans="2:14" s="29" customFormat="1" ht="13.5">
      <c r="B155" s="39"/>
      <c r="C155" s="39"/>
      <c r="D155" s="38"/>
      <c r="E155" s="38"/>
      <c r="F155" s="75"/>
      <c r="G155" s="38"/>
      <c r="H155" s="39"/>
      <c r="I155" s="39"/>
      <c r="J155" s="39"/>
      <c r="K155" s="75"/>
      <c r="L155" s="37"/>
      <c r="M155" s="75"/>
      <c r="N155" s="37"/>
    </row>
    <row r="156" spans="2:14" s="29" customFormat="1" ht="13.5">
      <c r="B156" s="39"/>
      <c r="C156" s="39"/>
      <c r="D156" s="38"/>
      <c r="E156" s="38"/>
      <c r="F156" s="75"/>
      <c r="G156" s="38"/>
      <c r="H156" s="39"/>
      <c r="I156" s="39"/>
      <c r="J156" s="39"/>
      <c r="K156" s="75"/>
      <c r="L156" s="37"/>
      <c r="M156" s="75"/>
      <c r="N156" s="37"/>
    </row>
    <row r="157" spans="2:14" s="29" customFormat="1" ht="13.5">
      <c r="B157" s="39"/>
      <c r="C157" s="39"/>
      <c r="D157" s="38"/>
      <c r="E157" s="38"/>
      <c r="F157" s="75"/>
      <c r="G157" s="38"/>
      <c r="H157" s="39"/>
      <c r="I157" s="39"/>
      <c r="J157" s="39"/>
      <c r="K157" s="75"/>
      <c r="L157" s="37"/>
      <c r="M157" s="75"/>
      <c r="N157" s="37"/>
    </row>
    <row r="158" spans="2:14" s="29" customFormat="1" ht="13.5">
      <c r="B158" s="39"/>
      <c r="C158" s="39"/>
      <c r="D158" s="38"/>
      <c r="E158" s="38"/>
      <c r="F158" s="75"/>
      <c r="G158" s="38"/>
      <c r="H158" s="39"/>
      <c r="I158" s="39"/>
      <c r="J158" s="39"/>
      <c r="K158" s="75"/>
      <c r="L158" s="37"/>
      <c r="M158" s="75"/>
      <c r="N158" s="37"/>
    </row>
    <row r="159" spans="2:14" s="29" customFormat="1" ht="13.5">
      <c r="B159" s="39"/>
      <c r="C159" s="39"/>
      <c r="D159" s="38"/>
      <c r="E159" s="38"/>
      <c r="F159" s="75"/>
      <c r="G159" s="38"/>
      <c r="H159" s="39"/>
      <c r="I159" s="39"/>
      <c r="J159" s="39"/>
      <c r="K159" s="75"/>
      <c r="L159" s="37"/>
      <c r="M159" s="75"/>
      <c r="N159" s="37"/>
    </row>
    <row r="160" spans="2:14" s="29" customFormat="1" ht="13.5">
      <c r="B160" s="39"/>
      <c r="C160" s="39"/>
      <c r="D160" s="38"/>
      <c r="E160" s="38"/>
      <c r="F160" s="75"/>
      <c r="G160" s="38"/>
      <c r="H160" s="39"/>
      <c r="I160" s="39"/>
      <c r="J160" s="39"/>
      <c r="K160" s="75"/>
      <c r="L160" s="37"/>
      <c r="M160" s="75"/>
      <c r="N160" s="37"/>
    </row>
    <row r="161" spans="2:14" s="29" customFormat="1" ht="13.5">
      <c r="B161" s="39"/>
      <c r="C161" s="39"/>
      <c r="D161" s="38"/>
      <c r="E161" s="38"/>
      <c r="F161" s="75"/>
      <c r="G161" s="38"/>
      <c r="H161" s="39"/>
      <c r="I161" s="39"/>
      <c r="J161" s="39"/>
      <c r="K161" s="75"/>
      <c r="L161" s="37"/>
      <c r="M161" s="75"/>
      <c r="N161" s="37"/>
    </row>
    <row r="162" spans="2:14" s="29" customFormat="1" ht="13.5">
      <c r="B162" s="39"/>
      <c r="C162" s="39"/>
      <c r="D162" s="38"/>
      <c r="E162" s="38"/>
      <c r="F162" s="75"/>
      <c r="G162" s="38"/>
      <c r="H162" s="39"/>
      <c r="I162" s="39"/>
      <c r="J162" s="39"/>
      <c r="K162" s="75"/>
      <c r="L162" s="37"/>
      <c r="M162" s="75"/>
      <c r="N162" s="37"/>
    </row>
    <row r="163" spans="2:14" s="29" customFormat="1" ht="13.5">
      <c r="B163" s="39"/>
      <c r="C163" s="39"/>
      <c r="D163" s="38"/>
      <c r="E163" s="38"/>
      <c r="F163" s="75"/>
      <c r="G163" s="38"/>
      <c r="H163" s="39"/>
      <c r="I163" s="39"/>
      <c r="J163" s="39"/>
      <c r="K163" s="75"/>
      <c r="L163" s="37"/>
      <c r="M163" s="75"/>
      <c r="N163" s="37"/>
    </row>
    <row r="164" spans="2:14" s="29" customFormat="1" ht="13.5">
      <c r="B164" s="39"/>
      <c r="C164" s="39"/>
      <c r="D164" s="38"/>
      <c r="E164" s="38"/>
      <c r="F164" s="75"/>
      <c r="G164" s="38"/>
      <c r="H164" s="39"/>
      <c r="I164" s="39"/>
      <c r="J164" s="39"/>
      <c r="K164" s="75"/>
      <c r="L164" s="37"/>
      <c r="M164" s="75"/>
      <c r="N164" s="37"/>
    </row>
    <row r="165" spans="2:14" s="29" customFormat="1" ht="13.5">
      <c r="B165" s="39"/>
      <c r="C165" s="39"/>
      <c r="D165" s="38"/>
      <c r="E165" s="38"/>
      <c r="F165" s="75"/>
      <c r="G165" s="38"/>
      <c r="H165" s="39"/>
      <c r="I165" s="39"/>
      <c r="J165" s="39"/>
      <c r="K165" s="75"/>
      <c r="L165" s="37"/>
      <c r="M165" s="75"/>
      <c r="N165" s="37"/>
    </row>
    <row r="166" spans="2:14" s="29" customFormat="1" ht="13.5">
      <c r="B166" s="39"/>
      <c r="C166" s="39"/>
      <c r="D166" s="38"/>
      <c r="E166" s="38"/>
      <c r="F166" s="75"/>
      <c r="G166" s="38"/>
      <c r="H166" s="39"/>
      <c r="I166" s="39"/>
      <c r="J166" s="39"/>
      <c r="K166" s="75"/>
      <c r="L166" s="37"/>
      <c r="M166" s="75"/>
      <c r="N166" s="37"/>
    </row>
    <row r="167" spans="2:14" s="29" customFormat="1" ht="13.5">
      <c r="B167" s="39"/>
      <c r="C167" s="39"/>
      <c r="D167" s="38"/>
      <c r="E167" s="38"/>
      <c r="F167" s="75"/>
      <c r="G167" s="38"/>
      <c r="H167" s="39"/>
      <c r="I167" s="39"/>
      <c r="J167" s="39"/>
      <c r="K167" s="75"/>
      <c r="L167" s="37"/>
      <c r="M167" s="75"/>
      <c r="N167" s="37"/>
    </row>
    <row r="168" ht="13.5">
      <c r="D168" s="65"/>
    </row>
    <row r="169" ht="13.5">
      <c r="D169" s="65"/>
    </row>
    <row r="170" ht="13.5">
      <c r="D170" s="65"/>
    </row>
    <row r="171" ht="13.5">
      <c r="D171" s="65"/>
    </row>
    <row r="172" ht="13.5">
      <c r="D172" s="65"/>
    </row>
    <row r="173" ht="13.5">
      <c r="D173" s="65"/>
    </row>
    <row r="174" ht="13.5">
      <c r="D174" s="65"/>
    </row>
    <row r="175" ht="13.5">
      <c r="D175" s="65"/>
    </row>
    <row r="176" ht="13.5">
      <c r="D176" s="65"/>
    </row>
    <row r="177" ht="13.5">
      <c r="D177" s="65"/>
    </row>
    <row r="178" ht="13.5">
      <c r="D178" s="65"/>
    </row>
    <row r="179" ht="13.5">
      <c r="D179" s="65"/>
    </row>
    <row r="180" ht="13.5">
      <c r="D180" s="65"/>
    </row>
    <row r="181" ht="13.5">
      <c r="D181" s="65"/>
    </row>
    <row r="182" ht="13.5">
      <c r="D182" s="65"/>
    </row>
    <row r="183" ht="13.5">
      <c r="D183" s="65"/>
    </row>
    <row r="184" ht="13.5">
      <c r="D184" s="65"/>
    </row>
    <row r="185" ht="13.5">
      <c r="D185" s="65"/>
    </row>
    <row r="186" ht="13.5">
      <c r="D186" s="65"/>
    </row>
    <row r="187" ht="13.5">
      <c r="D187" s="65"/>
    </row>
    <row r="188" ht="13.5">
      <c r="D188" s="65"/>
    </row>
    <row r="189" ht="13.5">
      <c r="D189" s="65"/>
    </row>
    <row r="190" ht="13.5">
      <c r="D190" s="65"/>
    </row>
    <row r="191" ht="13.5">
      <c r="D191" s="65"/>
    </row>
    <row r="192" ht="13.5">
      <c r="D192" s="65"/>
    </row>
    <row r="193" ht="13.5">
      <c r="D193" s="65"/>
    </row>
    <row r="194" ht="13.5">
      <c r="D194" s="65"/>
    </row>
    <row r="195" ht="13.5">
      <c r="D195" s="65"/>
    </row>
    <row r="196" ht="13.5">
      <c r="D196" s="65"/>
    </row>
    <row r="197" ht="13.5">
      <c r="D197" s="65"/>
    </row>
    <row r="198" ht="13.5">
      <c r="D198" s="65"/>
    </row>
    <row r="199" ht="13.5">
      <c r="D199" s="65"/>
    </row>
    <row r="200" ht="13.5">
      <c r="D200" s="65"/>
    </row>
    <row r="201" ht="13.5">
      <c r="D201" s="65"/>
    </row>
  </sheetData>
  <sheetProtection/>
  <mergeCells count="12">
    <mergeCell ref="A44:N44"/>
    <mergeCell ref="I3:I4"/>
    <mergeCell ref="C3:C4"/>
    <mergeCell ref="J3:J4"/>
    <mergeCell ref="A1:N1"/>
    <mergeCell ref="A3:A4"/>
    <mergeCell ref="H3:H4"/>
    <mergeCell ref="K3:L3"/>
    <mergeCell ref="M3:N3"/>
    <mergeCell ref="F3:G3"/>
    <mergeCell ref="B3:B4"/>
    <mergeCell ref="D3:E3"/>
  </mergeCells>
  <printOptions/>
  <pageMargins left="0.51" right="0.35" top="0.93" bottom="0.85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.37890625" style="15" customWidth="1"/>
    <col min="2" max="2" width="9.625" style="15" customWidth="1"/>
    <col min="3" max="3" width="1.37890625" style="15" customWidth="1"/>
    <col min="4" max="4" width="12.00390625" style="50" customWidth="1"/>
    <col min="5" max="5" width="12.00390625" style="7" customWidth="1"/>
    <col min="6" max="6" width="12.25390625" style="7" customWidth="1"/>
    <col min="7" max="8" width="11.625" style="7" customWidth="1"/>
    <col min="9" max="9" width="13.75390625" style="7" customWidth="1"/>
    <col min="10" max="10" width="14.875" style="7" customWidth="1"/>
    <col min="11" max="16384" width="9.00390625" style="4" customWidth="1"/>
  </cols>
  <sheetData>
    <row r="1" spans="1:10" s="52" customFormat="1" ht="17.25" customHeight="1">
      <c r="A1" s="481" t="s">
        <v>542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0" s="18" customFormat="1" ht="9" customHeight="1" thickBot="1">
      <c r="A2" s="21"/>
      <c r="B2" s="21"/>
      <c r="C2" s="21"/>
      <c r="D2" s="53"/>
      <c r="E2" s="54"/>
      <c r="F2" s="54"/>
      <c r="G2" s="54"/>
      <c r="H2" s="54"/>
      <c r="I2" s="54"/>
      <c r="J2" s="54"/>
    </row>
    <row r="3" spans="1:10" s="29" customFormat="1" ht="16.5" customHeight="1">
      <c r="A3" s="488"/>
      <c r="B3" s="495" t="s">
        <v>275</v>
      </c>
      <c r="C3" s="496"/>
      <c r="D3" s="501" t="s">
        <v>465</v>
      </c>
      <c r="E3" s="500" t="s">
        <v>464</v>
      </c>
      <c r="F3" s="484" t="s">
        <v>462</v>
      </c>
      <c r="G3" s="498"/>
      <c r="H3" s="499"/>
      <c r="I3" s="31" t="s">
        <v>463</v>
      </c>
      <c r="J3" s="497" t="s">
        <v>1190</v>
      </c>
    </row>
    <row r="4" spans="1:10" s="29" customFormat="1" ht="16.5" customHeight="1">
      <c r="A4" s="490"/>
      <c r="B4" s="490"/>
      <c r="C4" s="485"/>
      <c r="D4" s="502"/>
      <c r="E4" s="482"/>
      <c r="F4" s="33" t="s">
        <v>15</v>
      </c>
      <c r="G4" s="33" t="s">
        <v>5</v>
      </c>
      <c r="H4" s="33" t="s">
        <v>6</v>
      </c>
      <c r="I4" s="30" t="s">
        <v>16</v>
      </c>
      <c r="J4" s="484"/>
    </row>
    <row r="5" spans="1:10" s="29" customFormat="1" ht="6" customHeight="1">
      <c r="A5" s="56"/>
      <c r="B5" s="56"/>
      <c r="C5" s="36"/>
      <c r="D5" s="57"/>
      <c r="E5" s="37"/>
      <c r="F5" s="37"/>
      <c r="G5" s="37"/>
      <c r="H5" s="37"/>
      <c r="I5" s="37"/>
      <c r="J5" s="37"/>
    </row>
    <row r="6" spans="1:10" ht="15.75" customHeight="1">
      <c r="A6" s="8"/>
      <c r="B6" s="98" t="s">
        <v>15</v>
      </c>
      <c r="C6" s="6"/>
      <c r="D6" s="434">
        <v>203.6</v>
      </c>
      <c r="E6" s="261">
        <f>SUM(E8:E58)</f>
        <v>173386</v>
      </c>
      <c r="F6" s="261">
        <f>SUM(F8:F58)</f>
        <v>402557</v>
      </c>
      <c r="G6" s="261">
        <f>SUM(G8:G58)</f>
        <v>191679</v>
      </c>
      <c r="H6" s="261">
        <f>SUM(H8:H58)</f>
        <v>210878</v>
      </c>
      <c r="I6" s="261">
        <f>F6/D6</f>
        <v>1977.195481335953</v>
      </c>
      <c r="J6" s="261">
        <f>SUM(J8:J58)</f>
        <v>406735</v>
      </c>
    </row>
    <row r="7" spans="1:10" s="29" customFormat="1" ht="4.5" customHeight="1">
      <c r="A7" s="51"/>
      <c r="B7" s="55"/>
      <c r="C7" s="36"/>
      <c r="D7" s="58"/>
      <c r="E7" s="37"/>
      <c r="F7" s="37"/>
      <c r="G7" s="37"/>
      <c r="H7" s="37"/>
      <c r="I7" s="37"/>
      <c r="J7" s="37" t="s">
        <v>10</v>
      </c>
    </row>
    <row r="8" spans="1:10" s="29" customFormat="1" ht="14.25" customHeight="1">
      <c r="A8" s="51"/>
      <c r="B8" s="55" t="s">
        <v>723</v>
      </c>
      <c r="C8" s="36"/>
      <c r="D8" s="262">
        <v>1.25</v>
      </c>
      <c r="E8" s="263">
        <v>1914</v>
      </c>
      <c r="F8" s="263">
        <v>4272</v>
      </c>
      <c r="G8" s="263">
        <v>1936</v>
      </c>
      <c r="H8" s="263">
        <v>2336</v>
      </c>
      <c r="I8" s="263">
        <f aca="true" t="shared" si="0" ref="I8:I57">F8/D8</f>
        <v>3417.6</v>
      </c>
      <c r="J8" s="263">
        <v>4757</v>
      </c>
    </row>
    <row r="9" spans="1:10" s="29" customFormat="1" ht="14.25" customHeight="1">
      <c r="A9" s="51"/>
      <c r="B9" s="55" t="s">
        <v>724</v>
      </c>
      <c r="C9" s="36"/>
      <c r="D9" s="262">
        <v>0.93</v>
      </c>
      <c r="E9" s="263">
        <v>1657</v>
      </c>
      <c r="F9" s="263">
        <v>3674</v>
      </c>
      <c r="G9" s="263">
        <v>1703</v>
      </c>
      <c r="H9" s="263">
        <v>1971</v>
      </c>
      <c r="I9" s="263">
        <f t="shared" si="0"/>
        <v>3950.537634408602</v>
      </c>
      <c r="J9" s="263">
        <v>3992</v>
      </c>
    </row>
    <row r="10" spans="1:10" s="29" customFormat="1" ht="14.25" customHeight="1">
      <c r="A10" s="51"/>
      <c r="B10" s="55" t="s">
        <v>725</v>
      </c>
      <c r="C10" s="36"/>
      <c r="D10" s="262">
        <v>0.55</v>
      </c>
      <c r="E10" s="263">
        <v>1448</v>
      </c>
      <c r="F10" s="263">
        <v>2699</v>
      </c>
      <c r="G10" s="263">
        <v>1262</v>
      </c>
      <c r="H10" s="263">
        <v>1437</v>
      </c>
      <c r="I10" s="263">
        <f t="shared" si="0"/>
        <v>4907.272727272727</v>
      </c>
      <c r="J10" s="263">
        <v>3143</v>
      </c>
    </row>
    <row r="11" spans="1:10" s="29" customFormat="1" ht="14.25" customHeight="1">
      <c r="A11" s="51"/>
      <c r="B11" s="55" t="s">
        <v>726</v>
      </c>
      <c r="C11" s="36"/>
      <c r="D11" s="262">
        <v>0.7</v>
      </c>
      <c r="E11" s="263">
        <v>2074</v>
      </c>
      <c r="F11" s="263">
        <v>4081</v>
      </c>
      <c r="G11" s="263">
        <v>1862</v>
      </c>
      <c r="H11" s="263">
        <v>2219</v>
      </c>
      <c r="I11" s="263">
        <f t="shared" si="0"/>
        <v>5830</v>
      </c>
      <c r="J11" s="263">
        <v>4272</v>
      </c>
    </row>
    <row r="12" spans="1:10" s="29" customFormat="1" ht="14.25" customHeight="1">
      <c r="A12" s="51"/>
      <c r="B12" s="55" t="s">
        <v>727</v>
      </c>
      <c r="C12" s="36"/>
      <c r="D12" s="262">
        <v>1.2</v>
      </c>
      <c r="E12" s="263">
        <v>3103</v>
      </c>
      <c r="F12" s="263">
        <v>6152</v>
      </c>
      <c r="G12" s="263">
        <v>2787</v>
      </c>
      <c r="H12" s="263">
        <v>3365</v>
      </c>
      <c r="I12" s="263">
        <f t="shared" si="0"/>
        <v>5126.666666666667</v>
      </c>
      <c r="J12" s="263">
        <v>6395</v>
      </c>
    </row>
    <row r="13" spans="1:10" s="29" customFormat="1" ht="14.25" customHeight="1">
      <c r="A13" s="51"/>
      <c r="B13" s="55" t="s">
        <v>728</v>
      </c>
      <c r="C13" s="36"/>
      <c r="D13" s="262">
        <v>0.84</v>
      </c>
      <c r="E13" s="263">
        <v>2808</v>
      </c>
      <c r="F13" s="263">
        <v>5742</v>
      </c>
      <c r="G13" s="263">
        <v>2703</v>
      </c>
      <c r="H13" s="263">
        <v>3039</v>
      </c>
      <c r="I13" s="263">
        <f t="shared" si="0"/>
        <v>6835.714285714286</v>
      </c>
      <c r="J13" s="263">
        <v>5865</v>
      </c>
    </row>
    <row r="14" spans="1:10" s="29" customFormat="1" ht="14.25" customHeight="1">
      <c r="A14" s="51"/>
      <c r="B14" s="55" t="s">
        <v>729</v>
      </c>
      <c r="C14" s="36"/>
      <c r="D14" s="262">
        <v>0.85</v>
      </c>
      <c r="E14" s="263">
        <v>3489</v>
      </c>
      <c r="F14" s="263">
        <v>7658</v>
      </c>
      <c r="G14" s="263">
        <v>3460</v>
      </c>
      <c r="H14" s="263">
        <v>4198</v>
      </c>
      <c r="I14" s="263">
        <f t="shared" si="0"/>
        <v>9009.411764705883</v>
      </c>
      <c r="J14" s="263">
        <v>7465</v>
      </c>
    </row>
    <row r="15" spans="1:10" s="29" customFormat="1" ht="14.25" customHeight="1">
      <c r="A15" s="51"/>
      <c r="B15" s="55" t="s">
        <v>730</v>
      </c>
      <c r="C15" s="36"/>
      <c r="D15" s="262">
        <v>1.04</v>
      </c>
      <c r="E15" s="263">
        <v>2942</v>
      </c>
      <c r="F15" s="263">
        <v>6211</v>
      </c>
      <c r="G15" s="263">
        <v>2868</v>
      </c>
      <c r="H15" s="263">
        <v>3343</v>
      </c>
      <c r="I15" s="263">
        <f t="shared" si="0"/>
        <v>5972.115384615385</v>
      </c>
      <c r="J15" s="263">
        <v>6754</v>
      </c>
    </row>
    <row r="16" spans="1:10" s="29" customFormat="1" ht="14.25" customHeight="1">
      <c r="A16" s="51"/>
      <c r="B16" s="55" t="s">
        <v>731</v>
      </c>
      <c r="C16" s="36"/>
      <c r="D16" s="262">
        <v>0.75</v>
      </c>
      <c r="E16" s="263">
        <v>2619</v>
      </c>
      <c r="F16" s="263">
        <v>5692</v>
      </c>
      <c r="G16" s="263">
        <v>2589</v>
      </c>
      <c r="H16" s="263">
        <v>3103</v>
      </c>
      <c r="I16" s="263">
        <f t="shared" si="0"/>
        <v>7589.333333333333</v>
      </c>
      <c r="J16" s="263">
        <v>5870</v>
      </c>
    </row>
    <row r="17" spans="1:10" s="29" customFormat="1" ht="14.25" customHeight="1">
      <c r="A17" s="51"/>
      <c r="B17" s="55" t="s">
        <v>732</v>
      </c>
      <c r="C17" s="36"/>
      <c r="D17" s="262">
        <v>2.47</v>
      </c>
      <c r="E17" s="263">
        <v>4861</v>
      </c>
      <c r="F17" s="263">
        <v>11000</v>
      </c>
      <c r="G17" s="263">
        <v>5199</v>
      </c>
      <c r="H17" s="263">
        <v>5801</v>
      </c>
      <c r="I17" s="263">
        <f t="shared" si="0"/>
        <v>4453.441295546559</v>
      </c>
      <c r="J17" s="263">
        <v>11148</v>
      </c>
    </row>
    <row r="18" spans="1:10" s="29" customFormat="1" ht="14.25" customHeight="1">
      <c r="A18" s="51"/>
      <c r="B18" s="55" t="s">
        <v>733</v>
      </c>
      <c r="C18" s="36"/>
      <c r="D18" s="262">
        <v>6.22</v>
      </c>
      <c r="E18" s="263">
        <v>3174</v>
      </c>
      <c r="F18" s="263">
        <v>7885</v>
      </c>
      <c r="G18" s="263">
        <v>3889</v>
      </c>
      <c r="H18" s="263">
        <v>3996</v>
      </c>
      <c r="I18" s="263">
        <f t="shared" si="0"/>
        <v>1267.6848874598072</v>
      </c>
      <c r="J18" s="263">
        <v>7905</v>
      </c>
    </row>
    <row r="19" spans="1:10" s="29" customFormat="1" ht="14.25" customHeight="1">
      <c r="A19" s="51"/>
      <c r="B19" s="55" t="s">
        <v>734</v>
      </c>
      <c r="C19" s="36"/>
      <c r="D19" s="262">
        <v>1.18</v>
      </c>
      <c r="E19" s="263">
        <v>2829</v>
      </c>
      <c r="F19" s="263">
        <v>6488</v>
      </c>
      <c r="G19" s="263">
        <v>2988</v>
      </c>
      <c r="H19" s="263">
        <v>3500</v>
      </c>
      <c r="I19" s="263">
        <f t="shared" si="0"/>
        <v>5498.305084745763</v>
      </c>
      <c r="J19" s="263">
        <v>6813</v>
      </c>
    </row>
    <row r="20" spans="1:10" s="29" customFormat="1" ht="14.25" customHeight="1">
      <c r="A20" s="51"/>
      <c r="B20" s="55" t="s">
        <v>735</v>
      </c>
      <c r="C20" s="36"/>
      <c r="D20" s="262">
        <v>2.25</v>
      </c>
      <c r="E20" s="263">
        <v>5427</v>
      </c>
      <c r="F20" s="263">
        <v>12562</v>
      </c>
      <c r="G20" s="263">
        <v>5833</v>
      </c>
      <c r="H20" s="263">
        <v>6729</v>
      </c>
      <c r="I20" s="263">
        <f t="shared" si="0"/>
        <v>5583.111111111111</v>
      </c>
      <c r="J20" s="263">
        <v>12854</v>
      </c>
    </row>
    <row r="21" spans="1:10" s="29" customFormat="1" ht="14.25" customHeight="1">
      <c r="A21" s="51"/>
      <c r="B21" s="55" t="s">
        <v>736</v>
      </c>
      <c r="C21" s="36"/>
      <c r="D21" s="262">
        <v>8.67</v>
      </c>
      <c r="E21" s="263">
        <v>4190</v>
      </c>
      <c r="F21" s="263">
        <v>10638</v>
      </c>
      <c r="G21" s="263">
        <v>5034</v>
      </c>
      <c r="H21" s="263">
        <v>5604</v>
      </c>
      <c r="I21" s="263">
        <f t="shared" si="0"/>
        <v>1226.9896193771626</v>
      </c>
      <c r="J21" s="263">
        <v>10729</v>
      </c>
    </row>
    <row r="22" spans="1:10" s="29" customFormat="1" ht="14.25" customHeight="1">
      <c r="A22" s="51"/>
      <c r="B22" s="55" t="s">
        <v>737</v>
      </c>
      <c r="C22" s="36"/>
      <c r="D22" s="262">
        <v>3.85</v>
      </c>
      <c r="E22" s="263">
        <v>5451</v>
      </c>
      <c r="F22" s="263">
        <v>13044</v>
      </c>
      <c r="G22" s="263">
        <v>6214</v>
      </c>
      <c r="H22" s="263">
        <v>6830</v>
      </c>
      <c r="I22" s="263">
        <f t="shared" si="0"/>
        <v>3388.051948051948</v>
      </c>
      <c r="J22" s="263">
        <v>11911</v>
      </c>
    </row>
    <row r="23" spans="1:10" s="29" customFormat="1" ht="14.25" customHeight="1">
      <c r="A23" s="51"/>
      <c r="B23" s="55" t="s">
        <v>738</v>
      </c>
      <c r="C23" s="36"/>
      <c r="D23" s="262">
        <v>1.65</v>
      </c>
      <c r="E23" s="263">
        <v>4230</v>
      </c>
      <c r="F23" s="263">
        <v>9193</v>
      </c>
      <c r="G23" s="263">
        <v>4259</v>
      </c>
      <c r="H23" s="263">
        <v>4934</v>
      </c>
      <c r="I23" s="263">
        <f t="shared" si="0"/>
        <v>5571.515151515152</v>
      </c>
      <c r="J23" s="263">
        <v>9881</v>
      </c>
    </row>
    <row r="24" spans="1:10" s="29" customFormat="1" ht="14.25" customHeight="1">
      <c r="A24" s="51"/>
      <c r="B24" s="55" t="s">
        <v>739</v>
      </c>
      <c r="C24" s="36"/>
      <c r="D24" s="262">
        <v>1.51</v>
      </c>
      <c r="E24" s="263">
        <v>3490</v>
      </c>
      <c r="F24" s="263">
        <v>8031</v>
      </c>
      <c r="G24" s="263">
        <v>3771</v>
      </c>
      <c r="H24" s="263">
        <v>4260</v>
      </c>
      <c r="I24" s="263">
        <f t="shared" si="0"/>
        <v>5318.543046357616</v>
      </c>
      <c r="J24" s="263">
        <v>8057</v>
      </c>
    </row>
    <row r="25" spans="1:10" s="29" customFormat="1" ht="14.25" customHeight="1">
      <c r="A25" s="51"/>
      <c r="B25" s="55" t="s">
        <v>740</v>
      </c>
      <c r="C25" s="36"/>
      <c r="D25" s="262">
        <v>3.52</v>
      </c>
      <c r="E25" s="263">
        <v>6524</v>
      </c>
      <c r="F25" s="263">
        <v>14033</v>
      </c>
      <c r="G25" s="263">
        <v>6786</v>
      </c>
      <c r="H25" s="263">
        <v>7247</v>
      </c>
      <c r="I25" s="263">
        <f t="shared" si="0"/>
        <v>3986.6477272727275</v>
      </c>
      <c r="J25" s="263">
        <v>13890</v>
      </c>
    </row>
    <row r="26" spans="1:10" s="29" customFormat="1" ht="14.25" customHeight="1">
      <c r="A26" s="51"/>
      <c r="B26" s="55" t="s">
        <v>741</v>
      </c>
      <c r="C26" s="36"/>
      <c r="D26" s="262">
        <v>3.19</v>
      </c>
      <c r="E26" s="263">
        <v>4187</v>
      </c>
      <c r="F26" s="263">
        <v>9655</v>
      </c>
      <c r="G26" s="263">
        <v>4568</v>
      </c>
      <c r="H26" s="263">
        <v>5087</v>
      </c>
      <c r="I26" s="263">
        <f t="shared" si="0"/>
        <v>3026.6457680250783</v>
      </c>
      <c r="J26" s="263">
        <v>10268</v>
      </c>
    </row>
    <row r="27" spans="1:10" s="29" customFormat="1" ht="14.25" customHeight="1">
      <c r="A27" s="51"/>
      <c r="B27" s="55" t="s">
        <v>742</v>
      </c>
      <c r="C27" s="36"/>
      <c r="D27" s="262">
        <v>1.1</v>
      </c>
      <c r="E27" s="263">
        <v>2911</v>
      </c>
      <c r="F27" s="263">
        <v>6721</v>
      </c>
      <c r="G27" s="263">
        <v>3164</v>
      </c>
      <c r="H27" s="263">
        <v>3557</v>
      </c>
      <c r="I27" s="263">
        <f t="shared" si="0"/>
        <v>6109.999999999999</v>
      </c>
      <c r="J27" s="263">
        <v>6747</v>
      </c>
    </row>
    <row r="28" spans="1:10" s="29" customFormat="1" ht="14.25" customHeight="1">
      <c r="A28" s="51"/>
      <c r="B28" s="55" t="s">
        <v>743</v>
      </c>
      <c r="C28" s="36"/>
      <c r="D28" s="262">
        <v>1.15</v>
      </c>
      <c r="E28" s="263">
        <v>3552</v>
      </c>
      <c r="F28" s="263">
        <v>7778</v>
      </c>
      <c r="G28" s="263">
        <v>3744</v>
      </c>
      <c r="H28" s="263">
        <v>4034</v>
      </c>
      <c r="I28" s="263">
        <f t="shared" si="0"/>
        <v>6763.478260869566</v>
      </c>
      <c r="J28" s="263">
        <v>7698</v>
      </c>
    </row>
    <row r="29" spans="1:10" s="29" customFormat="1" ht="14.25" customHeight="1">
      <c r="A29" s="51"/>
      <c r="B29" s="55" t="s">
        <v>744</v>
      </c>
      <c r="C29" s="36"/>
      <c r="D29" s="262">
        <v>2</v>
      </c>
      <c r="E29" s="263">
        <v>3755</v>
      </c>
      <c r="F29" s="263">
        <v>9222</v>
      </c>
      <c r="G29" s="263">
        <v>4375</v>
      </c>
      <c r="H29" s="263">
        <v>4847</v>
      </c>
      <c r="I29" s="263">
        <f t="shared" si="0"/>
        <v>4611</v>
      </c>
      <c r="J29" s="263">
        <v>8659</v>
      </c>
    </row>
    <row r="30" spans="1:10" s="29" customFormat="1" ht="14.25" customHeight="1">
      <c r="A30" s="51"/>
      <c r="B30" s="55" t="s">
        <v>745</v>
      </c>
      <c r="C30" s="36"/>
      <c r="D30" s="262">
        <v>8.2</v>
      </c>
      <c r="E30" s="263">
        <v>2437</v>
      </c>
      <c r="F30" s="263">
        <v>6237</v>
      </c>
      <c r="G30" s="263">
        <v>2953</v>
      </c>
      <c r="H30" s="263">
        <v>3284</v>
      </c>
      <c r="I30" s="263">
        <f t="shared" si="0"/>
        <v>760.609756097561</v>
      </c>
      <c r="J30" s="263">
        <v>6441</v>
      </c>
    </row>
    <row r="31" spans="1:10" s="29" customFormat="1" ht="14.25" customHeight="1">
      <c r="A31" s="51"/>
      <c r="B31" s="55" t="s">
        <v>746</v>
      </c>
      <c r="C31" s="36"/>
      <c r="D31" s="262">
        <v>4.04</v>
      </c>
      <c r="E31" s="263">
        <v>5776</v>
      </c>
      <c r="F31" s="263">
        <v>13983</v>
      </c>
      <c r="G31" s="263">
        <v>6736</v>
      </c>
      <c r="H31" s="263">
        <v>7247</v>
      </c>
      <c r="I31" s="263">
        <f t="shared" si="0"/>
        <v>3461.138613861386</v>
      </c>
      <c r="J31" s="263">
        <v>14039</v>
      </c>
    </row>
    <row r="32" spans="1:10" s="29" customFormat="1" ht="14.25" customHeight="1">
      <c r="A32" s="51"/>
      <c r="B32" s="55" t="s">
        <v>747</v>
      </c>
      <c r="C32" s="36"/>
      <c r="D32" s="262">
        <v>2.02</v>
      </c>
      <c r="E32" s="263">
        <v>2845</v>
      </c>
      <c r="F32" s="263">
        <v>6584</v>
      </c>
      <c r="G32" s="263">
        <v>3092</v>
      </c>
      <c r="H32" s="263">
        <v>3492</v>
      </c>
      <c r="I32" s="263">
        <f t="shared" si="0"/>
        <v>3259.4059405940593</v>
      </c>
      <c r="J32" s="263">
        <v>6703</v>
      </c>
    </row>
    <row r="33" spans="1:10" s="29" customFormat="1" ht="14.25" customHeight="1">
      <c r="A33" s="51"/>
      <c r="B33" s="55" t="s">
        <v>748</v>
      </c>
      <c r="C33" s="36"/>
      <c r="D33" s="262">
        <v>3</v>
      </c>
      <c r="E33" s="263">
        <v>4320</v>
      </c>
      <c r="F33" s="263">
        <v>9195</v>
      </c>
      <c r="G33" s="263">
        <v>4331</v>
      </c>
      <c r="H33" s="263">
        <v>4864</v>
      </c>
      <c r="I33" s="263">
        <f t="shared" si="0"/>
        <v>3065</v>
      </c>
      <c r="J33" s="263">
        <v>8399</v>
      </c>
    </row>
    <row r="34" spans="1:10" s="29" customFormat="1" ht="14.25" customHeight="1">
      <c r="A34" s="51"/>
      <c r="B34" s="55" t="s">
        <v>749</v>
      </c>
      <c r="C34" s="36"/>
      <c r="D34" s="262">
        <v>2.12</v>
      </c>
      <c r="E34" s="263">
        <v>3098</v>
      </c>
      <c r="F34" s="263">
        <v>7615</v>
      </c>
      <c r="G34" s="263">
        <v>3667</v>
      </c>
      <c r="H34" s="263">
        <v>3948</v>
      </c>
      <c r="I34" s="263">
        <f t="shared" si="0"/>
        <v>3591.9811320754716</v>
      </c>
      <c r="J34" s="263">
        <v>7118</v>
      </c>
    </row>
    <row r="35" spans="1:10" s="29" customFormat="1" ht="14.25" customHeight="1">
      <c r="A35" s="51"/>
      <c r="B35" s="55" t="s">
        <v>750</v>
      </c>
      <c r="C35" s="36"/>
      <c r="D35" s="262">
        <v>2.54</v>
      </c>
      <c r="E35" s="263">
        <v>1198</v>
      </c>
      <c r="F35" s="263">
        <v>3031</v>
      </c>
      <c r="G35" s="263">
        <v>1482</v>
      </c>
      <c r="H35" s="263">
        <v>1549</v>
      </c>
      <c r="I35" s="263">
        <f t="shared" si="0"/>
        <v>1193.3070866141732</v>
      </c>
      <c r="J35" s="263">
        <v>3032</v>
      </c>
    </row>
    <row r="36" spans="1:10" s="29" customFormat="1" ht="14.25" customHeight="1">
      <c r="A36" s="51"/>
      <c r="B36" s="55" t="s">
        <v>751</v>
      </c>
      <c r="C36" s="36"/>
      <c r="D36" s="262">
        <v>6.02</v>
      </c>
      <c r="E36" s="263">
        <v>3254</v>
      </c>
      <c r="F36" s="263">
        <v>7172</v>
      </c>
      <c r="G36" s="263">
        <v>3339</v>
      </c>
      <c r="H36" s="263">
        <v>3833</v>
      </c>
      <c r="I36" s="263">
        <f t="shared" si="0"/>
        <v>1191.3621262458473</v>
      </c>
      <c r="J36" s="263">
        <v>7467</v>
      </c>
    </row>
    <row r="37" spans="1:10" s="29" customFormat="1" ht="14.25" customHeight="1">
      <c r="A37" s="51"/>
      <c r="B37" s="55" t="s">
        <v>752</v>
      </c>
      <c r="C37" s="36"/>
      <c r="D37" s="262">
        <v>3.59</v>
      </c>
      <c r="E37" s="263">
        <v>3105</v>
      </c>
      <c r="F37" s="263">
        <v>7908</v>
      </c>
      <c r="G37" s="263">
        <v>3821</v>
      </c>
      <c r="H37" s="263">
        <v>4087</v>
      </c>
      <c r="I37" s="263">
        <f t="shared" si="0"/>
        <v>2202.7855153203345</v>
      </c>
      <c r="J37" s="263">
        <v>7908</v>
      </c>
    </row>
    <row r="38" spans="1:10" s="29" customFormat="1" ht="14.25" customHeight="1">
      <c r="A38" s="51"/>
      <c r="B38" s="55" t="s">
        <v>753</v>
      </c>
      <c r="C38" s="36"/>
      <c r="D38" s="262">
        <v>7.71</v>
      </c>
      <c r="E38" s="263">
        <v>7494</v>
      </c>
      <c r="F38" s="263">
        <v>14314</v>
      </c>
      <c r="G38" s="263">
        <v>7268</v>
      </c>
      <c r="H38" s="263">
        <v>7046</v>
      </c>
      <c r="I38" s="263">
        <f t="shared" si="0"/>
        <v>1856.549935149157</v>
      </c>
      <c r="J38" s="263">
        <v>14944</v>
      </c>
    </row>
    <row r="39" spans="1:10" s="29" customFormat="1" ht="14.25" customHeight="1">
      <c r="A39" s="51"/>
      <c r="B39" s="55" t="s">
        <v>754</v>
      </c>
      <c r="C39" s="36"/>
      <c r="D39" s="262">
        <v>14.81</v>
      </c>
      <c r="E39" s="263">
        <v>881</v>
      </c>
      <c r="F39" s="263">
        <v>2425</v>
      </c>
      <c r="G39" s="263">
        <v>1162</v>
      </c>
      <c r="H39" s="263">
        <v>1263</v>
      </c>
      <c r="I39" s="263">
        <f t="shared" si="0"/>
        <v>163.7407157326131</v>
      </c>
      <c r="J39" s="263">
        <v>2620</v>
      </c>
    </row>
    <row r="40" spans="1:10" s="29" customFormat="1" ht="14.25" customHeight="1">
      <c r="A40" s="51"/>
      <c r="B40" s="55" t="s">
        <v>755</v>
      </c>
      <c r="C40" s="36"/>
      <c r="D40" s="262">
        <v>5.74</v>
      </c>
      <c r="E40" s="263">
        <v>6116</v>
      </c>
      <c r="F40" s="263">
        <v>13771</v>
      </c>
      <c r="G40" s="263">
        <v>6687</v>
      </c>
      <c r="H40" s="263">
        <v>7084</v>
      </c>
      <c r="I40" s="263">
        <f t="shared" si="0"/>
        <v>2399.128919860627</v>
      </c>
      <c r="J40" s="263">
        <v>13108</v>
      </c>
    </row>
    <row r="41" spans="1:10" s="29" customFormat="1" ht="14.25" customHeight="1">
      <c r="A41" s="51"/>
      <c r="B41" s="55" t="s">
        <v>756</v>
      </c>
      <c r="C41" s="36"/>
      <c r="D41" s="262">
        <v>3.49</v>
      </c>
      <c r="E41" s="263">
        <v>5649</v>
      </c>
      <c r="F41" s="263">
        <v>12561</v>
      </c>
      <c r="G41" s="263">
        <v>6155</v>
      </c>
      <c r="H41" s="263">
        <v>6406</v>
      </c>
      <c r="I41" s="263">
        <f t="shared" si="0"/>
        <v>3599.140401146132</v>
      </c>
      <c r="J41" s="263">
        <v>11627</v>
      </c>
    </row>
    <row r="42" spans="1:10" s="29" customFormat="1" ht="14.25" customHeight="1">
      <c r="A42" s="51"/>
      <c r="B42" s="55" t="s">
        <v>757</v>
      </c>
      <c r="C42" s="36"/>
      <c r="D42" s="262">
        <v>4.57</v>
      </c>
      <c r="E42" s="263">
        <v>3260</v>
      </c>
      <c r="F42" s="263">
        <v>8594</v>
      </c>
      <c r="G42" s="263">
        <v>4206</v>
      </c>
      <c r="H42" s="263">
        <v>4388</v>
      </c>
      <c r="I42" s="263">
        <f t="shared" si="0"/>
        <v>1880.5251641137854</v>
      </c>
      <c r="J42" s="263">
        <v>8674</v>
      </c>
    </row>
    <row r="43" spans="1:10" s="29" customFormat="1" ht="14.25" customHeight="1">
      <c r="A43" s="51"/>
      <c r="B43" s="55" t="s">
        <v>758</v>
      </c>
      <c r="C43" s="36"/>
      <c r="D43" s="262">
        <v>3.67</v>
      </c>
      <c r="E43" s="263">
        <v>4317</v>
      </c>
      <c r="F43" s="263">
        <v>11109</v>
      </c>
      <c r="G43" s="263">
        <v>5213</v>
      </c>
      <c r="H43" s="263">
        <v>5896</v>
      </c>
      <c r="I43" s="263">
        <f t="shared" si="0"/>
        <v>3026.975476839237</v>
      </c>
      <c r="J43" s="263">
        <v>11119</v>
      </c>
    </row>
    <row r="44" spans="1:10" s="29" customFormat="1" ht="14.25" customHeight="1">
      <c r="A44" s="51"/>
      <c r="B44" s="55" t="s">
        <v>759</v>
      </c>
      <c r="C44" s="36"/>
      <c r="D44" s="262">
        <v>4.75</v>
      </c>
      <c r="E44" s="263">
        <v>6742</v>
      </c>
      <c r="F44" s="263">
        <v>14929</v>
      </c>
      <c r="G44" s="263">
        <v>7297</v>
      </c>
      <c r="H44" s="263">
        <v>7632</v>
      </c>
      <c r="I44" s="263">
        <f t="shared" si="0"/>
        <v>3142.9473684210525</v>
      </c>
      <c r="J44" s="263">
        <v>13913</v>
      </c>
    </row>
    <row r="45" spans="1:10" s="29" customFormat="1" ht="14.25" customHeight="1">
      <c r="A45" s="51"/>
      <c r="B45" s="55" t="s">
        <v>760</v>
      </c>
      <c r="C45" s="36"/>
      <c r="D45" s="262">
        <v>4.43</v>
      </c>
      <c r="E45" s="263">
        <v>1797</v>
      </c>
      <c r="F45" s="263">
        <v>4615</v>
      </c>
      <c r="G45" s="263">
        <v>2191</v>
      </c>
      <c r="H45" s="263">
        <v>2424</v>
      </c>
      <c r="I45" s="263">
        <f t="shared" si="0"/>
        <v>1041.7607223476298</v>
      </c>
      <c r="J45" s="263">
        <v>4913</v>
      </c>
    </row>
    <row r="46" spans="1:10" s="29" customFormat="1" ht="14.25" customHeight="1">
      <c r="A46" s="51"/>
      <c r="B46" s="55" t="s">
        <v>761</v>
      </c>
      <c r="C46" s="36"/>
      <c r="D46" s="262">
        <v>3.75</v>
      </c>
      <c r="E46" s="263">
        <v>5056</v>
      </c>
      <c r="F46" s="263">
        <v>12307</v>
      </c>
      <c r="G46" s="263">
        <v>5843</v>
      </c>
      <c r="H46" s="263">
        <v>6464</v>
      </c>
      <c r="I46" s="263">
        <f t="shared" si="0"/>
        <v>3281.866666666667</v>
      </c>
      <c r="J46" s="263">
        <v>12602</v>
      </c>
    </row>
    <row r="47" spans="1:10" s="29" customFormat="1" ht="14.25" customHeight="1">
      <c r="A47" s="51"/>
      <c r="B47" s="55" t="s">
        <v>762</v>
      </c>
      <c r="C47" s="36"/>
      <c r="D47" s="262">
        <v>3.39</v>
      </c>
      <c r="E47" s="263">
        <v>5748</v>
      </c>
      <c r="F47" s="263">
        <v>13138</v>
      </c>
      <c r="G47" s="263">
        <v>6270</v>
      </c>
      <c r="H47" s="263">
        <v>6868</v>
      </c>
      <c r="I47" s="263">
        <f t="shared" si="0"/>
        <v>3875.5162241887906</v>
      </c>
      <c r="J47" s="263">
        <v>13639</v>
      </c>
    </row>
    <row r="48" spans="1:10" s="29" customFormat="1" ht="14.25" customHeight="1">
      <c r="A48" s="51"/>
      <c r="B48" s="55" t="s">
        <v>763</v>
      </c>
      <c r="C48" s="36"/>
      <c r="D48" s="262">
        <v>3.74</v>
      </c>
      <c r="E48" s="263">
        <v>1842</v>
      </c>
      <c r="F48" s="263">
        <v>4611</v>
      </c>
      <c r="G48" s="263">
        <v>2276</v>
      </c>
      <c r="H48" s="263">
        <v>2335</v>
      </c>
      <c r="I48" s="263">
        <f t="shared" si="0"/>
        <v>1232.8877005347592</v>
      </c>
      <c r="J48" s="263">
        <v>4705</v>
      </c>
    </row>
    <row r="49" spans="1:10" s="29" customFormat="1" ht="14.25" customHeight="1">
      <c r="A49" s="51"/>
      <c r="B49" s="55" t="s">
        <v>764</v>
      </c>
      <c r="C49" s="36"/>
      <c r="D49" s="262">
        <v>6.11</v>
      </c>
      <c r="E49" s="263">
        <v>2838</v>
      </c>
      <c r="F49" s="263">
        <v>7748</v>
      </c>
      <c r="G49" s="263">
        <v>3661</v>
      </c>
      <c r="H49" s="263">
        <v>4087</v>
      </c>
      <c r="I49" s="263">
        <f t="shared" si="0"/>
        <v>1268.0851063829787</v>
      </c>
      <c r="J49" s="263">
        <v>8122</v>
      </c>
    </row>
    <row r="50" spans="1:10" s="29" customFormat="1" ht="14.25" customHeight="1">
      <c r="A50" s="51"/>
      <c r="B50" s="55" t="s">
        <v>765</v>
      </c>
      <c r="C50" s="36"/>
      <c r="D50" s="262">
        <v>5.01</v>
      </c>
      <c r="E50" s="263">
        <v>2390</v>
      </c>
      <c r="F50" s="263">
        <v>5736</v>
      </c>
      <c r="G50" s="263">
        <v>2713</v>
      </c>
      <c r="H50" s="263">
        <v>3023</v>
      </c>
      <c r="I50" s="263">
        <f t="shared" si="0"/>
        <v>1144.9101796407185</v>
      </c>
      <c r="J50" s="263">
        <v>6331</v>
      </c>
    </row>
    <row r="51" spans="1:10" s="29" customFormat="1" ht="14.25" customHeight="1">
      <c r="A51" s="51"/>
      <c r="B51" s="55" t="s">
        <v>766</v>
      </c>
      <c r="C51" s="36"/>
      <c r="D51" s="262">
        <v>3.14</v>
      </c>
      <c r="E51" s="263">
        <v>2256</v>
      </c>
      <c r="F51" s="263">
        <v>5435</v>
      </c>
      <c r="G51" s="263">
        <v>2517</v>
      </c>
      <c r="H51" s="263">
        <v>2918</v>
      </c>
      <c r="I51" s="263">
        <f t="shared" si="0"/>
        <v>1730.8917197452229</v>
      </c>
      <c r="J51" s="263">
        <v>6339</v>
      </c>
    </row>
    <row r="52" spans="1:10" s="29" customFormat="1" ht="14.25" customHeight="1">
      <c r="A52" s="51"/>
      <c r="B52" s="55" t="s">
        <v>767</v>
      </c>
      <c r="C52" s="36"/>
      <c r="D52" s="262">
        <v>1.04</v>
      </c>
      <c r="E52" s="263">
        <v>1257</v>
      </c>
      <c r="F52" s="263">
        <v>2877</v>
      </c>
      <c r="G52" s="263">
        <v>1343</v>
      </c>
      <c r="H52" s="263">
        <v>1534</v>
      </c>
      <c r="I52" s="263">
        <f t="shared" si="0"/>
        <v>2766.346153846154</v>
      </c>
      <c r="J52" s="263">
        <v>3083</v>
      </c>
    </row>
    <row r="53" spans="1:10" s="29" customFormat="1" ht="14.25" customHeight="1">
      <c r="A53" s="51"/>
      <c r="B53" s="55" t="s">
        <v>768</v>
      </c>
      <c r="C53" s="36"/>
      <c r="D53" s="262">
        <v>5.01</v>
      </c>
      <c r="E53" s="263">
        <v>2449</v>
      </c>
      <c r="F53" s="263">
        <v>6394</v>
      </c>
      <c r="G53" s="263">
        <v>3032</v>
      </c>
      <c r="H53" s="263">
        <v>3362</v>
      </c>
      <c r="I53" s="263">
        <f t="shared" si="0"/>
        <v>1276.24750499002</v>
      </c>
      <c r="J53" s="263">
        <v>6456</v>
      </c>
    </row>
    <row r="54" spans="1:10" s="29" customFormat="1" ht="14.25" customHeight="1">
      <c r="A54" s="51"/>
      <c r="B54" s="55" t="s">
        <v>769</v>
      </c>
      <c r="C54" s="36"/>
      <c r="D54" s="262">
        <v>11.57</v>
      </c>
      <c r="E54" s="263">
        <v>3654</v>
      </c>
      <c r="F54" s="263">
        <v>9443</v>
      </c>
      <c r="G54" s="263">
        <v>4349</v>
      </c>
      <c r="H54" s="263">
        <v>5094</v>
      </c>
      <c r="I54" s="263">
        <f t="shared" si="0"/>
        <v>816.162489196197</v>
      </c>
      <c r="J54" s="263">
        <v>9512</v>
      </c>
    </row>
    <row r="55" spans="1:10" s="29" customFormat="1" ht="14.25" customHeight="1">
      <c r="A55" s="51"/>
      <c r="B55" s="55" t="s">
        <v>770</v>
      </c>
      <c r="C55" s="36"/>
      <c r="D55" s="262">
        <v>9.68</v>
      </c>
      <c r="E55" s="263">
        <v>773</v>
      </c>
      <c r="F55" s="263">
        <v>2357</v>
      </c>
      <c r="G55" s="263">
        <v>1129</v>
      </c>
      <c r="H55" s="263">
        <v>1228</v>
      </c>
      <c r="I55" s="263">
        <f t="shared" si="0"/>
        <v>243.4917355371901</v>
      </c>
      <c r="J55" s="263">
        <v>2599</v>
      </c>
    </row>
    <row r="56" spans="1:10" s="29" customFormat="1" ht="14.25" customHeight="1">
      <c r="A56" s="51"/>
      <c r="B56" s="55" t="s">
        <v>771</v>
      </c>
      <c r="C56" s="36"/>
      <c r="D56" s="262">
        <v>13.17</v>
      </c>
      <c r="E56" s="263">
        <v>562</v>
      </c>
      <c r="F56" s="263">
        <v>2228</v>
      </c>
      <c r="G56" s="263">
        <v>1315</v>
      </c>
      <c r="H56" s="263">
        <v>913</v>
      </c>
      <c r="I56" s="263">
        <f t="shared" si="0"/>
        <v>169.17236142748672</v>
      </c>
      <c r="J56" s="263">
        <v>2600</v>
      </c>
    </row>
    <row r="57" spans="1:10" s="29" customFormat="1" ht="14.25" customHeight="1">
      <c r="A57" s="51"/>
      <c r="B57" s="55" t="s">
        <v>794</v>
      </c>
      <c r="C57" s="36"/>
      <c r="D57" s="262">
        <v>7.77</v>
      </c>
      <c r="E57" s="264">
        <v>5637</v>
      </c>
      <c r="F57" s="263">
        <v>13809</v>
      </c>
      <c r="G57" s="263">
        <v>6637</v>
      </c>
      <c r="H57" s="263">
        <v>7172</v>
      </c>
      <c r="I57" s="263">
        <f t="shared" si="0"/>
        <v>1777.2200772200774</v>
      </c>
      <c r="J57" s="263">
        <v>13649</v>
      </c>
    </row>
    <row r="58" spans="1:10" s="29" customFormat="1" ht="14.25" customHeight="1">
      <c r="A58" s="51"/>
      <c r="B58" s="55" t="s">
        <v>772</v>
      </c>
      <c r="C58" s="36"/>
      <c r="D58" s="262">
        <v>1.94</v>
      </c>
      <c r="E58" s="283" t="s">
        <v>795</v>
      </c>
      <c r="F58" s="283" t="s">
        <v>795</v>
      </c>
      <c r="G58" s="283" t="s">
        <v>795</v>
      </c>
      <c r="H58" s="283" t="s">
        <v>795</v>
      </c>
      <c r="I58" s="283" t="s">
        <v>795</v>
      </c>
      <c r="J58" s="264" t="s">
        <v>781</v>
      </c>
    </row>
    <row r="59" spans="1:10" s="29" customFormat="1" ht="6" customHeight="1" thickBot="1">
      <c r="A59" s="44"/>
      <c r="B59" s="59" t="s">
        <v>11</v>
      </c>
      <c r="C59" s="42"/>
      <c r="D59" s="60"/>
      <c r="E59" s="43"/>
      <c r="F59" s="43" t="s">
        <v>310</v>
      </c>
      <c r="G59" s="43"/>
      <c r="H59" s="43"/>
      <c r="I59" s="43"/>
      <c r="J59" s="43"/>
    </row>
    <row r="60" spans="1:10" s="29" customFormat="1" ht="16.5" customHeight="1">
      <c r="A60" s="51" t="s">
        <v>1191</v>
      </c>
      <c r="B60" s="39"/>
      <c r="C60" s="36"/>
      <c r="D60" s="58"/>
      <c r="E60" s="37"/>
      <c r="F60" s="37"/>
      <c r="G60" s="37"/>
      <c r="H60" s="37"/>
      <c r="I60" s="37"/>
      <c r="J60" s="37"/>
    </row>
    <row r="61" spans="1:10" s="29" customFormat="1" ht="16.5" customHeight="1">
      <c r="A61" s="51" t="s">
        <v>988</v>
      </c>
      <c r="B61" s="39"/>
      <c r="C61" s="36"/>
      <c r="D61" s="58"/>
      <c r="E61" s="37"/>
      <c r="F61" s="37"/>
      <c r="G61" s="37"/>
      <c r="H61" s="37"/>
      <c r="I61" s="37"/>
      <c r="J61" s="37"/>
    </row>
    <row r="62" ht="13.5">
      <c r="A62" s="51" t="s">
        <v>1053</v>
      </c>
    </row>
    <row r="63" ht="13.5">
      <c r="A63" s="51" t="s">
        <v>1054</v>
      </c>
    </row>
  </sheetData>
  <sheetProtection/>
  <mergeCells count="8">
    <mergeCell ref="A3:A4"/>
    <mergeCell ref="B3:B4"/>
    <mergeCell ref="A1:J1"/>
    <mergeCell ref="C3:C4"/>
    <mergeCell ref="J3:J4"/>
    <mergeCell ref="F3:H3"/>
    <mergeCell ref="E3:E4"/>
    <mergeCell ref="D3:D4"/>
  </mergeCells>
  <printOptions horizontalCentered="1"/>
  <pageMargins left="0.6299212598425197" right="0.6692913385826772" top="0.8267716535433072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7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8.50390625" style="49" customWidth="1"/>
    <col min="2" max="2" width="0.2421875" style="49" customWidth="1"/>
    <col min="3" max="17" width="6.75390625" style="7" bestFit="1" customWidth="1"/>
    <col min="18" max="29" width="7.125" style="5" customWidth="1"/>
    <col min="30" max="40" width="7.125" style="2" customWidth="1"/>
    <col min="41" max="16384" width="9.00390625" style="2" customWidth="1"/>
  </cols>
  <sheetData>
    <row r="1" spans="1:29" s="12" customFormat="1" ht="18" customHeight="1">
      <c r="A1" s="509" t="s">
        <v>474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s="12" customFormat="1" ht="10.5" customHeight="1" thickBot="1">
      <c r="A2" s="104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29" s="107" customFormat="1" ht="13.5" customHeight="1">
      <c r="A3" s="507" t="s">
        <v>17</v>
      </c>
      <c r="B3" s="201"/>
      <c r="C3" s="505" t="s">
        <v>18</v>
      </c>
      <c r="D3" s="506"/>
      <c r="E3" s="506"/>
      <c r="F3" s="506" t="s">
        <v>373</v>
      </c>
      <c r="G3" s="506"/>
      <c r="H3" s="506"/>
      <c r="I3" s="503" t="s">
        <v>19</v>
      </c>
      <c r="J3" s="504"/>
      <c r="K3" s="505"/>
      <c r="L3" s="506" t="s">
        <v>374</v>
      </c>
      <c r="M3" s="506"/>
      <c r="N3" s="506"/>
      <c r="O3" s="506" t="s">
        <v>375</v>
      </c>
      <c r="P3" s="506"/>
      <c r="Q3" s="503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107" customFormat="1" ht="13.5" customHeight="1">
      <c r="A4" s="508"/>
      <c r="B4" s="202"/>
      <c r="C4" s="200" t="s">
        <v>466</v>
      </c>
      <c r="D4" s="108" t="s">
        <v>5</v>
      </c>
      <c r="E4" s="108" t="s">
        <v>6</v>
      </c>
      <c r="F4" s="108" t="s">
        <v>466</v>
      </c>
      <c r="G4" s="108" t="s">
        <v>5</v>
      </c>
      <c r="H4" s="108" t="s">
        <v>6</v>
      </c>
      <c r="I4" s="108" t="s">
        <v>466</v>
      </c>
      <c r="J4" s="108" t="s">
        <v>5</v>
      </c>
      <c r="K4" s="108" t="s">
        <v>6</v>
      </c>
      <c r="L4" s="108" t="s">
        <v>466</v>
      </c>
      <c r="M4" s="108" t="s">
        <v>5</v>
      </c>
      <c r="N4" s="108" t="s">
        <v>6</v>
      </c>
      <c r="O4" s="108" t="s">
        <v>466</v>
      </c>
      <c r="P4" s="108" t="s">
        <v>5</v>
      </c>
      <c r="Q4" s="109" t="s">
        <v>6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s="111" customFormat="1" ht="6" customHeight="1">
      <c r="A5" s="110"/>
      <c r="B5" s="20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111" customFormat="1" ht="12" customHeight="1">
      <c r="A6" s="112" t="s">
        <v>468</v>
      </c>
      <c r="B6" s="198"/>
      <c r="C6" s="63">
        <v>148607</v>
      </c>
      <c r="D6" s="63">
        <v>73068</v>
      </c>
      <c r="E6" s="63">
        <v>75539</v>
      </c>
      <c r="F6" s="63">
        <v>176016</v>
      </c>
      <c r="G6" s="63">
        <v>85281</v>
      </c>
      <c r="H6" s="63">
        <v>90735</v>
      </c>
      <c r="I6" s="63">
        <v>192326</v>
      </c>
      <c r="J6" s="63">
        <v>94117</v>
      </c>
      <c r="K6" s="63">
        <v>98209</v>
      </c>
      <c r="L6" s="63">
        <v>206203</v>
      </c>
      <c r="M6" s="63">
        <v>99888</v>
      </c>
      <c r="N6" s="63">
        <v>106315</v>
      </c>
      <c r="O6" s="63">
        <v>215856</v>
      </c>
      <c r="P6" s="63">
        <v>104199</v>
      </c>
      <c r="Q6" s="64">
        <v>111657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111" customFormat="1" ht="9.75" customHeight="1">
      <c r="A7" s="112"/>
      <c r="B7" s="198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07" customFormat="1" ht="10.5" customHeight="1">
      <c r="A8" s="113" t="s">
        <v>199</v>
      </c>
      <c r="B8" s="199"/>
      <c r="C8" s="114">
        <v>62713</v>
      </c>
      <c r="D8" s="114">
        <v>29611</v>
      </c>
      <c r="E8" s="114">
        <v>33102</v>
      </c>
      <c r="F8" s="114">
        <v>81902</v>
      </c>
      <c r="G8" s="114">
        <v>38131</v>
      </c>
      <c r="H8" s="114">
        <v>43771</v>
      </c>
      <c r="I8" s="114">
        <v>90112</v>
      </c>
      <c r="J8" s="114">
        <v>42618</v>
      </c>
      <c r="K8" s="114">
        <v>47494</v>
      </c>
      <c r="L8" s="114">
        <v>128721</v>
      </c>
      <c r="M8" s="114">
        <v>61803</v>
      </c>
      <c r="N8" s="114">
        <v>66918</v>
      </c>
      <c r="O8" s="114">
        <v>172340</v>
      </c>
      <c r="P8" s="114">
        <v>82440</v>
      </c>
      <c r="Q8" s="115">
        <v>89900</v>
      </c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</row>
    <row r="9" spans="1:29" s="107" customFormat="1" ht="10.5" customHeight="1">
      <c r="A9" s="113" t="s">
        <v>200</v>
      </c>
      <c r="B9" s="199"/>
      <c r="C9" s="116">
        <v>2499</v>
      </c>
      <c r="D9" s="116">
        <v>1237</v>
      </c>
      <c r="E9" s="116">
        <v>1262</v>
      </c>
      <c r="F9" s="116">
        <v>4377</v>
      </c>
      <c r="G9" s="116">
        <v>1882</v>
      </c>
      <c r="H9" s="116">
        <v>2495</v>
      </c>
      <c r="I9" s="116">
        <v>6673</v>
      </c>
      <c r="J9" s="116">
        <v>2808</v>
      </c>
      <c r="K9" s="116">
        <v>3865</v>
      </c>
      <c r="L9" s="116" t="s">
        <v>14</v>
      </c>
      <c r="M9" s="116" t="s">
        <v>14</v>
      </c>
      <c r="N9" s="116" t="s">
        <v>14</v>
      </c>
      <c r="O9" s="116" t="s">
        <v>14</v>
      </c>
      <c r="P9" s="116" t="s">
        <v>14</v>
      </c>
      <c r="Q9" s="117" t="s">
        <v>14</v>
      </c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</row>
    <row r="10" spans="1:29" s="107" customFormat="1" ht="10.5" customHeight="1">
      <c r="A10" s="113" t="s">
        <v>201</v>
      </c>
      <c r="B10" s="199"/>
      <c r="C10" s="116">
        <v>1590</v>
      </c>
      <c r="D10" s="116">
        <v>763</v>
      </c>
      <c r="E10" s="116">
        <v>827</v>
      </c>
      <c r="F10" s="116">
        <v>1583</v>
      </c>
      <c r="G10" s="116">
        <v>757</v>
      </c>
      <c r="H10" s="116">
        <v>826</v>
      </c>
      <c r="I10" s="116">
        <v>1678</v>
      </c>
      <c r="J10" s="116">
        <v>821</v>
      </c>
      <c r="K10" s="116">
        <v>857</v>
      </c>
      <c r="L10" s="116" t="s">
        <v>14</v>
      </c>
      <c r="M10" s="116" t="s">
        <v>14</v>
      </c>
      <c r="N10" s="116" t="s">
        <v>14</v>
      </c>
      <c r="O10" s="116" t="s">
        <v>14</v>
      </c>
      <c r="P10" s="116" t="s">
        <v>14</v>
      </c>
      <c r="Q10" s="117" t="s">
        <v>14</v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s="107" customFormat="1" ht="10.5" customHeight="1">
      <c r="A11" s="113" t="s">
        <v>202</v>
      </c>
      <c r="B11" s="199"/>
      <c r="C11" s="116">
        <v>6759</v>
      </c>
      <c r="D11" s="116">
        <v>3395</v>
      </c>
      <c r="E11" s="116">
        <v>3364</v>
      </c>
      <c r="F11" s="116">
        <v>8115</v>
      </c>
      <c r="G11" s="116">
        <v>4364</v>
      </c>
      <c r="H11" s="116">
        <v>3751</v>
      </c>
      <c r="I11" s="116">
        <v>9053</v>
      </c>
      <c r="J11" s="116">
        <v>4947</v>
      </c>
      <c r="K11" s="116">
        <v>4106</v>
      </c>
      <c r="L11" s="116" t="s">
        <v>14</v>
      </c>
      <c r="M11" s="116" t="s">
        <v>14</v>
      </c>
      <c r="N11" s="116" t="s">
        <v>14</v>
      </c>
      <c r="O11" s="116" t="s">
        <v>14</v>
      </c>
      <c r="P11" s="116" t="s">
        <v>14</v>
      </c>
      <c r="Q11" s="117" t="s">
        <v>14</v>
      </c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s="107" customFormat="1" ht="10.5" customHeight="1">
      <c r="A12" s="113" t="s">
        <v>203</v>
      </c>
      <c r="B12" s="199"/>
      <c r="C12" s="116">
        <v>6090</v>
      </c>
      <c r="D12" s="116">
        <v>2925</v>
      </c>
      <c r="E12" s="116">
        <v>3165</v>
      </c>
      <c r="F12" s="116">
        <v>6086</v>
      </c>
      <c r="G12" s="116">
        <v>2911</v>
      </c>
      <c r="H12" s="116">
        <v>3175</v>
      </c>
      <c r="I12" s="116">
        <v>6209</v>
      </c>
      <c r="J12" s="116">
        <v>2987</v>
      </c>
      <c r="K12" s="116">
        <v>3222</v>
      </c>
      <c r="L12" s="116" t="s">
        <v>14</v>
      </c>
      <c r="M12" s="116" t="s">
        <v>14</v>
      </c>
      <c r="N12" s="116" t="s">
        <v>14</v>
      </c>
      <c r="O12" s="116" t="s">
        <v>14</v>
      </c>
      <c r="P12" s="116" t="s">
        <v>14</v>
      </c>
      <c r="Q12" s="117" t="s">
        <v>14</v>
      </c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s="107" customFormat="1" ht="10.5" customHeight="1">
      <c r="A13" s="113" t="s">
        <v>204</v>
      </c>
      <c r="B13" s="199"/>
      <c r="C13" s="116">
        <v>2011</v>
      </c>
      <c r="D13" s="116">
        <v>998</v>
      </c>
      <c r="E13" s="116">
        <v>1013</v>
      </c>
      <c r="F13" s="116">
        <v>2068</v>
      </c>
      <c r="G13" s="116">
        <v>1053</v>
      </c>
      <c r="H13" s="116">
        <v>1015</v>
      </c>
      <c r="I13" s="116">
        <v>2190</v>
      </c>
      <c r="J13" s="116">
        <v>1125</v>
      </c>
      <c r="K13" s="116">
        <v>1065</v>
      </c>
      <c r="L13" s="116" t="s">
        <v>14</v>
      </c>
      <c r="M13" s="116" t="s">
        <v>14</v>
      </c>
      <c r="N13" s="116" t="s">
        <v>14</v>
      </c>
      <c r="O13" s="116" t="s">
        <v>14</v>
      </c>
      <c r="P13" s="116" t="s">
        <v>14</v>
      </c>
      <c r="Q13" s="117" t="s">
        <v>14</v>
      </c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s="107" customFormat="1" ht="10.5" customHeight="1">
      <c r="A14" s="113" t="s">
        <v>205</v>
      </c>
      <c r="B14" s="199"/>
      <c r="C14" s="116">
        <v>1465</v>
      </c>
      <c r="D14" s="116">
        <v>745</v>
      </c>
      <c r="E14" s="116">
        <v>720</v>
      </c>
      <c r="F14" s="116">
        <v>1461</v>
      </c>
      <c r="G14" s="116">
        <v>732</v>
      </c>
      <c r="H14" s="116">
        <v>729</v>
      </c>
      <c r="I14" s="116">
        <v>1472</v>
      </c>
      <c r="J14" s="116">
        <v>738</v>
      </c>
      <c r="K14" s="116">
        <v>734</v>
      </c>
      <c r="L14" s="116" t="s">
        <v>14</v>
      </c>
      <c r="M14" s="116" t="s">
        <v>14</v>
      </c>
      <c r="N14" s="116" t="s">
        <v>14</v>
      </c>
      <c r="O14" s="116" t="s">
        <v>14</v>
      </c>
      <c r="P14" s="116" t="s">
        <v>14</v>
      </c>
      <c r="Q14" s="117" t="s">
        <v>14</v>
      </c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1:29" s="107" customFormat="1" ht="10.5" customHeight="1">
      <c r="A15" s="113" t="s">
        <v>206</v>
      </c>
      <c r="B15" s="199"/>
      <c r="C15" s="116">
        <v>10082</v>
      </c>
      <c r="D15" s="116">
        <v>5118</v>
      </c>
      <c r="E15" s="116">
        <v>4964</v>
      </c>
      <c r="F15" s="116">
        <v>14672</v>
      </c>
      <c r="G15" s="116">
        <v>7002</v>
      </c>
      <c r="H15" s="116">
        <v>7670</v>
      </c>
      <c r="I15" s="116">
        <v>16611</v>
      </c>
      <c r="J15" s="116">
        <v>8187</v>
      </c>
      <c r="K15" s="116">
        <v>8424</v>
      </c>
      <c r="L15" s="116">
        <v>18584</v>
      </c>
      <c r="M15" s="116">
        <v>8824</v>
      </c>
      <c r="N15" s="116">
        <v>9760</v>
      </c>
      <c r="O15" s="116" t="s">
        <v>14</v>
      </c>
      <c r="P15" s="116" t="s">
        <v>14</v>
      </c>
      <c r="Q15" s="117" t="s">
        <v>14</v>
      </c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</row>
    <row r="16" spans="1:29" s="107" customFormat="1" ht="10.5" customHeight="1">
      <c r="A16" s="113" t="s">
        <v>207</v>
      </c>
      <c r="B16" s="199"/>
      <c r="C16" s="116">
        <v>1359</v>
      </c>
      <c r="D16" s="116">
        <v>688</v>
      </c>
      <c r="E16" s="116">
        <v>671</v>
      </c>
      <c r="F16" s="116">
        <v>1349</v>
      </c>
      <c r="G16" s="116">
        <v>680</v>
      </c>
      <c r="H16" s="116">
        <v>669</v>
      </c>
      <c r="I16" s="116">
        <v>1401</v>
      </c>
      <c r="J16" s="116">
        <v>715</v>
      </c>
      <c r="K16" s="116">
        <v>686</v>
      </c>
      <c r="L16" s="116">
        <v>1334</v>
      </c>
      <c r="M16" s="116">
        <v>680</v>
      </c>
      <c r="N16" s="116">
        <v>654</v>
      </c>
      <c r="O16" s="116" t="s">
        <v>14</v>
      </c>
      <c r="P16" s="116" t="s">
        <v>14</v>
      </c>
      <c r="Q16" s="117" t="s">
        <v>14</v>
      </c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s="107" customFormat="1" ht="10.5" customHeight="1">
      <c r="A17" s="113" t="s">
        <v>208</v>
      </c>
      <c r="B17" s="199"/>
      <c r="C17" s="116">
        <v>1911</v>
      </c>
      <c r="D17" s="116">
        <v>930</v>
      </c>
      <c r="E17" s="116">
        <v>981</v>
      </c>
      <c r="F17" s="116">
        <v>1893</v>
      </c>
      <c r="G17" s="116">
        <v>883</v>
      </c>
      <c r="H17" s="116">
        <v>1010</v>
      </c>
      <c r="I17" s="116">
        <v>1882</v>
      </c>
      <c r="J17" s="116">
        <v>912</v>
      </c>
      <c r="K17" s="116">
        <v>970</v>
      </c>
      <c r="L17" s="116">
        <v>1872</v>
      </c>
      <c r="M17" s="116">
        <v>929</v>
      </c>
      <c r="N17" s="116">
        <v>943</v>
      </c>
      <c r="O17" s="116" t="s">
        <v>14</v>
      </c>
      <c r="P17" s="116" t="s">
        <v>14</v>
      </c>
      <c r="Q17" s="117" t="s">
        <v>14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1:29" s="107" customFormat="1" ht="10.5" customHeight="1">
      <c r="A18" s="113" t="s">
        <v>21</v>
      </c>
      <c r="B18" s="199"/>
      <c r="C18" s="116">
        <v>3767</v>
      </c>
      <c r="D18" s="116">
        <v>1872</v>
      </c>
      <c r="E18" s="116">
        <v>1895</v>
      </c>
      <c r="F18" s="116">
        <v>4027</v>
      </c>
      <c r="G18" s="116">
        <v>2007</v>
      </c>
      <c r="H18" s="116">
        <v>2020</v>
      </c>
      <c r="I18" s="116">
        <v>4254</v>
      </c>
      <c r="J18" s="116">
        <v>2126</v>
      </c>
      <c r="K18" s="116">
        <v>2128</v>
      </c>
      <c r="L18" s="116">
        <v>4906</v>
      </c>
      <c r="M18" s="116">
        <v>2299</v>
      </c>
      <c r="N18" s="116">
        <v>2607</v>
      </c>
      <c r="O18" s="116" t="s">
        <v>14</v>
      </c>
      <c r="P18" s="116" t="s">
        <v>14</v>
      </c>
      <c r="Q18" s="117" t="s">
        <v>14</v>
      </c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  <row r="19" spans="1:29" s="107" customFormat="1" ht="10.5" customHeight="1">
      <c r="A19" s="113" t="s">
        <v>22</v>
      </c>
      <c r="B19" s="199"/>
      <c r="C19" s="116">
        <v>5988</v>
      </c>
      <c r="D19" s="116">
        <v>3715</v>
      </c>
      <c r="E19" s="116">
        <v>2273</v>
      </c>
      <c r="F19" s="116">
        <v>6089</v>
      </c>
      <c r="G19" s="116">
        <v>3712</v>
      </c>
      <c r="H19" s="116">
        <v>2377</v>
      </c>
      <c r="I19" s="116">
        <v>6383</v>
      </c>
      <c r="J19" s="116">
        <v>3811</v>
      </c>
      <c r="K19" s="116">
        <v>2572</v>
      </c>
      <c r="L19" s="116">
        <v>5639</v>
      </c>
      <c r="M19" s="116">
        <v>2968</v>
      </c>
      <c r="N19" s="116">
        <v>2671</v>
      </c>
      <c r="O19" s="116" t="s">
        <v>14</v>
      </c>
      <c r="P19" s="116" t="s">
        <v>14</v>
      </c>
      <c r="Q19" s="117" t="s">
        <v>14</v>
      </c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1:29" s="107" customFormat="1" ht="10.5" customHeight="1">
      <c r="A20" s="113" t="s">
        <v>209</v>
      </c>
      <c r="B20" s="199"/>
      <c r="C20" s="116">
        <v>1578</v>
      </c>
      <c r="D20" s="116">
        <v>792</v>
      </c>
      <c r="E20" s="116">
        <v>786</v>
      </c>
      <c r="F20" s="116">
        <v>1558</v>
      </c>
      <c r="G20" s="116">
        <v>784</v>
      </c>
      <c r="H20" s="116">
        <v>774</v>
      </c>
      <c r="I20" s="116">
        <v>1546</v>
      </c>
      <c r="J20" s="116">
        <v>794</v>
      </c>
      <c r="K20" s="116">
        <v>752</v>
      </c>
      <c r="L20" s="116">
        <v>1562</v>
      </c>
      <c r="M20" s="116">
        <v>810</v>
      </c>
      <c r="N20" s="116">
        <v>752</v>
      </c>
      <c r="O20" s="116" t="s">
        <v>14</v>
      </c>
      <c r="P20" s="116" t="s">
        <v>14</v>
      </c>
      <c r="Q20" s="117" t="s">
        <v>14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</row>
    <row r="21" spans="1:29" s="107" customFormat="1" ht="10.5" customHeight="1">
      <c r="A21" s="113" t="s">
        <v>23</v>
      </c>
      <c r="B21" s="199"/>
      <c r="C21" s="116">
        <v>2316</v>
      </c>
      <c r="D21" s="116">
        <v>1159</v>
      </c>
      <c r="E21" s="116">
        <v>1157</v>
      </c>
      <c r="F21" s="116">
        <v>2258</v>
      </c>
      <c r="G21" s="116">
        <v>1128</v>
      </c>
      <c r="H21" s="116">
        <v>1130</v>
      </c>
      <c r="I21" s="116">
        <v>2400</v>
      </c>
      <c r="J21" s="116">
        <v>1218</v>
      </c>
      <c r="K21" s="116">
        <v>1182</v>
      </c>
      <c r="L21" s="116">
        <v>2347</v>
      </c>
      <c r="M21" s="116">
        <v>1181</v>
      </c>
      <c r="N21" s="116">
        <v>1166</v>
      </c>
      <c r="O21" s="116">
        <v>2418</v>
      </c>
      <c r="P21" s="116">
        <v>1198</v>
      </c>
      <c r="Q21" s="117">
        <v>1220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</row>
    <row r="22" spans="1:29" s="107" customFormat="1" ht="10.5" customHeight="1">
      <c r="A22" s="113" t="s">
        <v>210</v>
      </c>
      <c r="B22" s="199"/>
      <c r="C22" s="116">
        <v>3518</v>
      </c>
      <c r="D22" s="116">
        <v>1768</v>
      </c>
      <c r="E22" s="116">
        <v>1750</v>
      </c>
      <c r="F22" s="116">
        <v>3470</v>
      </c>
      <c r="G22" s="116">
        <v>1751</v>
      </c>
      <c r="H22" s="116">
        <v>1719</v>
      </c>
      <c r="I22" s="116">
        <v>3543</v>
      </c>
      <c r="J22" s="116">
        <v>1759</v>
      </c>
      <c r="K22" s="116">
        <v>1784</v>
      </c>
      <c r="L22" s="116">
        <v>3568</v>
      </c>
      <c r="M22" s="116">
        <v>1744</v>
      </c>
      <c r="N22" s="116">
        <v>1824</v>
      </c>
      <c r="O22" s="116">
        <v>3563</v>
      </c>
      <c r="P22" s="116">
        <v>1758</v>
      </c>
      <c r="Q22" s="117">
        <v>1805</v>
      </c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</row>
    <row r="23" spans="1:29" s="107" customFormat="1" ht="10.5" customHeight="1">
      <c r="A23" s="113" t="s">
        <v>211</v>
      </c>
      <c r="B23" s="199"/>
      <c r="C23" s="116">
        <v>2066</v>
      </c>
      <c r="D23" s="116">
        <v>1058</v>
      </c>
      <c r="E23" s="116">
        <v>1008</v>
      </c>
      <c r="F23" s="116">
        <v>2013</v>
      </c>
      <c r="G23" s="116">
        <v>1026</v>
      </c>
      <c r="H23" s="116">
        <v>987</v>
      </c>
      <c r="I23" s="116">
        <v>2122</v>
      </c>
      <c r="J23" s="116">
        <v>1053</v>
      </c>
      <c r="K23" s="116">
        <v>1069</v>
      </c>
      <c r="L23" s="116">
        <v>2033</v>
      </c>
      <c r="M23" s="116">
        <v>1002</v>
      </c>
      <c r="N23" s="116">
        <v>1031</v>
      </c>
      <c r="O23" s="116">
        <v>2073</v>
      </c>
      <c r="P23" s="116">
        <v>1032</v>
      </c>
      <c r="Q23" s="117">
        <v>1041</v>
      </c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</row>
    <row r="24" spans="1:29" s="107" customFormat="1" ht="10.5" customHeight="1">
      <c r="A24" s="113" t="s">
        <v>212</v>
      </c>
      <c r="B24" s="199"/>
      <c r="C24" s="116">
        <v>1947</v>
      </c>
      <c r="D24" s="116">
        <v>984</v>
      </c>
      <c r="E24" s="116">
        <v>963</v>
      </c>
      <c r="F24" s="116">
        <v>1968</v>
      </c>
      <c r="G24" s="116">
        <v>995</v>
      </c>
      <c r="H24" s="116">
        <v>973</v>
      </c>
      <c r="I24" s="116">
        <v>1983</v>
      </c>
      <c r="J24" s="116">
        <v>1014</v>
      </c>
      <c r="K24" s="116">
        <v>969</v>
      </c>
      <c r="L24" s="116">
        <v>1933</v>
      </c>
      <c r="M24" s="116">
        <v>980</v>
      </c>
      <c r="N24" s="116">
        <v>953</v>
      </c>
      <c r="O24" s="116">
        <v>2059</v>
      </c>
      <c r="P24" s="116">
        <v>1048</v>
      </c>
      <c r="Q24" s="117">
        <v>1011</v>
      </c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</row>
    <row r="25" spans="1:29" s="107" customFormat="1" ht="10.5" customHeight="1">
      <c r="A25" s="113" t="s">
        <v>213</v>
      </c>
      <c r="B25" s="199"/>
      <c r="C25" s="116">
        <v>2063</v>
      </c>
      <c r="D25" s="116">
        <v>1037</v>
      </c>
      <c r="E25" s="116">
        <v>1026</v>
      </c>
      <c r="F25" s="116">
        <v>2015</v>
      </c>
      <c r="G25" s="116">
        <v>1015</v>
      </c>
      <c r="H25" s="116">
        <v>1000</v>
      </c>
      <c r="I25" s="116">
        <v>1981</v>
      </c>
      <c r="J25" s="116">
        <v>1032</v>
      </c>
      <c r="K25" s="116">
        <v>949</v>
      </c>
      <c r="L25" s="116">
        <v>1986</v>
      </c>
      <c r="M25" s="116">
        <v>1042</v>
      </c>
      <c r="N25" s="116">
        <v>944</v>
      </c>
      <c r="O25" s="116">
        <v>2018</v>
      </c>
      <c r="P25" s="116">
        <v>1074</v>
      </c>
      <c r="Q25" s="117">
        <v>944</v>
      </c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</row>
    <row r="26" spans="1:29" s="107" customFormat="1" ht="10.5" customHeight="1">
      <c r="A26" s="113" t="s">
        <v>214</v>
      </c>
      <c r="B26" s="199"/>
      <c r="C26" s="116">
        <v>1794</v>
      </c>
      <c r="D26" s="116">
        <v>901</v>
      </c>
      <c r="E26" s="116">
        <v>893</v>
      </c>
      <c r="F26" s="116">
        <v>1729</v>
      </c>
      <c r="G26" s="116">
        <v>870</v>
      </c>
      <c r="H26" s="116">
        <v>859</v>
      </c>
      <c r="I26" s="116">
        <v>1789</v>
      </c>
      <c r="J26" s="116">
        <v>905</v>
      </c>
      <c r="K26" s="116">
        <v>884</v>
      </c>
      <c r="L26" s="116">
        <v>1699</v>
      </c>
      <c r="M26" s="116">
        <v>833</v>
      </c>
      <c r="N26" s="116">
        <v>866</v>
      </c>
      <c r="O26" s="116">
        <v>1722</v>
      </c>
      <c r="P26" s="116">
        <v>855</v>
      </c>
      <c r="Q26" s="117">
        <v>867</v>
      </c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</row>
    <row r="27" spans="1:29" s="107" customFormat="1" ht="10.5" customHeight="1">
      <c r="A27" s="113" t="s">
        <v>215</v>
      </c>
      <c r="B27" s="199"/>
      <c r="C27" s="116">
        <v>1666</v>
      </c>
      <c r="D27" s="116">
        <v>801</v>
      </c>
      <c r="E27" s="116">
        <v>865</v>
      </c>
      <c r="F27" s="116">
        <v>1688</v>
      </c>
      <c r="G27" s="116">
        <v>819</v>
      </c>
      <c r="H27" s="116">
        <v>869</v>
      </c>
      <c r="I27" s="116">
        <v>1712</v>
      </c>
      <c r="J27" s="116">
        <v>833</v>
      </c>
      <c r="K27" s="116">
        <v>879</v>
      </c>
      <c r="L27" s="116">
        <v>1643</v>
      </c>
      <c r="M27" s="116">
        <v>800</v>
      </c>
      <c r="N27" s="116">
        <v>843</v>
      </c>
      <c r="O27" s="116">
        <v>1680</v>
      </c>
      <c r="P27" s="116">
        <v>827</v>
      </c>
      <c r="Q27" s="117">
        <v>853</v>
      </c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</row>
    <row r="28" spans="1:29" s="107" customFormat="1" ht="10.5" customHeight="1">
      <c r="A28" s="113" t="s">
        <v>216</v>
      </c>
      <c r="B28" s="199"/>
      <c r="C28" s="116">
        <v>2203</v>
      </c>
      <c r="D28" s="116">
        <v>1033</v>
      </c>
      <c r="E28" s="116">
        <v>1170</v>
      </c>
      <c r="F28" s="116">
        <v>2222</v>
      </c>
      <c r="G28" s="116">
        <v>1069</v>
      </c>
      <c r="H28" s="116">
        <v>1153</v>
      </c>
      <c r="I28" s="116">
        <v>2386</v>
      </c>
      <c r="J28" s="116">
        <v>1115</v>
      </c>
      <c r="K28" s="116">
        <v>1271</v>
      </c>
      <c r="L28" s="116">
        <v>2531</v>
      </c>
      <c r="M28" s="116">
        <v>1180</v>
      </c>
      <c r="N28" s="116">
        <v>1351</v>
      </c>
      <c r="O28" s="116">
        <v>2458</v>
      </c>
      <c r="P28" s="116">
        <v>1190</v>
      </c>
      <c r="Q28" s="117">
        <v>1268</v>
      </c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</row>
    <row r="29" spans="1:29" s="107" customFormat="1" ht="10.5" customHeight="1">
      <c r="A29" s="113" t="s">
        <v>217</v>
      </c>
      <c r="B29" s="199"/>
      <c r="C29" s="116">
        <v>1701</v>
      </c>
      <c r="D29" s="116">
        <v>869</v>
      </c>
      <c r="E29" s="116">
        <v>832</v>
      </c>
      <c r="F29" s="116">
        <v>1673</v>
      </c>
      <c r="G29" s="116">
        <v>866</v>
      </c>
      <c r="H29" s="116">
        <v>807</v>
      </c>
      <c r="I29" s="116">
        <v>1693</v>
      </c>
      <c r="J29" s="116">
        <v>870</v>
      </c>
      <c r="K29" s="116">
        <v>823</v>
      </c>
      <c r="L29" s="116">
        <v>1583</v>
      </c>
      <c r="M29" s="116">
        <v>824</v>
      </c>
      <c r="N29" s="116">
        <v>759</v>
      </c>
      <c r="O29" s="116">
        <v>1671</v>
      </c>
      <c r="P29" s="116">
        <v>862</v>
      </c>
      <c r="Q29" s="117">
        <v>809</v>
      </c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</row>
    <row r="30" spans="1:29" s="107" customFormat="1" ht="10.5" customHeight="1">
      <c r="A30" s="113" t="s">
        <v>218</v>
      </c>
      <c r="B30" s="199"/>
      <c r="C30" s="116">
        <v>3928</v>
      </c>
      <c r="D30" s="116">
        <v>1794</v>
      </c>
      <c r="E30" s="116">
        <v>2134</v>
      </c>
      <c r="F30" s="116">
        <v>3909</v>
      </c>
      <c r="G30" s="116">
        <v>1803</v>
      </c>
      <c r="H30" s="116">
        <v>2106</v>
      </c>
      <c r="I30" s="116">
        <v>4269</v>
      </c>
      <c r="J30" s="116">
        <v>2000</v>
      </c>
      <c r="K30" s="116">
        <v>2269</v>
      </c>
      <c r="L30" s="116">
        <v>5171</v>
      </c>
      <c r="M30" s="116">
        <v>2280</v>
      </c>
      <c r="N30" s="116">
        <v>2891</v>
      </c>
      <c r="O30" s="116">
        <v>4660</v>
      </c>
      <c r="P30" s="116">
        <v>2142</v>
      </c>
      <c r="Q30" s="117">
        <v>2518</v>
      </c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</row>
    <row r="31" spans="1:29" s="107" customFormat="1" ht="10.5" customHeight="1">
      <c r="A31" s="113" t="s">
        <v>219</v>
      </c>
      <c r="B31" s="199"/>
      <c r="C31" s="116">
        <v>2712</v>
      </c>
      <c r="D31" s="116">
        <v>1345</v>
      </c>
      <c r="E31" s="116">
        <v>1367</v>
      </c>
      <c r="F31" s="116">
        <v>3184</v>
      </c>
      <c r="G31" s="116">
        <v>1621</v>
      </c>
      <c r="H31" s="116">
        <v>1563</v>
      </c>
      <c r="I31" s="116">
        <v>3901</v>
      </c>
      <c r="J31" s="116">
        <v>2049</v>
      </c>
      <c r="K31" s="116">
        <v>1852</v>
      </c>
      <c r="L31" s="116">
        <v>4154</v>
      </c>
      <c r="M31" s="116">
        <v>2136</v>
      </c>
      <c r="N31" s="116">
        <v>2018</v>
      </c>
      <c r="O31" s="116">
        <v>4119</v>
      </c>
      <c r="P31" s="116">
        <v>2110</v>
      </c>
      <c r="Q31" s="117">
        <v>2009</v>
      </c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</row>
    <row r="32" spans="1:29" s="107" customFormat="1" ht="10.5" customHeight="1">
      <c r="A32" s="113" t="s">
        <v>24</v>
      </c>
      <c r="B32" s="199"/>
      <c r="C32" s="116">
        <v>1744</v>
      </c>
      <c r="D32" s="116">
        <v>860</v>
      </c>
      <c r="E32" s="116">
        <v>884</v>
      </c>
      <c r="F32" s="116">
        <v>1731</v>
      </c>
      <c r="G32" s="116">
        <v>827</v>
      </c>
      <c r="H32" s="116">
        <v>904</v>
      </c>
      <c r="I32" s="116">
        <v>1676</v>
      </c>
      <c r="J32" s="116">
        <v>828</v>
      </c>
      <c r="K32" s="116">
        <v>848</v>
      </c>
      <c r="L32" s="116">
        <v>1592</v>
      </c>
      <c r="M32" s="116">
        <v>797</v>
      </c>
      <c r="N32" s="116">
        <v>795</v>
      </c>
      <c r="O32" s="116">
        <v>1636</v>
      </c>
      <c r="P32" s="116">
        <v>822</v>
      </c>
      <c r="Q32" s="117">
        <v>814</v>
      </c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</row>
    <row r="33" spans="1:29" s="107" customFormat="1" ht="10.5" customHeight="1">
      <c r="A33" s="113" t="s">
        <v>220</v>
      </c>
      <c r="B33" s="199"/>
      <c r="C33" s="116">
        <v>2826</v>
      </c>
      <c r="D33" s="116">
        <v>1474</v>
      </c>
      <c r="E33" s="116">
        <v>1352</v>
      </c>
      <c r="F33" s="116">
        <v>2892</v>
      </c>
      <c r="G33" s="116">
        <v>1498</v>
      </c>
      <c r="H33" s="116">
        <v>1394</v>
      </c>
      <c r="I33" s="116">
        <v>2905</v>
      </c>
      <c r="J33" s="116">
        <v>1489</v>
      </c>
      <c r="K33" s="116">
        <v>1416</v>
      </c>
      <c r="L33" s="116">
        <v>2906</v>
      </c>
      <c r="M33" s="116">
        <v>1481</v>
      </c>
      <c r="N33" s="116">
        <v>1425</v>
      </c>
      <c r="O33" s="116">
        <v>2906</v>
      </c>
      <c r="P33" s="116">
        <v>1498</v>
      </c>
      <c r="Q33" s="117">
        <v>1408</v>
      </c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</row>
    <row r="34" spans="1:29" s="107" customFormat="1" ht="10.5" customHeight="1">
      <c r="A34" s="113" t="s">
        <v>221</v>
      </c>
      <c r="B34" s="199"/>
      <c r="C34" s="116">
        <v>2561</v>
      </c>
      <c r="D34" s="116">
        <v>1307</v>
      </c>
      <c r="E34" s="116">
        <v>1254</v>
      </c>
      <c r="F34" s="116">
        <v>2498</v>
      </c>
      <c r="G34" s="116">
        <v>1260</v>
      </c>
      <c r="H34" s="116">
        <v>1238</v>
      </c>
      <c r="I34" s="116">
        <v>2599</v>
      </c>
      <c r="J34" s="116">
        <v>1328</v>
      </c>
      <c r="K34" s="116">
        <v>1271</v>
      </c>
      <c r="L34" s="116">
        <v>2624</v>
      </c>
      <c r="M34" s="116">
        <v>1338</v>
      </c>
      <c r="N34" s="116">
        <v>1286</v>
      </c>
      <c r="O34" s="116">
        <v>2521</v>
      </c>
      <c r="P34" s="116">
        <v>1252</v>
      </c>
      <c r="Q34" s="117">
        <v>1269</v>
      </c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</row>
    <row r="35" spans="1:29" s="107" customFormat="1" ht="10.5" customHeight="1">
      <c r="A35" s="113" t="s">
        <v>222</v>
      </c>
      <c r="B35" s="199"/>
      <c r="C35" s="116">
        <v>2859</v>
      </c>
      <c r="D35" s="116">
        <v>1443</v>
      </c>
      <c r="E35" s="116">
        <v>1416</v>
      </c>
      <c r="F35" s="116">
        <v>2801</v>
      </c>
      <c r="G35" s="116">
        <v>1424</v>
      </c>
      <c r="H35" s="116">
        <v>1377</v>
      </c>
      <c r="I35" s="116">
        <v>2971</v>
      </c>
      <c r="J35" s="116">
        <v>1540</v>
      </c>
      <c r="K35" s="116">
        <v>1431</v>
      </c>
      <c r="L35" s="116">
        <v>2965</v>
      </c>
      <c r="M35" s="116">
        <v>1522</v>
      </c>
      <c r="N35" s="116">
        <v>1443</v>
      </c>
      <c r="O35" s="116">
        <v>3070</v>
      </c>
      <c r="P35" s="116">
        <v>1565</v>
      </c>
      <c r="Q35" s="117">
        <v>1505</v>
      </c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</row>
    <row r="36" spans="1:29" s="107" customFormat="1" ht="10.5" customHeight="1">
      <c r="A36" s="113" t="s">
        <v>223</v>
      </c>
      <c r="B36" s="199"/>
      <c r="C36" s="116">
        <v>1193</v>
      </c>
      <c r="D36" s="116">
        <v>582</v>
      </c>
      <c r="E36" s="116">
        <v>611</v>
      </c>
      <c r="F36" s="116">
        <v>1147</v>
      </c>
      <c r="G36" s="116">
        <v>567</v>
      </c>
      <c r="H36" s="116">
        <v>580</v>
      </c>
      <c r="I36" s="116">
        <v>1139</v>
      </c>
      <c r="J36" s="116">
        <v>560</v>
      </c>
      <c r="K36" s="116">
        <v>579</v>
      </c>
      <c r="L36" s="116">
        <v>1124</v>
      </c>
      <c r="M36" s="116">
        <v>546</v>
      </c>
      <c r="N36" s="116">
        <v>578</v>
      </c>
      <c r="O36" s="116">
        <v>1140</v>
      </c>
      <c r="P36" s="116">
        <v>567</v>
      </c>
      <c r="Q36" s="117">
        <v>573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</row>
    <row r="37" spans="1:29" s="107" customFormat="1" ht="10.5" customHeight="1">
      <c r="A37" s="113" t="s">
        <v>224</v>
      </c>
      <c r="B37" s="199"/>
      <c r="C37" s="116">
        <v>2115</v>
      </c>
      <c r="D37" s="116">
        <v>1072</v>
      </c>
      <c r="E37" s="116">
        <v>1043</v>
      </c>
      <c r="F37" s="116">
        <v>2092</v>
      </c>
      <c r="G37" s="116">
        <v>1063</v>
      </c>
      <c r="H37" s="116">
        <v>1029</v>
      </c>
      <c r="I37" s="116">
        <v>2230</v>
      </c>
      <c r="J37" s="116">
        <v>1141</v>
      </c>
      <c r="K37" s="116">
        <v>1089</v>
      </c>
      <c r="L37" s="116">
        <v>2208</v>
      </c>
      <c r="M37" s="116">
        <v>1111</v>
      </c>
      <c r="N37" s="116">
        <v>1097</v>
      </c>
      <c r="O37" s="116">
        <v>2252</v>
      </c>
      <c r="P37" s="116">
        <v>1146</v>
      </c>
      <c r="Q37" s="117">
        <v>1106</v>
      </c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</row>
    <row r="38" spans="1:29" s="107" customFormat="1" ht="10.5" customHeight="1">
      <c r="A38" s="113" t="s">
        <v>225</v>
      </c>
      <c r="B38" s="199"/>
      <c r="C38" s="116">
        <v>1583</v>
      </c>
      <c r="D38" s="116">
        <v>792</v>
      </c>
      <c r="E38" s="116">
        <v>791</v>
      </c>
      <c r="F38" s="116">
        <v>1546</v>
      </c>
      <c r="G38" s="116">
        <v>781</v>
      </c>
      <c r="H38" s="116">
        <v>765</v>
      </c>
      <c r="I38" s="116">
        <v>1563</v>
      </c>
      <c r="J38" s="116">
        <v>794</v>
      </c>
      <c r="K38" s="116">
        <v>769</v>
      </c>
      <c r="L38" s="116">
        <v>1518</v>
      </c>
      <c r="M38" s="116">
        <v>778</v>
      </c>
      <c r="N38" s="116">
        <v>740</v>
      </c>
      <c r="O38" s="116">
        <v>1550</v>
      </c>
      <c r="P38" s="116">
        <v>813</v>
      </c>
      <c r="Q38" s="117">
        <v>737</v>
      </c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</row>
    <row r="39" spans="1:29" s="107" customFormat="1" ht="10.5" customHeight="1">
      <c r="A39" s="113" t="s">
        <v>226</v>
      </c>
      <c r="B39" s="199"/>
      <c r="C39" s="116" t="s">
        <v>14</v>
      </c>
      <c r="D39" s="116" t="s">
        <v>14</v>
      </c>
      <c r="E39" s="116" t="s">
        <v>14</v>
      </c>
      <c r="F39" s="116" t="s">
        <v>14</v>
      </c>
      <c r="G39" s="116" t="s">
        <v>14</v>
      </c>
      <c r="H39" s="116" t="s">
        <v>14</v>
      </c>
      <c r="I39" s="116" t="s">
        <v>14</v>
      </c>
      <c r="J39" s="116" t="s">
        <v>14</v>
      </c>
      <c r="K39" s="116" t="s">
        <v>14</v>
      </c>
      <c r="L39" s="116" t="s">
        <v>14</v>
      </c>
      <c r="M39" s="116" t="s">
        <v>14</v>
      </c>
      <c r="N39" s="116" t="s">
        <v>14</v>
      </c>
      <c r="O39" s="116" t="s">
        <v>14</v>
      </c>
      <c r="P39" s="116" t="s">
        <v>14</v>
      </c>
      <c r="Q39" s="117" t="s">
        <v>14</v>
      </c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</row>
    <row r="40" spans="1:29" s="190" customFormat="1" ht="10.5" customHeight="1">
      <c r="A40" s="113" t="s">
        <v>198</v>
      </c>
      <c r="B40" s="199"/>
      <c r="C40" s="116" t="s">
        <v>14</v>
      </c>
      <c r="D40" s="116" t="s">
        <v>14</v>
      </c>
      <c r="E40" s="116" t="s">
        <v>14</v>
      </c>
      <c r="F40" s="116" t="s">
        <v>14</v>
      </c>
      <c r="G40" s="116" t="s">
        <v>14</v>
      </c>
      <c r="H40" s="116" t="s">
        <v>14</v>
      </c>
      <c r="I40" s="116" t="s">
        <v>14</v>
      </c>
      <c r="J40" s="116" t="s">
        <v>14</v>
      </c>
      <c r="K40" s="116" t="s">
        <v>14</v>
      </c>
      <c r="L40" s="116" t="s">
        <v>14</v>
      </c>
      <c r="M40" s="116" t="s">
        <v>14</v>
      </c>
      <c r="N40" s="116" t="s">
        <v>14</v>
      </c>
      <c r="O40" s="116" t="s">
        <v>14</v>
      </c>
      <c r="P40" s="116" t="s">
        <v>14</v>
      </c>
      <c r="Q40" s="117" t="s">
        <v>14</v>
      </c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</row>
    <row r="41" spans="1:29" s="107" customFormat="1" ht="6" customHeight="1" thickBot="1">
      <c r="A41" s="118"/>
      <c r="B41" s="120"/>
      <c r="C41" s="119" t="s">
        <v>11</v>
      </c>
      <c r="D41" s="119"/>
      <c r="E41" s="119"/>
      <c r="F41" s="119"/>
      <c r="G41" s="119"/>
      <c r="H41" s="119"/>
      <c r="I41" s="119"/>
      <c r="J41" s="119"/>
      <c r="K41" s="119"/>
      <c r="L41" s="119" t="s">
        <v>11</v>
      </c>
      <c r="M41" s="119"/>
      <c r="N41" s="119"/>
      <c r="O41" s="119"/>
      <c r="P41" s="119"/>
      <c r="Q41" s="119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</row>
    <row r="42" spans="1:29" s="107" customFormat="1" ht="12" customHeight="1" thickBot="1">
      <c r="A42" s="120"/>
      <c r="B42" s="120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</row>
    <row r="43" spans="1:29" s="107" customFormat="1" ht="13.5" customHeight="1">
      <c r="A43" s="507" t="s">
        <v>17</v>
      </c>
      <c r="B43" s="201"/>
      <c r="C43" s="505" t="s">
        <v>376</v>
      </c>
      <c r="D43" s="506"/>
      <c r="E43" s="506"/>
      <c r="F43" s="506" t="s">
        <v>377</v>
      </c>
      <c r="G43" s="506"/>
      <c r="H43" s="506"/>
      <c r="I43" s="506" t="s">
        <v>378</v>
      </c>
      <c r="J43" s="506"/>
      <c r="K43" s="506"/>
      <c r="L43" s="510" t="s">
        <v>379</v>
      </c>
      <c r="M43" s="510"/>
      <c r="N43" s="510"/>
      <c r="O43" s="510" t="s">
        <v>773</v>
      </c>
      <c r="P43" s="510"/>
      <c r="Q43" s="511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</row>
    <row r="44" spans="1:29" s="107" customFormat="1" ht="13.5" customHeight="1">
      <c r="A44" s="508"/>
      <c r="B44" s="202"/>
      <c r="C44" s="200" t="s">
        <v>466</v>
      </c>
      <c r="D44" s="108" t="s">
        <v>5</v>
      </c>
      <c r="E44" s="108" t="s">
        <v>6</v>
      </c>
      <c r="F44" s="108" t="s">
        <v>466</v>
      </c>
      <c r="G44" s="108" t="s">
        <v>5</v>
      </c>
      <c r="H44" s="108" t="s">
        <v>6</v>
      </c>
      <c r="I44" s="108" t="s">
        <v>466</v>
      </c>
      <c r="J44" s="108" t="s">
        <v>5</v>
      </c>
      <c r="K44" s="108" t="s">
        <v>6</v>
      </c>
      <c r="L44" s="108" t="s">
        <v>466</v>
      </c>
      <c r="M44" s="108" t="s">
        <v>5</v>
      </c>
      <c r="N44" s="108" t="s">
        <v>6</v>
      </c>
      <c r="O44" s="108" t="s">
        <v>466</v>
      </c>
      <c r="P44" s="108" t="s">
        <v>5</v>
      </c>
      <c r="Q44" s="109" t="s">
        <v>6</v>
      </c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</row>
    <row r="45" spans="1:29" s="111" customFormat="1" ht="6" customHeight="1">
      <c r="A45" s="110"/>
      <c r="B45" s="20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111" customFormat="1" ht="12" customHeight="1">
      <c r="A46" s="112" t="s">
        <v>467</v>
      </c>
      <c r="B46" s="198"/>
      <c r="C46" s="63">
        <v>221090</v>
      </c>
      <c r="D46" s="63">
        <v>108005</v>
      </c>
      <c r="E46" s="63">
        <v>113085</v>
      </c>
      <c r="F46" s="63">
        <v>243508</v>
      </c>
      <c r="G46" s="63">
        <v>118678</v>
      </c>
      <c r="H46" s="63">
        <v>124830</v>
      </c>
      <c r="I46" s="63">
        <v>277375</v>
      </c>
      <c r="J46" s="63">
        <v>133627</v>
      </c>
      <c r="K46" s="63">
        <v>143748</v>
      </c>
      <c r="L46" s="63">
        <v>312597</v>
      </c>
      <c r="M46" s="63">
        <v>151110</v>
      </c>
      <c r="N46" s="63">
        <v>161487</v>
      </c>
      <c r="O46" s="63">
        <f>P46+Q46</f>
        <v>413136</v>
      </c>
      <c r="P46" s="63">
        <f>P48+P80</f>
        <v>196525</v>
      </c>
      <c r="Q46" s="63">
        <f>Q48+Q80</f>
        <v>216611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107" customFormat="1" ht="9.75" customHeight="1">
      <c r="A47" s="113"/>
      <c r="B47" s="199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</row>
    <row r="48" spans="1:29" s="107" customFormat="1" ht="10.5" customHeight="1">
      <c r="A48" s="113" t="s">
        <v>199</v>
      </c>
      <c r="B48" s="199"/>
      <c r="C48" s="114">
        <v>166995</v>
      </c>
      <c r="D48" s="114">
        <v>81375</v>
      </c>
      <c r="E48" s="114">
        <v>85620</v>
      </c>
      <c r="F48" s="114">
        <v>211845</v>
      </c>
      <c r="G48" s="114">
        <v>102946</v>
      </c>
      <c r="H48" s="114">
        <v>108899</v>
      </c>
      <c r="I48" s="114">
        <v>259047</v>
      </c>
      <c r="J48" s="114">
        <v>124589</v>
      </c>
      <c r="K48" s="114">
        <v>134458</v>
      </c>
      <c r="L48" s="114">
        <v>304492</v>
      </c>
      <c r="M48" s="114">
        <v>147142</v>
      </c>
      <c r="N48" s="114">
        <v>157350</v>
      </c>
      <c r="O48" s="114">
        <f>P48+Q48</f>
        <v>399745</v>
      </c>
      <c r="P48" s="114">
        <v>190011</v>
      </c>
      <c r="Q48" s="114">
        <v>209734</v>
      </c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</row>
    <row r="49" spans="1:29" s="107" customFormat="1" ht="10.5" customHeight="1">
      <c r="A49" s="113" t="s">
        <v>200</v>
      </c>
      <c r="B49" s="199"/>
      <c r="C49" s="116" t="s">
        <v>14</v>
      </c>
      <c r="D49" s="116" t="s">
        <v>14</v>
      </c>
      <c r="E49" s="116" t="s">
        <v>14</v>
      </c>
      <c r="F49" s="116" t="s">
        <v>14</v>
      </c>
      <c r="G49" s="116" t="s">
        <v>14</v>
      </c>
      <c r="H49" s="116" t="s">
        <v>14</v>
      </c>
      <c r="I49" s="116" t="s">
        <v>14</v>
      </c>
      <c r="J49" s="116" t="s">
        <v>14</v>
      </c>
      <c r="K49" s="116" t="s">
        <v>14</v>
      </c>
      <c r="L49" s="116" t="s">
        <v>14</v>
      </c>
      <c r="M49" s="116" t="s">
        <v>14</v>
      </c>
      <c r="N49" s="116" t="s">
        <v>14</v>
      </c>
      <c r="O49" s="116" t="s">
        <v>14</v>
      </c>
      <c r="P49" s="116" t="s">
        <v>14</v>
      </c>
      <c r="Q49" s="116" t="s">
        <v>14</v>
      </c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</row>
    <row r="50" spans="1:29" s="107" customFormat="1" ht="10.5" customHeight="1">
      <c r="A50" s="113" t="s">
        <v>201</v>
      </c>
      <c r="B50" s="199"/>
      <c r="C50" s="116" t="s">
        <v>14</v>
      </c>
      <c r="D50" s="116" t="s">
        <v>14</v>
      </c>
      <c r="E50" s="116" t="s">
        <v>14</v>
      </c>
      <c r="F50" s="116" t="s">
        <v>14</v>
      </c>
      <c r="G50" s="116" t="s">
        <v>14</v>
      </c>
      <c r="H50" s="116" t="s">
        <v>14</v>
      </c>
      <c r="I50" s="116" t="s">
        <v>14</v>
      </c>
      <c r="J50" s="116" t="s">
        <v>14</v>
      </c>
      <c r="K50" s="116" t="s">
        <v>14</v>
      </c>
      <c r="L50" s="116" t="s">
        <v>14</v>
      </c>
      <c r="M50" s="116" t="s">
        <v>14</v>
      </c>
      <c r="N50" s="116" t="s">
        <v>14</v>
      </c>
      <c r="O50" s="116" t="s">
        <v>14</v>
      </c>
      <c r="P50" s="116" t="s">
        <v>14</v>
      </c>
      <c r="Q50" s="116" t="s">
        <v>14</v>
      </c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</row>
    <row r="51" spans="1:29" s="107" customFormat="1" ht="10.5" customHeight="1">
      <c r="A51" s="113" t="s">
        <v>202</v>
      </c>
      <c r="B51" s="199"/>
      <c r="C51" s="116" t="s">
        <v>14</v>
      </c>
      <c r="D51" s="116" t="s">
        <v>14</v>
      </c>
      <c r="E51" s="116" t="s">
        <v>14</v>
      </c>
      <c r="F51" s="116" t="s">
        <v>14</v>
      </c>
      <c r="G51" s="116" t="s">
        <v>14</v>
      </c>
      <c r="H51" s="116" t="s">
        <v>14</v>
      </c>
      <c r="I51" s="116" t="s">
        <v>14</v>
      </c>
      <c r="J51" s="116" t="s">
        <v>14</v>
      </c>
      <c r="K51" s="116" t="s">
        <v>14</v>
      </c>
      <c r="L51" s="116" t="s">
        <v>14</v>
      </c>
      <c r="M51" s="116" t="s">
        <v>14</v>
      </c>
      <c r="N51" s="116" t="s">
        <v>14</v>
      </c>
      <c r="O51" s="116" t="s">
        <v>14</v>
      </c>
      <c r="P51" s="116" t="s">
        <v>14</v>
      </c>
      <c r="Q51" s="116" t="s">
        <v>14</v>
      </c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</row>
    <row r="52" spans="1:29" s="107" customFormat="1" ht="10.5" customHeight="1">
      <c r="A52" s="113" t="s">
        <v>203</v>
      </c>
      <c r="B52" s="199"/>
      <c r="C52" s="116" t="s">
        <v>14</v>
      </c>
      <c r="D52" s="116" t="s">
        <v>14</v>
      </c>
      <c r="E52" s="116" t="s">
        <v>14</v>
      </c>
      <c r="F52" s="116" t="s">
        <v>14</v>
      </c>
      <c r="G52" s="116" t="s">
        <v>14</v>
      </c>
      <c r="H52" s="116" t="s">
        <v>14</v>
      </c>
      <c r="I52" s="116" t="s">
        <v>14</v>
      </c>
      <c r="J52" s="116" t="s">
        <v>14</v>
      </c>
      <c r="K52" s="116" t="s">
        <v>14</v>
      </c>
      <c r="L52" s="116" t="s">
        <v>14</v>
      </c>
      <c r="M52" s="116" t="s">
        <v>14</v>
      </c>
      <c r="N52" s="116" t="s">
        <v>14</v>
      </c>
      <c r="O52" s="116" t="s">
        <v>14</v>
      </c>
      <c r="P52" s="116" t="s">
        <v>14</v>
      </c>
      <c r="Q52" s="116" t="s">
        <v>14</v>
      </c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1:29" s="107" customFormat="1" ht="10.5" customHeight="1">
      <c r="A53" s="113" t="s">
        <v>204</v>
      </c>
      <c r="B53" s="199"/>
      <c r="C53" s="116" t="s">
        <v>14</v>
      </c>
      <c r="D53" s="116" t="s">
        <v>14</v>
      </c>
      <c r="E53" s="116" t="s">
        <v>14</v>
      </c>
      <c r="F53" s="116" t="s">
        <v>14</v>
      </c>
      <c r="G53" s="116" t="s">
        <v>14</v>
      </c>
      <c r="H53" s="116" t="s">
        <v>14</v>
      </c>
      <c r="I53" s="116" t="s">
        <v>14</v>
      </c>
      <c r="J53" s="116" t="s">
        <v>14</v>
      </c>
      <c r="K53" s="116" t="s">
        <v>14</v>
      </c>
      <c r="L53" s="116" t="s">
        <v>14</v>
      </c>
      <c r="M53" s="116" t="s">
        <v>14</v>
      </c>
      <c r="N53" s="116" t="s">
        <v>14</v>
      </c>
      <c r="O53" s="116" t="s">
        <v>14</v>
      </c>
      <c r="P53" s="116" t="s">
        <v>14</v>
      </c>
      <c r="Q53" s="116" t="s">
        <v>14</v>
      </c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</row>
    <row r="54" spans="1:29" s="107" customFormat="1" ht="10.5" customHeight="1">
      <c r="A54" s="113" t="s">
        <v>205</v>
      </c>
      <c r="B54" s="199"/>
      <c r="C54" s="116" t="s">
        <v>14</v>
      </c>
      <c r="D54" s="116" t="s">
        <v>14</v>
      </c>
      <c r="E54" s="116" t="s">
        <v>14</v>
      </c>
      <c r="F54" s="116" t="s">
        <v>14</v>
      </c>
      <c r="G54" s="116" t="s">
        <v>14</v>
      </c>
      <c r="H54" s="116" t="s">
        <v>14</v>
      </c>
      <c r="I54" s="116" t="s">
        <v>14</v>
      </c>
      <c r="J54" s="116" t="s">
        <v>14</v>
      </c>
      <c r="K54" s="116" t="s">
        <v>14</v>
      </c>
      <c r="L54" s="116" t="s">
        <v>14</v>
      </c>
      <c r="M54" s="116" t="s">
        <v>14</v>
      </c>
      <c r="N54" s="116" t="s">
        <v>14</v>
      </c>
      <c r="O54" s="116" t="s">
        <v>14</v>
      </c>
      <c r="P54" s="116" t="s">
        <v>14</v>
      </c>
      <c r="Q54" s="116" t="s">
        <v>14</v>
      </c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</row>
    <row r="55" spans="1:29" s="107" customFormat="1" ht="10.5" customHeight="1">
      <c r="A55" s="113" t="s">
        <v>206</v>
      </c>
      <c r="B55" s="199"/>
      <c r="C55" s="116" t="s">
        <v>14</v>
      </c>
      <c r="D55" s="116" t="s">
        <v>14</v>
      </c>
      <c r="E55" s="116" t="s">
        <v>14</v>
      </c>
      <c r="F55" s="116" t="s">
        <v>14</v>
      </c>
      <c r="G55" s="116" t="s">
        <v>14</v>
      </c>
      <c r="H55" s="116" t="s">
        <v>14</v>
      </c>
      <c r="I55" s="116" t="s">
        <v>14</v>
      </c>
      <c r="J55" s="116" t="s">
        <v>14</v>
      </c>
      <c r="K55" s="116" t="s">
        <v>14</v>
      </c>
      <c r="L55" s="116" t="s">
        <v>14</v>
      </c>
      <c r="M55" s="116" t="s">
        <v>14</v>
      </c>
      <c r="N55" s="116" t="s">
        <v>14</v>
      </c>
      <c r="O55" s="116" t="s">
        <v>14</v>
      </c>
      <c r="P55" s="116" t="s">
        <v>14</v>
      </c>
      <c r="Q55" s="116" t="s">
        <v>14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</row>
    <row r="56" spans="1:29" s="107" customFormat="1" ht="10.5" customHeight="1">
      <c r="A56" s="113" t="s">
        <v>207</v>
      </c>
      <c r="B56" s="199"/>
      <c r="C56" s="116" t="s">
        <v>14</v>
      </c>
      <c r="D56" s="116" t="s">
        <v>14</v>
      </c>
      <c r="E56" s="116" t="s">
        <v>14</v>
      </c>
      <c r="F56" s="116" t="s">
        <v>14</v>
      </c>
      <c r="G56" s="116" t="s">
        <v>14</v>
      </c>
      <c r="H56" s="116" t="s">
        <v>14</v>
      </c>
      <c r="I56" s="116" t="s">
        <v>14</v>
      </c>
      <c r="J56" s="116" t="s">
        <v>14</v>
      </c>
      <c r="K56" s="116" t="s">
        <v>14</v>
      </c>
      <c r="L56" s="116" t="s">
        <v>14</v>
      </c>
      <c r="M56" s="116" t="s">
        <v>14</v>
      </c>
      <c r="N56" s="116" t="s">
        <v>14</v>
      </c>
      <c r="O56" s="116" t="s">
        <v>14</v>
      </c>
      <c r="P56" s="116" t="s">
        <v>14</v>
      </c>
      <c r="Q56" s="116" t="s">
        <v>14</v>
      </c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</row>
    <row r="57" spans="1:29" s="107" customFormat="1" ht="10.5" customHeight="1">
      <c r="A57" s="113" t="s">
        <v>208</v>
      </c>
      <c r="B57" s="199"/>
      <c r="C57" s="116" t="s">
        <v>14</v>
      </c>
      <c r="D57" s="116" t="s">
        <v>14</v>
      </c>
      <c r="E57" s="116" t="s">
        <v>14</v>
      </c>
      <c r="F57" s="116" t="s">
        <v>14</v>
      </c>
      <c r="G57" s="116" t="s">
        <v>14</v>
      </c>
      <c r="H57" s="116" t="s">
        <v>14</v>
      </c>
      <c r="I57" s="116" t="s">
        <v>14</v>
      </c>
      <c r="J57" s="116" t="s">
        <v>14</v>
      </c>
      <c r="K57" s="116" t="s">
        <v>14</v>
      </c>
      <c r="L57" s="116" t="s">
        <v>14</v>
      </c>
      <c r="M57" s="116" t="s">
        <v>14</v>
      </c>
      <c r="N57" s="116" t="s">
        <v>14</v>
      </c>
      <c r="O57" s="116" t="s">
        <v>14</v>
      </c>
      <c r="P57" s="116" t="s">
        <v>14</v>
      </c>
      <c r="Q57" s="116" t="s">
        <v>14</v>
      </c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</row>
    <row r="58" spans="1:29" s="107" customFormat="1" ht="10.5" customHeight="1">
      <c r="A58" s="113" t="s">
        <v>21</v>
      </c>
      <c r="B58" s="199"/>
      <c r="C58" s="116" t="s">
        <v>14</v>
      </c>
      <c r="D58" s="116" t="s">
        <v>14</v>
      </c>
      <c r="E58" s="116" t="s">
        <v>14</v>
      </c>
      <c r="F58" s="116" t="s">
        <v>14</v>
      </c>
      <c r="G58" s="116" t="s">
        <v>14</v>
      </c>
      <c r="H58" s="116" t="s">
        <v>14</v>
      </c>
      <c r="I58" s="116" t="s">
        <v>14</v>
      </c>
      <c r="J58" s="116" t="s">
        <v>14</v>
      </c>
      <c r="K58" s="116" t="s">
        <v>14</v>
      </c>
      <c r="L58" s="116" t="s">
        <v>14</v>
      </c>
      <c r="M58" s="116" t="s">
        <v>14</v>
      </c>
      <c r="N58" s="116" t="s">
        <v>14</v>
      </c>
      <c r="O58" s="116" t="s">
        <v>14</v>
      </c>
      <c r="P58" s="116" t="s">
        <v>14</v>
      </c>
      <c r="Q58" s="116" t="s">
        <v>14</v>
      </c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</row>
    <row r="59" spans="1:29" s="107" customFormat="1" ht="10.5" customHeight="1">
      <c r="A59" s="113" t="s">
        <v>22</v>
      </c>
      <c r="B59" s="199"/>
      <c r="C59" s="116" t="s">
        <v>14</v>
      </c>
      <c r="D59" s="116" t="s">
        <v>14</v>
      </c>
      <c r="E59" s="116" t="s">
        <v>14</v>
      </c>
      <c r="F59" s="116" t="s">
        <v>14</v>
      </c>
      <c r="G59" s="116" t="s">
        <v>14</v>
      </c>
      <c r="H59" s="116" t="s">
        <v>14</v>
      </c>
      <c r="I59" s="116" t="s">
        <v>14</v>
      </c>
      <c r="J59" s="116" t="s">
        <v>14</v>
      </c>
      <c r="K59" s="116" t="s">
        <v>14</v>
      </c>
      <c r="L59" s="116" t="s">
        <v>14</v>
      </c>
      <c r="M59" s="116" t="s">
        <v>14</v>
      </c>
      <c r="N59" s="116" t="s">
        <v>14</v>
      </c>
      <c r="O59" s="116" t="s">
        <v>14</v>
      </c>
      <c r="P59" s="116" t="s">
        <v>14</v>
      </c>
      <c r="Q59" s="116" t="s">
        <v>14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</row>
    <row r="60" spans="1:29" s="107" customFormat="1" ht="10.5" customHeight="1">
      <c r="A60" s="113" t="s">
        <v>209</v>
      </c>
      <c r="B60" s="199"/>
      <c r="C60" s="116" t="s">
        <v>14</v>
      </c>
      <c r="D60" s="116" t="s">
        <v>14</v>
      </c>
      <c r="E60" s="116" t="s">
        <v>14</v>
      </c>
      <c r="F60" s="116" t="s">
        <v>14</v>
      </c>
      <c r="G60" s="116" t="s">
        <v>14</v>
      </c>
      <c r="H60" s="116" t="s">
        <v>14</v>
      </c>
      <c r="I60" s="116" t="s">
        <v>14</v>
      </c>
      <c r="J60" s="116" t="s">
        <v>14</v>
      </c>
      <c r="K60" s="116" t="s">
        <v>14</v>
      </c>
      <c r="L60" s="116" t="s">
        <v>14</v>
      </c>
      <c r="M60" s="116" t="s">
        <v>14</v>
      </c>
      <c r="N60" s="116" t="s">
        <v>14</v>
      </c>
      <c r="O60" s="116" t="s">
        <v>14</v>
      </c>
      <c r="P60" s="116" t="s">
        <v>14</v>
      </c>
      <c r="Q60" s="116" t="s">
        <v>14</v>
      </c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</row>
    <row r="61" spans="1:29" s="107" customFormat="1" ht="10.5" customHeight="1">
      <c r="A61" s="113" t="s">
        <v>23</v>
      </c>
      <c r="B61" s="199"/>
      <c r="C61" s="116">
        <v>3236</v>
      </c>
      <c r="D61" s="116">
        <v>1601</v>
      </c>
      <c r="E61" s="116">
        <v>1635</v>
      </c>
      <c r="F61" s="116" t="s">
        <v>14</v>
      </c>
      <c r="G61" s="116" t="s">
        <v>14</v>
      </c>
      <c r="H61" s="116" t="s">
        <v>14</v>
      </c>
      <c r="I61" s="116" t="s">
        <v>14</v>
      </c>
      <c r="J61" s="116" t="s">
        <v>14</v>
      </c>
      <c r="K61" s="116" t="s">
        <v>14</v>
      </c>
      <c r="L61" s="116" t="s">
        <v>14</v>
      </c>
      <c r="M61" s="116" t="s">
        <v>14</v>
      </c>
      <c r="N61" s="116" t="s">
        <v>14</v>
      </c>
      <c r="O61" s="116" t="s">
        <v>14</v>
      </c>
      <c r="P61" s="116" t="s">
        <v>14</v>
      </c>
      <c r="Q61" s="116" t="s">
        <v>14</v>
      </c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</row>
    <row r="62" spans="1:29" s="107" customFormat="1" ht="10.5" customHeight="1">
      <c r="A62" s="113" t="s">
        <v>210</v>
      </c>
      <c r="B62" s="199"/>
      <c r="C62" s="116">
        <v>4568</v>
      </c>
      <c r="D62" s="116">
        <v>2201</v>
      </c>
      <c r="E62" s="116">
        <v>2367</v>
      </c>
      <c r="F62" s="116" t="s">
        <v>14</v>
      </c>
      <c r="G62" s="116" t="s">
        <v>14</v>
      </c>
      <c r="H62" s="116" t="s">
        <v>14</v>
      </c>
      <c r="I62" s="116" t="s">
        <v>14</v>
      </c>
      <c r="J62" s="116" t="s">
        <v>14</v>
      </c>
      <c r="K62" s="116" t="s">
        <v>14</v>
      </c>
      <c r="L62" s="116" t="s">
        <v>14</v>
      </c>
      <c r="M62" s="116" t="s">
        <v>14</v>
      </c>
      <c r="N62" s="116" t="s">
        <v>14</v>
      </c>
      <c r="O62" s="116" t="s">
        <v>14</v>
      </c>
      <c r="P62" s="116" t="s">
        <v>14</v>
      </c>
      <c r="Q62" s="116" t="s">
        <v>14</v>
      </c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</row>
    <row r="63" spans="1:29" s="107" customFormat="1" ht="10.5" customHeight="1">
      <c r="A63" s="113" t="s">
        <v>211</v>
      </c>
      <c r="B63" s="199"/>
      <c r="C63" s="116">
        <v>2475</v>
      </c>
      <c r="D63" s="116">
        <v>1209</v>
      </c>
      <c r="E63" s="116">
        <v>1266</v>
      </c>
      <c r="F63" s="116" t="s">
        <v>14</v>
      </c>
      <c r="G63" s="116" t="s">
        <v>14</v>
      </c>
      <c r="H63" s="116" t="s">
        <v>14</v>
      </c>
      <c r="I63" s="116" t="s">
        <v>14</v>
      </c>
      <c r="J63" s="116" t="s">
        <v>14</v>
      </c>
      <c r="K63" s="116" t="s">
        <v>14</v>
      </c>
      <c r="L63" s="116" t="s">
        <v>14</v>
      </c>
      <c r="M63" s="116" t="s">
        <v>14</v>
      </c>
      <c r="N63" s="116" t="s">
        <v>14</v>
      </c>
      <c r="O63" s="116" t="s">
        <v>14</v>
      </c>
      <c r="P63" s="116" t="s">
        <v>14</v>
      </c>
      <c r="Q63" s="116" t="s">
        <v>14</v>
      </c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</row>
    <row r="64" spans="1:29" s="107" customFormat="1" ht="10.5" customHeight="1">
      <c r="A64" s="113" t="s">
        <v>212</v>
      </c>
      <c r="B64" s="199"/>
      <c r="C64" s="116">
        <v>2490</v>
      </c>
      <c r="D64" s="116">
        <v>1238</v>
      </c>
      <c r="E64" s="116">
        <v>1252</v>
      </c>
      <c r="F64" s="116" t="s">
        <v>14</v>
      </c>
      <c r="G64" s="116" t="s">
        <v>14</v>
      </c>
      <c r="H64" s="116" t="s">
        <v>14</v>
      </c>
      <c r="I64" s="116" t="s">
        <v>14</v>
      </c>
      <c r="J64" s="116" t="s">
        <v>14</v>
      </c>
      <c r="K64" s="116" t="s">
        <v>14</v>
      </c>
      <c r="L64" s="116" t="s">
        <v>14</v>
      </c>
      <c r="M64" s="116" t="s">
        <v>14</v>
      </c>
      <c r="N64" s="116" t="s">
        <v>14</v>
      </c>
      <c r="O64" s="116" t="s">
        <v>14</v>
      </c>
      <c r="P64" s="116" t="s">
        <v>14</v>
      </c>
      <c r="Q64" s="116" t="s">
        <v>14</v>
      </c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</row>
    <row r="65" spans="1:29" s="107" customFormat="1" ht="10.5" customHeight="1">
      <c r="A65" s="113" t="s">
        <v>213</v>
      </c>
      <c r="B65" s="199"/>
      <c r="C65" s="116">
        <v>3093</v>
      </c>
      <c r="D65" s="116">
        <v>1552</v>
      </c>
      <c r="E65" s="116">
        <v>1541</v>
      </c>
      <c r="F65" s="116" t="s">
        <v>14</v>
      </c>
      <c r="G65" s="116" t="s">
        <v>14</v>
      </c>
      <c r="H65" s="116" t="s">
        <v>14</v>
      </c>
      <c r="I65" s="116" t="s">
        <v>14</v>
      </c>
      <c r="J65" s="116" t="s">
        <v>14</v>
      </c>
      <c r="K65" s="116" t="s">
        <v>14</v>
      </c>
      <c r="L65" s="116" t="s">
        <v>14</v>
      </c>
      <c r="M65" s="116" t="s">
        <v>14</v>
      </c>
      <c r="N65" s="116" t="s">
        <v>14</v>
      </c>
      <c r="O65" s="116" t="s">
        <v>14</v>
      </c>
      <c r="P65" s="116" t="s">
        <v>14</v>
      </c>
      <c r="Q65" s="116" t="s">
        <v>14</v>
      </c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</row>
    <row r="66" spans="1:29" s="107" customFormat="1" ht="10.5" customHeight="1">
      <c r="A66" s="113" t="s">
        <v>214</v>
      </c>
      <c r="B66" s="199"/>
      <c r="C66" s="116">
        <v>2142</v>
      </c>
      <c r="D66" s="116">
        <v>1048</v>
      </c>
      <c r="E66" s="116">
        <v>1094</v>
      </c>
      <c r="F66" s="116" t="s">
        <v>14</v>
      </c>
      <c r="G66" s="116" t="s">
        <v>14</v>
      </c>
      <c r="H66" s="116" t="s">
        <v>14</v>
      </c>
      <c r="I66" s="116" t="s">
        <v>14</v>
      </c>
      <c r="J66" s="116" t="s">
        <v>14</v>
      </c>
      <c r="K66" s="116" t="s">
        <v>14</v>
      </c>
      <c r="L66" s="116" t="s">
        <v>14</v>
      </c>
      <c r="M66" s="116" t="s">
        <v>14</v>
      </c>
      <c r="N66" s="116" t="s">
        <v>14</v>
      </c>
      <c r="O66" s="116" t="s">
        <v>14</v>
      </c>
      <c r="P66" s="116" t="s">
        <v>14</v>
      </c>
      <c r="Q66" s="116" t="s">
        <v>14</v>
      </c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</row>
    <row r="67" spans="1:29" s="107" customFormat="1" ht="10.5" customHeight="1">
      <c r="A67" s="113" t="s">
        <v>215</v>
      </c>
      <c r="B67" s="199"/>
      <c r="C67" s="116">
        <v>2197</v>
      </c>
      <c r="D67" s="116">
        <v>1096</v>
      </c>
      <c r="E67" s="116">
        <v>1101</v>
      </c>
      <c r="F67" s="116" t="s">
        <v>14</v>
      </c>
      <c r="G67" s="116" t="s">
        <v>14</v>
      </c>
      <c r="H67" s="116" t="s">
        <v>14</v>
      </c>
      <c r="I67" s="116" t="s">
        <v>14</v>
      </c>
      <c r="J67" s="116" t="s">
        <v>14</v>
      </c>
      <c r="K67" s="116" t="s">
        <v>14</v>
      </c>
      <c r="L67" s="116" t="s">
        <v>14</v>
      </c>
      <c r="M67" s="116" t="s">
        <v>14</v>
      </c>
      <c r="N67" s="116" t="s">
        <v>14</v>
      </c>
      <c r="O67" s="116" t="s">
        <v>14</v>
      </c>
      <c r="P67" s="116" t="s">
        <v>14</v>
      </c>
      <c r="Q67" s="116" t="s">
        <v>14</v>
      </c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</row>
    <row r="68" spans="1:29" s="107" customFormat="1" ht="10.5" customHeight="1">
      <c r="A68" s="113" t="s">
        <v>216</v>
      </c>
      <c r="B68" s="199"/>
      <c r="C68" s="116">
        <v>2781</v>
      </c>
      <c r="D68" s="116">
        <v>1340</v>
      </c>
      <c r="E68" s="116">
        <v>1441</v>
      </c>
      <c r="F68" s="116" t="s">
        <v>14</v>
      </c>
      <c r="G68" s="116" t="s">
        <v>14</v>
      </c>
      <c r="H68" s="116" t="s">
        <v>14</v>
      </c>
      <c r="I68" s="116" t="s">
        <v>14</v>
      </c>
      <c r="J68" s="116" t="s">
        <v>14</v>
      </c>
      <c r="K68" s="116" t="s">
        <v>14</v>
      </c>
      <c r="L68" s="116" t="s">
        <v>14</v>
      </c>
      <c r="M68" s="116" t="s">
        <v>14</v>
      </c>
      <c r="N68" s="116" t="s">
        <v>14</v>
      </c>
      <c r="O68" s="116" t="s">
        <v>14</v>
      </c>
      <c r="P68" s="116" t="s">
        <v>14</v>
      </c>
      <c r="Q68" s="116" t="s">
        <v>14</v>
      </c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</row>
    <row r="69" spans="1:29" s="107" customFormat="1" ht="10.5" customHeight="1">
      <c r="A69" s="113" t="s">
        <v>217</v>
      </c>
      <c r="B69" s="199"/>
      <c r="C69" s="116">
        <v>2135</v>
      </c>
      <c r="D69" s="116">
        <v>1056</v>
      </c>
      <c r="E69" s="116">
        <v>1079</v>
      </c>
      <c r="F69" s="116">
        <v>2154</v>
      </c>
      <c r="G69" s="116">
        <v>1086</v>
      </c>
      <c r="H69" s="116">
        <v>1068</v>
      </c>
      <c r="I69" s="116" t="s">
        <v>14</v>
      </c>
      <c r="J69" s="116" t="s">
        <v>14</v>
      </c>
      <c r="K69" s="116" t="s">
        <v>14</v>
      </c>
      <c r="L69" s="116" t="s">
        <v>14</v>
      </c>
      <c r="M69" s="116" t="s">
        <v>14</v>
      </c>
      <c r="N69" s="116" t="s">
        <v>14</v>
      </c>
      <c r="O69" s="116" t="s">
        <v>14</v>
      </c>
      <c r="P69" s="116" t="s">
        <v>14</v>
      </c>
      <c r="Q69" s="116" t="s">
        <v>14</v>
      </c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</row>
    <row r="70" spans="1:29" s="107" customFormat="1" ht="10.5" customHeight="1">
      <c r="A70" s="113" t="s">
        <v>218</v>
      </c>
      <c r="B70" s="199"/>
      <c r="C70" s="116">
        <v>4837</v>
      </c>
      <c r="D70" s="116">
        <v>2326</v>
      </c>
      <c r="E70" s="116">
        <v>2511</v>
      </c>
      <c r="F70" s="116">
        <v>5000</v>
      </c>
      <c r="G70" s="116">
        <v>2412</v>
      </c>
      <c r="H70" s="116">
        <v>2588</v>
      </c>
      <c r="I70" s="116" t="s">
        <v>14</v>
      </c>
      <c r="J70" s="116" t="s">
        <v>14</v>
      </c>
      <c r="K70" s="116" t="s">
        <v>14</v>
      </c>
      <c r="L70" s="116" t="s">
        <v>14</v>
      </c>
      <c r="M70" s="116" t="s">
        <v>14</v>
      </c>
      <c r="N70" s="116" t="s">
        <v>14</v>
      </c>
      <c r="O70" s="116" t="s">
        <v>14</v>
      </c>
      <c r="P70" s="116" t="s">
        <v>14</v>
      </c>
      <c r="Q70" s="116" t="s">
        <v>14</v>
      </c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</row>
    <row r="71" spans="1:29" s="107" customFormat="1" ht="10.5" customHeight="1">
      <c r="A71" s="113" t="s">
        <v>219</v>
      </c>
      <c r="B71" s="199"/>
      <c r="C71" s="116">
        <v>5341</v>
      </c>
      <c r="D71" s="116">
        <v>2665</v>
      </c>
      <c r="E71" s="116">
        <v>2676</v>
      </c>
      <c r="F71" s="116">
        <v>5684</v>
      </c>
      <c r="G71" s="116">
        <v>2846</v>
      </c>
      <c r="H71" s="116">
        <v>2838</v>
      </c>
      <c r="I71" s="116" t="s">
        <v>14</v>
      </c>
      <c r="J71" s="116" t="s">
        <v>14</v>
      </c>
      <c r="K71" s="116" t="s">
        <v>14</v>
      </c>
      <c r="L71" s="116" t="s">
        <v>14</v>
      </c>
      <c r="M71" s="116" t="s">
        <v>14</v>
      </c>
      <c r="N71" s="116" t="s">
        <v>14</v>
      </c>
      <c r="O71" s="116" t="s">
        <v>14</v>
      </c>
      <c r="P71" s="116" t="s">
        <v>14</v>
      </c>
      <c r="Q71" s="116" t="s">
        <v>14</v>
      </c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</row>
    <row r="72" spans="1:29" s="107" customFormat="1" ht="10.5" customHeight="1">
      <c r="A72" s="113" t="s">
        <v>24</v>
      </c>
      <c r="B72" s="199"/>
      <c r="C72" s="116">
        <v>1813</v>
      </c>
      <c r="D72" s="116">
        <v>892</v>
      </c>
      <c r="E72" s="116">
        <v>921</v>
      </c>
      <c r="F72" s="116">
        <v>1915</v>
      </c>
      <c r="G72" s="116">
        <v>950</v>
      </c>
      <c r="H72" s="116">
        <v>965</v>
      </c>
      <c r="I72" s="116">
        <v>1960</v>
      </c>
      <c r="J72" s="116">
        <v>961</v>
      </c>
      <c r="K72" s="116">
        <v>999</v>
      </c>
      <c r="L72" s="116" t="s">
        <v>14</v>
      </c>
      <c r="M72" s="116" t="s">
        <v>14</v>
      </c>
      <c r="N72" s="116" t="s">
        <v>14</v>
      </c>
      <c r="O72" s="116" t="s">
        <v>14</v>
      </c>
      <c r="P72" s="116" t="s">
        <v>14</v>
      </c>
      <c r="Q72" s="116" t="s">
        <v>14</v>
      </c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</row>
    <row r="73" spans="1:29" s="107" customFormat="1" ht="10.5" customHeight="1">
      <c r="A73" s="113" t="s">
        <v>220</v>
      </c>
      <c r="B73" s="199"/>
      <c r="C73" s="116">
        <v>3884</v>
      </c>
      <c r="D73" s="116">
        <v>1934</v>
      </c>
      <c r="E73" s="116">
        <v>1950</v>
      </c>
      <c r="F73" s="116">
        <v>3827</v>
      </c>
      <c r="G73" s="116">
        <v>1916</v>
      </c>
      <c r="H73" s="116">
        <v>1911</v>
      </c>
      <c r="I73" s="116">
        <v>3780</v>
      </c>
      <c r="J73" s="116">
        <v>1881</v>
      </c>
      <c r="K73" s="116">
        <v>1899</v>
      </c>
      <c r="L73" s="116" t="s">
        <v>14</v>
      </c>
      <c r="M73" s="116" t="s">
        <v>14</v>
      </c>
      <c r="N73" s="116" t="s">
        <v>14</v>
      </c>
      <c r="O73" s="116" t="s">
        <v>14</v>
      </c>
      <c r="P73" s="116" t="s">
        <v>14</v>
      </c>
      <c r="Q73" s="116" t="s">
        <v>14</v>
      </c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</row>
    <row r="74" spans="1:29" s="107" customFormat="1" ht="10.5" customHeight="1">
      <c r="A74" s="113" t="s">
        <v>221</v>
      </c>
      <c r="B74" s="199"/>
      <c r="C74" s="116">
        <v>2861</v>
      </c>
      <c r="D74" s="116">
        <v>1412</v>
      </c>
      <c r="E74" s="116">
        <v>1449</v>
      </c>
      <c r="F74" s="116">
        <v>2903</v>
      </c>
      <c r="G74" s="116">
        <v>1435</v>
      </c>
      <c r="H74" s="116">
        <v>1468</v>
      </c>
      <c r="I74" s="116">
        <v>2840</v>
      </c>
      <c r="J74" s="116">
        <v>1395</v>
      </c>
      <c r="K74" s="116">
        <v>1445</v>
      </c>
      <c r="L74" s="116" t="s">
        <v>14</v>
      </c>
      <c r="M74" s="116" t="s">
        <v>14</v>
      </c>
      <c r="N74" s="116" t="s">
        <v>14</v>
      </c>
      <c r="O74" s="116" t="s">
        <v>14</v>
      </c>
      <c r="P74" s="116" t="s">
        <v>14</v>
      </c>
      <c r="Q74" s="116" t="s">
        <v>14</v>
      </c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</row>
    <row r="75" spans="1:29" s="107" customFormat="1" ht="10.5" customHeight="1">
      <c r="A75" s="113" t="s">
        <v>222</v>
      </c>
      <c r="B75" s="199"/>
      <c r="C75" s="116">
        <v>3901</v>
      </c>
      <c r="D75" s="116">
        <v>1933</v>
      </c>
      <c r="E75" s="116">
        <v>1968</v>
      </c>
      <c r="F75" s="116">
        <v>3836</v>
      </c>
      <c r="G75" s="116">
        <v>1926</v>
      </c>
      <c r="H75" s="116">
        <v>1910</v>
      </c>
      <c r="I75" s="116">
        <v>3638</v>
      </c>
      <c r="J75" s="116">
        <v>1800</v>
      </c>
      <c r="K75" s="116">
        <v>1838</v>
      </c>
      <c r="L75" s="116" t="s">
        <v>14</v>
      </c>
      <c r="M75" s="116" t="s">
        <v>14</v>
      </c>
      <c r="N75" s="116" t="s">
        <v>14</v>
      </c>
      <c r="O75" s="116" t="s">
        <v>14</v>
      </c>
      <c r="P75" s="116" t="s">
        <v>14</v>
      </c>
      <c r="Q75" s="116" t="s">
        <v>14</v>
      </c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</row>
    <row r="76" spans="1:29" s="107" customFormat="1" ht="10.5" customHeight="1">
      <c r="A76" s="113" t="s">
        <v>223</v>
      </c>
      <c r="B76" s="199"/>
      <c r="C76" s="116">
        <v>1446</v>
      </c>
      <c r="D76" s="116">
        <v>683</v>
      </c>
      <c r="E76" s="116">
        <v>763</v>
      </c>
      <c r="F76" s="116">
        <v>1454</v>
      </c>
      <c r="G76" s="116">
        <v>705</v>
      </c>
      <c r="H76" s="116">
        <v>749</v>
      </c>
      <c r="I76" s="116">
        <v>1405</v>
      </c>
      <c r="J76" s="116">
        <v>687</v>
      </c>
      <c r="K76" s="116">
        <v>718</v>
      </c>
      <c r="L76" s="116" t="s">
        <v>14</v>
      </c>
      <c r="M76" s="116" t="s">
        <v>14</v>
      </c>
      <c r="N76" s="116" t="s">
        <v>14</v>
      </c>
      <c r="O76" s="116" t="s">
        <v>14</v>
      </c>
      <c r="P76" s="116" t="s">
        <v>14</v>
      </c>
      <c r="Q76" s="116" t="s">
        <v>14</v>
      </c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</row>
    <row r="77" spans="1:29" s="107" customFormat="1" ht="10.5" customHeight="1">
      <c r="A77" s="113" t="s">
        <v>224</v>
      </c>
      <c r="B77" s="199"/>
      <c r="C77" s="116">
        <v>2911</v>
      </c>
      <c r="D77" s="116">
        <v>1430</v>
      </c>
      <c r="E77" s="116">
        <v>1481</v>
      </c>
      <c r="F77" s="116">
        <v>2939</v>
      </c>
      <c r="G77" s="116">
        <v>1458</v>
      </c>
      <c r="H77" s="116">
        <v>1481</v>
      </c>
      <c r="I77" s="116">
        <v>2820</v>
      </c>
      <c r="J77" s="116">
        <v>1392</v>
      </c>
      <c r="K77" s="116">
        <v>1428</v>
      </c>
      <c r="L77" s="116" t="s">
        <v>14</v>
      </c>
      <c r="M77" s="116" t="s">
        <v>14</v>
      </c>
      <c r="N77" s="116" t="s">
        <v>14</v>
      </c>
      <c r="O77" s="116" t="s">
        <v>14</v>
      </c>
      <c r="P77" s="116" t="s">
        <v>14</v>
      </c>
      <c r="Q77" s="116" t="s">
        <v>14</v>
      </c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</row>
    <row r="78" spans="1:29" s="107" customFormat="1" ht="10.5" customHeight="1">
      <c r="A78" s="113" t="s">
        <v>225</v>
      </c>
      <c r="B78" s="199"/>
      <c r="C78" s="116">
        <v>1984</v>
      </c>
      <c r="D78" s="116">
        <v>1014</v>
      </c>
      <c r="E78" s="116">
        <v>970</v>
      </c>
      <c r="F78" s="116">
        <v>1951</v>
      </c>
      <c r="G78" s="116">
        <v>998</v>
      </c>
      <c r="H78" s="116">
        <v>953</v>
      </c>
      <c r="I78" s="116">
        <v>1885</v>
      </c>
      <c r="J78" s="116">
        <v>922</v>
      </c>
      <c r="K78" s="116">
        <v>963</v>
      </c>
      <c r="L78" s="116">
        <v>1798</v>
      </c>
      <c r="M78" s="116">
        <v>878</v>
      </c>
      <c r="N78" s="116">
        <v>920</v>
      </c>
      <c r="O78" s="116" t="s">
        <v>14</v>
      </c>
      <c r="P78" s="116" t="s">
        <v>14</v>
      </c>
      <c r="Q78" s="116" t="s">
        <v>14</v>
      </c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</row>
    <row r="79" spans="1:29" s="107" customFormat="1" ht="10.5" customHeight="1">
      <c r="A79" s="113" t="s">
        <v>226</v>
      </c>
      <c r="B79" s="199"/>
      <c r="C79" s="116" t="s">
        <v>14</v>
      </c>
      <c r="D79" s="116" t="s">
        <v>14</v>
      </c>
      <c r="E79" s="116" t="s">
        <v>14</v>
      </c>
      <c r="F79" s="116" t="s">
        <v>14</v>
      </c>
      <c r="G79" s="116" t="s">
        <v>14</v>
      </c>
      <c r="H79" s="116" t="s">
        <v>14</v>
      </c>
      <c r="I79" s="116" t="s">
        <v>14</v>
      </c>
      <c r="J79" s="116" t="s">
        <v>14</v>
      </c>
      <c r="K79" s="116" t="s">
        <v>14</v>
      </c>
      <c r="L79" s="116">
        <v>6307</v>
      </c>
      <c r="M79" s="116">
        <v>3090</v>
      </c>
      <c r="N79" s="116">
        <v>3217</v>
      </c>
      <c r="O79" s="116" t="s">
        <v>14</v>
      </c>
      <c r="P79" s="116" t="s">
        <v>14</v>
      </c>
      <c r="Q79" s="116" t="s">
        <v>14</v>
      </c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</row>
    <row r="80" spans="1:29" s="190" customFormat="1" ht="10.5" customHeight="1">
      <c r="A80" s="113" t="s">
        <v>198</v>
      </c>
      <c r="B80" s="199"/>
      <c r="C80" s="116" t="s">
        <v>14</v>
      </c>
      <c r="D80" s="116" t="s">
        <v>14</v>
      </c>
      <c r="E80" s="116" t="s">
        <v>14</v>
      </c>
      <c r="F80" s="116" t="s">
        <v>14</v>
      </c>
      <c r="G80" s="116" t="s">
        <v>14</v>
      </c>
      <c r="H80" s="116" t="s">
        <v>14</v>
      </c>
      <c r="I80" s="116" t="s">
        <v>14</v>
      </c>
      <c r="J80" s="116" t="s">
        <v>14</v>
      </c>
      <c r="K80" s="116" t="s">
        <v>14</v>
      </c>
      <c r="L80" s="116" t="s">
        <v>14</v>
      </c>
      <c r="M80" s="116" t="s">
        <v>14</v>
      </c>
      <c r="N80" s="116" t="s">
        <v>14</v>
      </c>
      <c r="O80" s="114">
        <f>P80+Q80</f>
        <v>13391</v>
      </c>
      <c r="P80" s="116">
        <v>6514</v>
      </c>
      <c r="Q80" s="117">
        <v>6877</v>
      </c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</row>
    <row r="81" spans="1:29" s="107" customFormat="1" ht="6" customHeight="1" thickBot="1">
      <c r="A81" s="118"/>
      <c r="B81" s="120"/>
      <c r="C81" s="119"/>
      <c r="D81" s="119"/>
      <c r="E81" s="119"/>
      <c r="F81" s="119" t="s">
        <v>11</v>
      </c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</row>
    <row r="82" spans="1:29" s="107" customFormat="1" ht="10.5" customHeight="1">
      <c r="A82" s="121"/>
      <c r="B82" s="121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5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</row>
    <row r="83" spans="1:29" s="107" customFormat="1" ht="10.5" customHeight="1">
      <c r="A83" s="121"/>
      <c r="B83" s="121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</row>
    <row r="84" spans="1:29" s="107" customFormat="1" ht="10.5" customHeight="1">
      <c r="A84" s="121"/>
      <c r="B84" s="121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5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</row>
    <row r="85" spans="1:29" s="107" customFormat="1" ht="10.5" customHeight="1">
      <c r="A85" s="121"/>
      <c r="B85" s="121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5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</row>
    <row r="86" spans="1:29" s="107" customFormat="1" ht="10.5" customHeight="1">
      <c r="A86" s="121"/>
      <c r="B86" s="121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5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</row>
    <row r="87" spans="1:29" s="107" customFormat="1" ht="10.5" customHeight="1">
      <c r="A87" s="121"/>
      <c r="B87" s="121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5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</row>
    <row r="88" spans="1:29" s="107" customFormat="1" ht="10.5" customHeight="1">
      <c r="A88" s="121"/>
      <c r="B88" s="121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5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</row>
    <row r="89" spans="1:29" s="107" customFormat="1" ht="10.5" customHeight="1">
      <c r="A89" s="121"/>
      <c r="B89" s="121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5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</row>
    <row r="90" spans="1:29" s="107" customFormat="1" ht="10.5" customHeight="1">
      <c r="A90" s="121"/>
      <c r="B90" s="121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5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</row>
    <row r="91" spans="1:29" s="107" customFormat="1" ht="10.5" customHeight="1">
      <c r="A91" s="121"/>
      <c r="B91" s="121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5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</row>
    <row r="92" spans="1:29" s="107" customFormat="1" ht="10.5" customHeight="1">
      <c r="A92" s="121"/>
      <c r="B92" s="121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5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07" customFormat="1" ht="10.5" customHeight="1">
      <c r="A93" s="121"/>
      <c r="B93" s="121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5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07" customFormat="1" ht="10.5" customHeight="1">
      <c r="A94" s="121"/>
      <c r="B94" s="121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5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07" customFormat="1" ht="10.5" customHeight="1">
      <c r="A95" s="121"/>
      <c r="B95" s="121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5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07" customFormat="1" ht="10.5" customHeight="1">
      <c r="A96" s="121"/>
      <c r="B96" s="121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07" customFormat="1" ht="10.5" customHeight="1">
      <c r="A97" s="121"/>
      <c r="B97" s="121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5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07" customFormat="1" ht="10.5" customHeight="1">
      <c r="A98" s="121"/>
      <c r="B98" s="121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5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07" customFormat="1" ht="10.5" customHeight="1">
      <c r="A99" s="121"/>
      <c r="B99" s="121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5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07" customFormat="1" ht="10.5" customHeight="1">
      <c r="A100" s="121"/>
      <c r="B100" s="121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5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07" customFormat="1" ht="10.5" customHeight="1">
      <c r="A101" s="121"/>
      <c r="B101" s="121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5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07" customFormat="1" ht="10.5" customHeight="1">
      <c r="A102" s="121"/>
      <c r="B102" s="121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5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07" customFormat="1" ht="10.5" customHeight="1">
      <c r="A103" s="121"/>
      <c r="B103" s="121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5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07" customFormat="1" ht="10.5" customHeight="1">
      <c r="A104" s="121"/>
      <c r="B104" s="121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5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07" customFormat="1" ht="10.5" customHeight="1">
      <c r="A105" s="121"/>
      <c r="B105" s="121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5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07" customFormat="1" ht="10.5" customHeight="1">
      <c r="A106" s="121"/>
      <c r="B106" s="121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5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07" customFormat="1" ht="10.5" customHeight="1">
      <c r="A107" s="121"/>
      <c r="B107" s="121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07" customFormat="1" ht="10.5" customHeight="1">
      <c r="A108" s="121"/>
      <c r="B108" s="121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5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07" customFormat="1" ht="10.5" customHeight="1">
      <c r="A109" s="121"/>
      <c r="B109" s="121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5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07" customFormat="1" ht="10.5" customHeight="1">
      <c r="A110" s="121"/>
      <c r="B110" s="121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5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07" customFormat="1" ht="10.5" customHeight="1">
      <c r="A111" s="121"/>
      <c r="B111" s="121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5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07" customFormat="1" ht="10.5" customHeight="1">
      <c r="A112" s="121"/>
      <c r="B112" s="121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07" customFormat="1" ht="10.5" customHeight="1">
      <c r="A113" s="121"/>
      <c r="B113" s="121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5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07" customFormat="1" ht="10.5" customHeight="1">
      <c r="A114" s="121"/>
      <c r="B114" s="121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07" customFormat="1" ht="10.5" customHeight="1">
      <c r="A115" s="121"/>
      <c r="B115" s="121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07" customFormat="1" ht="10.5" customHeight="1">
      <c r="A116" s="121"/>
      <c r="B116" s="121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07" customFormat="1" ht="10.5" customHeight="1">
      <c r="A117" s="121"/>
      <c r="B117" s="121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07" customFormat="1" ht="10.5" customHeight="1">
      <c r="A118" s="121"/>
      <c r="B118" s="121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07" customFormat="1" ht="10.5" customHeight="1">
      <c r="A119" s="121"/>
      <c r="B119" s="121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07" customFormat="1" ht="10.5" customHeight="1">
      <c r="A120" s="121"/>
      <c r="B120" s="121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07" customFormat="1" ht="10.5" customHeight="1">
      <c r="A121" s="121"/>
      <c r="B121" s="121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07" customFormat="1" ht="10.5" customHeight="1">
      <c r="A122" s="121"/>
      <c r="B122" s="121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07" customFormat="1" ht="10.5" customHeight="1">
      <c r="A123" s="121"/>
      <c r="B123" s="121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07" customFormat="1" ht="10.5" customHeight="1">
      <c r="A124" s="121"/>
      <c r="B124" s="121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07" customFormat="1" ht="10.5" customHeight="1">
      <c r="A125" s="121"/>
      <c r="B125" s="121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07" customFormat="1" ht="10.5" customHeight="1">
      <c r="A126" s="121"/>
      <c r="B126" s="121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07" customFormat="1" ht="10.5" customHeight="1">
      <c r="A127" s="121"/>
      <c r="B127" s="121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07" customFormat="1" ht="10.5" customHeight="1">
      <c r="A128" s="121"/>
      <c r="B128" s="121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07" customFormat="1" ht="10.5" customHeight="1">
      <c r="A129" s="121"/>
      <c r="B129" s="121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07" customFormat="1" ht="10.5" customHeight="1">
      <c r="A130" s="121"/>
      <c r="B130" s="121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07" customFormat="1" ht="10.5" customHeight="1">
      <c r="A131" s="121"/>
      <c r="B131" s="121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07" customFormat="1" ht="10.5" customHeight="1">
      <c r="A132" s="121"/>
      <c r="B132" s="121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07" customFormat="1" ht="10.5" customHeight="1">
      <c r="A133" s="121"/>
      <c r="B133" s="121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07" customFormat="1" ht="10.5" customHeight="1">
      <c r="A134" s="121"/>
      <c r="B134" s="121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07" customFormat="1" ht="10.5" customHeight="1">
      <c r="A135" s="121"/>
      <c r="B135" s="121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07" customFormat="1" ht="10.5" customHeight="1">
      <c r="A136" s="121"/>
      <c r="B136" s="121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07" customFormat="1" ht="10.5" customHeight="1">
      <c r="A137" s="121"/>
      <c r="B137" s="121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07" customFormat="1" ht="10.5" customHeight="1">
      <c r="A138" s="121"/>
      <c r="B138" s="121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07" customFormat="1" ht="10.5" customHeight="1">
      <c r="A139" s="121"/>
      <c r="B139" s="121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07" customFormat="1" ht="10.5" customHeight="1">
      <c r="A140" s="121"/>
      <c r="B140" s="121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07" customFormat="1" ht="10.5" customHeight="1">
      <c r="A141" s="121"/>
      <c r="B141" s="121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07" customFormat="1" ht="10.5" customHeight="1">
      <c r="A142" s="121"/>
      <c r="B142" s="121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07" customFormat="1" ht="10.5" customHeight="1">
      <c r="A143" s="121"/>
      <c r="B143" s="121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07" customFormat="1" ht="10.5" customHeight="1">
      <c r="A144" s="121"/>
      <c r="B144" s="121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07" customFormat="1" ht="10.5" customHeight="1">
      <c r="A145" s="121"/>
      <c r="B145" s="121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07" customFormat="1" ht="10.5" customHeight="1">
      <c r="A146" s="121"/>
      <c r="B146" s="121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07" customFormat="1" ht="10.5" customHeight="1">
      <c r="A147" s="121"/>
      <c r="B147" s="121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07" customFormat="1" ht="10.5" customHeight="1">
      <c r="A148" s="121"/>
      <c r="B148" s="121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07" customFormat="1" ht="10.5" customHeight="1">
      <c r="A149" s="121"/>
      <c r="B149" s="121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07" customFormat="1" ht="10.5" customHeight="1">
      <c r="A150" s="121"/>
      <c r="B150" s="121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07" customFormat="1" ht="10.5" customHeight="1">
      <c r="A151" s="121"/>
      <c r="B151" s="121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07" customFormat="1" ht="10.5" customHeight="1">
      <c r="A152" s="121"/>
      <c r="B152" s="121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07" customFormat="1" ht="10.5" customHeight="1">
      <c r="A153" s="121"/>
      <c r="B153" s="121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07" customFormat="1" ht="10.5" customHeight="1">
      <c r="A154" s="121"/>
      <c r="B154" s="121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07" customFormat="1" ht="10.5" customHeight="1">
      <c r="A155" s="121"/>
      <c r="B155" s="121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07" customFormat="1" ht="10.5" customHeight="1">
      <c r="A156" s="121"/>
      <c r="B156" s="121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07" customFormat="1" ht="10.5" customHeight="1">
      <c r="A157" s="121"/>
      <c r="B157" s="121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07" customFormat="1" ht="10.5" customHeight="1">
      <c r="A158" s="121"/>
      <c r="B158" s="121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07" customFormat="1" ht="10.5" customHeight="1">
      <c r="A159" s="121"/>
      <c r="B159" s="121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07" customFormat="1" ht="10.5" customHeight="1">
      <c r="A160" s="121"/>
      <c r="B160" s="121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07" customFormat="1" ht="10.5" customHeight="1">
      <c r="A161" s="121"/>
      <c r="B161" s="121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07" customFormat="1" ht="10.5" customHeight="1">
      <c r="A162" s="121"/>
      <c r="B162" s="121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07" customFormat="1" ht="10.5" customHeight="1">
      <c r="A163" s="121"/>
      <c r="B163" s="121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11" customFormat="1" ht="10.5" customHeight="1">
      <c r="A164" s="122"/>
      <c r="B164" s="12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s="111" customFormat="1" ht="10.5" customHeight="1">
      <c r="A165" s="122"/>
      <c r="B165" s="12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s="111" customFormat="1" ht="10.5" customHeight="1">
      <c r="A166" s="122"/>
      <c r="B166" s="12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s="111" customFormat="1" ht="10.5" customHeight="1">
      <c r="A167" s="122"/>
      <c r="B167" s="12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s="111" customFormat="1" ht="10.5" customHeight="1">
      <c r="A168" s="122"/>
      <c r="B168" s="12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s="111" customFormat="1" ht="10.5" customHeight="1">
      <c r="A169" s="122"/>
      <c r="B169" s="12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s="111" customFormat="1" ht="10.5" customHeight="1">
      <c r="A170" s="122"/>
      <c r="B170" s="12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s="111" customFormat="1" ht="10.5" customHeight="1">
      <c r="A171" s="122"/>
      <c r="B171" s="12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s="111" customFormat="1" ht="10.5" customHeight="1">
      <c r="A172" s="122"/>
      <c r="B172" s="12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s="111" customFormat="1" ht="10.5" customHeight="1">
      <c r="A173" s="122"/>
      <c r="B173" s="12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s="111" customFormat="1" ht="10.5" customHeight="1">
      <c r="A174" s="122"/>
      <c r="B174" s="12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s="111" customFormat="1" ht="10.5" customHeight="1">
      <c r="A175" s="122"/>
      <c r="B175" s="12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s="111" customFormat="1" ht="10.5" customHeight="1">
      <c r="A176" s="122"/>
      <c r="B176" s="12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s="111" customFormat="1" ht="10.5" customHeight="1">
      <c r="A177" s="122"/>
      <c r="B177" s="12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s="111" customFormat="1" ht="10.5" customHeight="1">
      <c r="A178" s="122"/>
      <c r="B178" s="12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s="111" customFormat="1" ht="10.5" customHeight="1">
      <c r="A179" s="122"/>
      <c r="B179" s="12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s="111" customFormat="1" ht="10.5" customHeight="1">
      <c r="A180" s="122"/>
      <c r="B180" s="12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s="111" customFormat="1" ht="10.5" customHeight="1">
      <c r="A181" s="122"/>
      <c r="B181" s="12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s="111" customFormat="1" ht="10.5" customHeight="1">
      <c r="A182" s="122"/>
      <c r="B182" s="12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s="111" customFormat="1" ht="10.5" customHeight="1">
      <c r="A183" s="122"/>
      <c r="B183" s="12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s="111" customFormat="1" ht="10.5" customHeight="1">
      <c r="A184" s="122"/>
      <c r="B184" s="12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s="111" customFormat="1" ht="10.5" customHeight="1">
      <c r="A185" s="122"/>
      <c r="B185" s="12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s="111" customFormat="1" ht="10.5" customHeight="1">
      <c r="A186" s="122"/>
      <c r="B186" s="12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s="111" customFormat="1" ht="10.5" customHeight="1">
      <c r="A187" s="122"/>
      <c r="B187" s="12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s="111" customFormat="1" ht="10.5" customHeight="1">
      <c r="A188" s="122"/>
      <c r="B188" s="12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s="111" customFormat="1" ht="10.5" customHeight="1">
      <c r="A189" s="122"/>
      <c r="B189" s="12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s="111" customFormat="1" ht="10.5" customHeight="1">
      <c r="A190" s="122"/>
      <c r="B190" s="12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s="111" customFormat="1" ht="10.5" customHeight="1">
      <c r="A191" s="122"/>
      <c r="B191" s="12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s="111" customFormat="1" ht="10.5" customHeight="1">
      <c r="A192" s="122"/>
      <c r="B192" s="12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s="111" customFormat="1" ht="10.5" customHeight="1">
      <c r="A193" s="122"/>
      <c r="B193" s="12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s="111" customFormat="1" ht="10.5" customHeight="1">
      <c r="A194" s="122"/>
      <c r="B194" s="12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s="111" customFormat="1" ht="10.5" customHeight="1">
      <c r="A195" s="122"/>
      <c r="B195" s="12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s="111" customFormat="1" ht="10.5" customHeight="1">
      <c r="A196" s="122"/>
      <c r="B196" s="12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s="111" customFormat="1" ht="10.5" customHeight="1">
      <c r="A197" s="122"/>
      <c r="B197" s="12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s="111" customFormat="1" ht="10.5" customHeight="1">
      <c r="A198" s="122"/>
      <c r="B198" s="12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s="111" customFormat="1" ht="10.5" customHeight="1">
      <c r="A199" s="122"/>
      <c r="B199" s="12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s="111" customFormat="1" ht="10.5" customHeight="1">
      <c r="A200" s="122"/>
      <c r="B200" s="12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s="111" customFormat="1" ht="10.5" customHeight="1">
      <c r="A201" s="122"/>
      <c r="B201" s="12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s="111" customFormat="1" ht="10.5" customHeight="1">
      <c r="A202" s="122"/>
      <c r="B202" s="12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s="111" customFormat="1" ht="10.5" customHeight="1">
      <c r="A203" s="122"/>
      <c r="B203" s="12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s="111" customFormat="1" ht="10.5" customHeight="1">
      <c r="A204" s="122"/>
      <c r="B204" s="12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s="111" customFormat="1" ht="10.5" customHeight="1">
      <c r="A205" s="122"/>
      <c r="B205" s="12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s="111" customFormat="1" ht="10.5" customHeight="1">
      <c r="A206" s="122"/>
      <c r="B206" s="12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s="111" customFormat="1" ht="10.5" customHeight="1">
      <c r="A207" s="122"/>
      <c r="B207" s="12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sheetProtection/>
  <mergeCells count="13">
    <mergeCell ref="A1:Q1"/>
    <mergeCell ref="O43:Q43"/>
    <mergeCell ref="C3:E3"/>
    <mergeCell ref="F3:H3"/>
    <mergeCell ref="A3:A4"/>
    <mergeCell ref="L3:N3"/>
    <mergeCell ref="L43:N43"/>
    <mergeCell ref="I3:K3"/>
    <mergeCell ref="O3:Q3"/>
    <mergeCell ref="C43:E43"/>
    <mergeCell ref="F43:H43"/>
    <mergeCell ref="I43:K43"/>
    <mergeCell ref="A43:A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.37890625" style="15" customWidth="1"/>
    <col min="2" max="2" width="10.875" style="15" customWidth="1"/>
    <col min="3" max="3" width="1.25" style="15" customWidth="1"/>
    <col min="4" max="9" width="10.375" style="7" customWidth="1"/>
    <col min="10" max="11" width="10.375" style="15" customWidth="1"/>
    <col min="12" max="16384" width="9.00390625" style="4" customWidth="1"/>
  </cols>
  <sheetData>
    <row r="1" spans="1:11" ht="17.25">
      <c r="A1" s="481" t="s">
        <v>165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11" ht="9" customHeight="1" thickBot="1">
      <c r="A2" s="10"/>
      <c r="B2" s="10"/>
      <c r="C2" s="10"/>
      <c r="D2" s="11"/>
      <c r="E2" s="11"/>
      <c r="F2" s="11"/>
      <c r="G2" s="11"/>
      <c r="H2" s="11"/>
      <c r="I2" s="11"/>
      <c r="J2" s="10"/>
      <c r="K2" s="10"/>
    </row>
    <row r="3" spans="1:11" s="29" customFormat="1" ht="16.5" customHeight="1">
      <c r="A3" s="490"/>
      <c r="B3" s="490" t="s">
        <v>275</v>
      </c>
      <c r="C3" s="40"/>
      <c r="D3" s="482" t="s">
        <v>450</v>
      </c>
      <c r="E3" s="484"/>
      <c r="F3" s="482" t="s">
        <v>774</v>
      </c>
      <c r="G3" s="484"/>
      <c r="H3" s="492" t="s">
        <v>996</v>
      </c>
      <c r="I3" s="494"/>
      <c r="J3" s="482" t="s">
        <v>1107</v>
      </c>
      <c r="K3" s="484"/>
    </row>
    <row r="4" spans="1:11" s="29" customFormat="1" ht="16.5" customHeight="1">
      <c r="A4" s="512"/>
      <c r="B4" s="512"/>
      <c r="C4" s="97"/>
      <c r="D4" s="33" t="s">
        <v>173</v>
      </c>
      <c r="E4" s="33" t="s">
        <v>311</v>
      </c>
      <c r="F4" s="33" t="s">
        <v>173</v>
      </c>
      <c r="G4" s="34" t="s">
        <v>311</v>
      </c>
      <c r="H4" s="33" t="s">
        <v>173</v>
      </c>
      <c r="I4" s="34" t="s">
        <v>311</v>
      </c>
      <c r="J4" s="33" t="s">
        <v>173</v>
      </c>
      <c r="K4" s="34" t="s">
        <v>311</v>
      </c>
    </row>
    <row r="5" spans="1:11" ht="6" customHeight="1">
      <c r="A5" s="9"/>
      <c r="B5" s="9"/>
      <c r="C5" s="6"/>
      <c r="J5" s="7"/>
      <c r="K5" s="7"/>
    </row>
    <row r="6" spans="1:11" ht="15" customHeight="1">
      <c r="A6" s="8"/>
      <c r="B6" s="98" t="s">
        <v>15</v>
      </c>
      <c r="C6" s="6"/>
      <c r="D6" s="261">
        <v>153998</v>
      </c>
      <c r="E6" s="261">
        <v>413367</v>
      </c>
      <c r="F6" s="261">
        <v>161718</v>
      </c>
      <c r="G6" s="261">
        <v>413136</v>
      </c>
      <c r="H6" s="261">
        <v>165443</v>
      </c>
      <c r="I6" s="261">
        <v>406735</v>
      </c>
      <c r="J6" s="261">
        <v>173386</v>
      </c>
      <c r="K6" s="261">
        <v>402557</v>
      </c>
    </row>
    <row r="7" spans="1:11" ht="6" customHeight="1">
      <c r="A7" s="8"/>
      <c r="B7" s="98"/>
      <c r="C7" s="6"/>
      <c r="E7" s="7" t="s">
        <v>10</v>
      </c>
      <c r="G7" s="7" t="s">
        <v>10</v>
      </c>
      <c r="J7" s="37"/>
      <c r="K7" s="37"/>
    </row>
    <row r="8" spans="1:11" s="29" customFormat="1" ht="15" customHeight="1">
      <c r="A8" s="51"/>
      <c r="B8" s="55" t="s">
        <v>227</v>
      </c>
      <c r="C8" s="36"/>
      <c r="D8" s="263">
        <v>2256</v>
      </c>
      <c r="E8" s="263">
        <v>5613</v>
      </c>
      <c r="F8" s="263">
        <v>2117</v>
      </c>
      <c r="G8" s="263">
        <v>5120</v>
      </c>
      <c r="H8" s="263">
        <v>2064</v>
      </c>
      <c r="I8" s="263">
        <v>4757</v>
      </c>
      <c r="J8" s="263">
        <v>1914</v>
      </c>
      <c r="K8" s="263">
        <v>4272</v>
      </c>
    </row>
    <row r="9" spans="1:11" s="29" customFormat="1" ht="15" customHeight="1">
      <c r="A9" s="51"/>
      <c r="B9" s="55" t="s">
        <v>228</v>
      </c>
      <c r="C9" s="36"/>
      <c r="D9" s="263">
        <v>2004</v>
      </c>
      <c r="E9" s="263">
        <v>4972</v>
      </c>
      <c r="F9" s="263">
        <v>1886</v>
      </c>
      <c r="G9" s="263">
        <v>4473</v>
      </c>
      <c r="H9" s="263">
        <v>1723</v>
      </c>
      <c r="I9" s="263">
        <v>3992</v>
      </c>
      <c r="J9" s="263">
        <v>1657</v>
      </c>
      <c r="K9" s="263">
        <v>3674</v>
      </c>
    </row>
    <row r="10" spans="1:11" s="29" customFormat="1" ht="15" customHeight="1">
      <c r="A10" s="51"/>
      <c r="B10" s="55" t="s">
        <v>229</v>
      </c>
      <c r="C10" s="36"/>
      <c r="D10" s="263">
        <v>1623</v>
      </c>
      <c r="E10" s="263">
        <v>3719</v>
      </c>
      <c r="F10" s="263">
        <v>1651</v>
      </c>
      <c r="G10" s="263">
        <v>3448</v>
      </c>
      <c r="H10" s="263">
        <v>1614</v>
      </c>
      <c r="I10" s="263">
        <v>3143</v>
      </c>
      <c r="J10" s="263">
        <v>1448</v>
      </c>
      <c r="K10" s="263">
        <v>2699</v>
      </c>
    </row>
    <row r="11" spans="1:11" s="29" customFormat="1" ht="15" customHeight="1">
      <c r="A11" s="51"/>
      <c r="B11" s="55" t="s">
        <v>230</v>
      </c>
      <c r="C11" s="36"/>
      <c r="D11" s="263">
        <v>1654</v>
      </c>
      <c r="E11" s="263">
        <v>3962</v>
      </c>
      <c r="F11" s="263">
        <v>1893</v>
      </c>
      <c r="G11" s="263">
        <v>4058</v>
      </c>
      <c r="H11" s="263">
        <v>2052</v>
      </c>
      <c r="I11" s="263">
        <v>4272</v>
      </c>
      <c r="J11" s="263">
        <v>2074</v>
      </c>
      <c r="K11" s="263">
        <v>4081</v>
      </c>
    </row>
    <row r="12" spans="1:11" s="29" customFormat="1" ht="15" customHeight="1">
      <c r="A12" s="51"/>
      <c r="B12" s="55" t="s">
        <v>231</v>
      </c>
      <c r="C12" s="36"/>
      <c r="D12" s="263">
        <v>3406</v>
      </c>
      <c r="E12" s="263">
        <v>7952</v>
      </c>
      <c r="F12" s="263">
        <v>3251</v>
      </c>
      <c r="G12" s="263">
        <v>7152</v>
      </c>
      <c r="H12" s="263">
        <v>3142</v>
      </c>
      <c r="I12" s="263">
        <v>6395</v>
      </c>
      <c r="J12" s="263">
        <v>3103</v>
      </c>
      <c r="K12" s="263">
        <v>6152</v>
      </c>
    </row>
    <row r="13" spans="1:11" s="29" customFormat="1" ht="15" customHeight="1">
      <c r="A13" s="51"/>
      <c r="B13" s="55" t="s">
        <v>232</v>
      </c>
      <c r="C13" s="36"/>
      <c r="D13" s="263">
        <v>2716</v>
      </c>
      <c r="E13" s="263">
        <v>6360</v>
      </c>
      <c r="F13" s="263">
        <v>2693</v>
      </c>
      <c r="G13" s="263">
        <v>5979</v>
      </c>
      <c r="H13" s="263">
        <v>2661</v>
      </c>
      <c r="I13" s="263">
        <v>5865</v>
      </c>
      <c r="J13" s="263">
        <v>2808</v>
      </c>
      <c r="K13" s="263">
        <v>5742</v>
      </c>
    </row>
    <row r="14" spans="1:11" s="29" customFormat="1" ht="15" customHeight="1">
      <c r="A14" s="51"/>
      <c r="B14" s="55" t="s">
        <v>233</v>
      </c>
      <c r="C14" s="36"/>
      <c r="D14" s="263">
        <v>2887</v>
      </c>
      <c r="E14" s="263">
        <v>7444</v>
      </c>
      <c r="F14" s="263">
        <v>3218</v>
      </c>
      <c r="G14" s="263">
        <v>7731</v>
      </c>
      <c r="H14" s="263">
        <v>3240</v>
      </c>
      <c r="I14" s="263">
        <v>7465</v>
      </c>
      <c r="J14" s="263">
        <v>3489</v>
      </c>
      <c r="K14" s="263">
        <v>7658</v>
      </c>
    </row>
    <row r="15" spans="1:11" s="29" customFormat="1" ht="15" customHeight="1">
      <c r="A15" s="51"/>
      <c r="B15" s="55" t="s">
        <v>234</v>
      </c>
      <c r="C15" s="36"/>
      <c r="D15" s="263">
        <v>3152</v>
      </c>
      <c r="E15" s="263">
        <v>7662</v>
      </c>
      <c r="F15" s="263">
        <v>3180</v>
      </c>
      <c r="G15" s="263">
        <v>7177</v>
      </c>
      <c r="H15" s="263">
        <v>3072</v>
      </c>
      <c r="I15" s="263">
        <v>6754</v>
      </c>
      <c r="J15" s="263">
        <v>2942</v>
      </c>
      <c r="K15" s="263">
        <v>6211</v>
      </c>
    </row>
    <row r="16" spans="1:11" s="29" customFormat="1" ht="15" customHeight="1">
      <c r="A16" s="51"/>
      <c r="B16" s="55" t="s">
        <v>235</v>
      </c>
      <c r="C16" s="36"/>
      <c r="D16" s="263">
        <v>2658</v>
      </c>
      <c r="E16" s="263">
        <v>6720</v>
      </c>
      <c r="F16" s="263">
        <v>2694</v>
      </c>
      <c r="G16" s="263">
        <v>6405</v>
      </c>
      <c r="H16" s="263">
        <v>2570</v>
      </c>
      <c r="I16" s="263">
        <v>5870</v>
      </c>
      <c r="J16" s="263">
        <v>2619</v>
      </c>
      <c r="K16" s="263">
        <v>5692</v>
      </c>
    </row>
    <row r="17" spans="1:11" s="29" customFormat="1" ht="15" customHeight="1">
      <c r="A17" s="51"/>
      <c r="B17" s="55" t="s">
        <v>236</v>
      </c>
      <c r="C17" s="36"/>
      <c r="D17" s="263">
        <v>4416</v>
      </c>
      <c r="E17" s="263">
        <v>11371</v>
      </c>
      <c r="F17" s="263">
        <v>4681</v>
      </c>
      <c r="G17" s="263">
        <v>11508</v>
      </c>
      <c r="H17" s="263">
        <v>4705</v>
      </c>
      <c r="I17" s="263">
        <v>11148</v>
      </c>
      <c r="J17" s="263">
        <v>4861</v>
      </c>
      <c r="K17" s="263">
        <v>11000</v>
      </c>
    </row>
    <row r="18" spans="1:11" s="29" customFormat="1" ht="15" customHeight="1">
      <c r="A18" s="51"/>
      <c r="B18" s="55" t="s">
        <v>237</v>
      </c>
      <c r="C18" s="36"/>
      <c r="D18" s="263">
        <v>2520</v>
      </c>
      <c r="E18" s="263">
        <v>7712</v>
      </c>
      <c r="F18" s="263">
        <v>2886</v>
      </c>
      <c r="G18" s="263">
        <v>8026</v>
      </c>
      <c r="H18" s="263">
        <v>3037</v>
      </c>
      <c r="I18" s="263">
        <v>7905</v>
      </c>
      <c r="J18" s="263">
        <v>3174</v>
      </c>
      <c r="K18" s="263">
        <v>7885</v>
      </c>
    </row>
    <row r="19" spans="1:11" s="29" customFormat="1" ht="15" customHeight="1">
      <c r="A19" s="51"/>
      <c r="B19" s="55" t="s">
        <v>238</v>
      </c>
      <c r="C19" s="36"/>
      <c r="D19" s="263">
        <v>2833</v>
      </c>
      <c r="E19" s="263">
        <v>7270</v>
      </c>
      <c r="F19" s="263">
        <v>2869</v>
      </c>
      <c r="G19" s="263">
        <v>7233</v>
      </c>
      <c r="H19" s="263">
        <v>2826</v>
      </c>
      <c r="I19" s="263">
        <v>6813</v>
      </c>
      <c r="J19" s="263">
        <v>2829</v>
      </c>
      <c r="K19" s="263">
        <v>6488</v>
      </c>
    </row>
    <row r="20" spans="1:11" s="29" customFormat="1" ht="15" customHeight="1">
      <c r="A20" s="51"/>
      <c r="B20" s="55" t="s">
        <v>239</v>
      </c>
      <c r="C20" s="36"/>
      <c r="D20" s="263">
        <v>5193</v>
      </c>
      <c r="E20" s="263">
        <v>13627</v>
      </c>
      <c r="F20" s="263">
        <v>5233</v>
      </c>
      <c r="G20" s="263">
        <v>13333</v>
      </c>
      <c r="H20" s="263">
        <v>5288</v>
      </c>
      <c r="I20" s="263">
        <v>12854</v>
      </c>
      <c r="J20" s="263">
        <v>5427</v>
      </c>
      <c r="K20" s="263">
        <v>12562</v>
      </c>
    </row>
    <row r="21" spans="1:11" s="29" customFormat="1" ht="15" customHeight="1">
      <c r="A21" s="51"/>
      <c r="B21" s="55" t="s">
        <v>240</v>
      </c>
      <c r="C21" s="36"/>
      <c r="D21" s="263">
        <v>3674</v>
      </c>
      <c r="E21" s="263">
        <v>10568</v>
      </c>
      <c r="F21" s="263">
        <v>3883</v>
      </c>
      <c r="G21" s="263">
        <v>10615</v>
      </c>
      <c r="H21" s="263">
        <v>3964</v>
      </c>
      <c r="I21" s="263">
        <v>10729</v>
      </c>
      <c r="J21" s="263">
        <v>4190</v>
      </c>
      <c r="K21" s="263">
        <v>10638</v>
      </c>
    </row>
    <row r="22" spans="1:11" s="29" customFormat="1" ht="15" customHeight="1">
      <c r="A22" s="51"/>
      <c r="B22" s="55" t="s">
        <v>241</v>
      </c>
      <c r="C22" s="36"/>
      <c r="D22" s="263">
        <v>3893</v>
      </c>
      <c r="E22" s="263">
        <v>10990</v>
      </c>
      <c r="F22" s="263">
        <v>4275</v>
      </c>
      <c r="G22" s="263">
        <v>11296</v>
      </c>
      <c r="H22" s="263">
        <v>4752</v>
      </c>
      <c r="I22" s="263">
        <v>11911</v>
      </c>
      <c r="J22" s="263">
        <v>5451</v>
      </c>
      <c r="K22" s="263">
        <v>13044</v>
      </c>
    </row>
    <row r="23" spans="1:11" s="29" customFormat="1" ht="15" customHeight="1">
      <c r="A23" s="51"/>
      <c r="B23" s="55" t="s">
        <v>242</v>
      </c>
      <c r="C23" s="36"/>
      <c r="D23" s="263">
        <v>4366</v>
      </c>
      <c r="E23" s="263">
        <v>10622</v>
      </c>
      <c r="F23" s="263">
        <v>4443</v>
      </c>
      <c r="G23" s="263">
        <v>10442</v>
      </c>
      <c r="H23" s="263">
        <v>4423</v>
      </c>
      <c r="I23" s="263">
        <v>9881</v>
      </c>
      <c r="J23" s="263">
        <v>4230</v>
      </c>
      <c r="K23" s="263">
        <v>9193</v>
      </c>
    </row>
    <row r="24" spans="1:11" s="29" customFormat="1" ht="15" customHeight="1">
      <c r="A24" s="51"/>
      <c r="B24" s="55" t="s">
        <v>243</v>
      </c>
      <c r="C24" s="36"/>
      <c r="D24" s="263">
        <v>3359</v>
      </c>
      <c r="E24" s="263">
        <v>8975</v>
      </c>
      <c r="F24" s="263">
        <v>3304</v>
      </c>
      <c r="G24" s="263">
        <v>8495</v>
      </c>
      <c r="H24" s="263">
        <v>3295</v>
      </c>
      <c r="I24" s="263">
        <v>8057</v>
      </c>
      <c r="J24" s="263">
        <v>3490</v>
      </c>
      <c r="K24" s="263">
        <v>8031</v>
      </c>
    </row>
    <row r="25" spans="1:11" s="29" customFormat="1" ht="15" customHeight="1">
      <c r="A25" s="51"/>
      <c r="B25" s="55" t="s">
        <v>244</v>
      </c>
      <c r="C25" s="36"/>
      <c r="D25" s="263">
        <v>5140</v>
      </c>
      <c r="E25" s="263">
        <v>12741</v>
      </c>
      <c r="F25" s="263">
        <v>5584</v>
      </c>
      <c r="G25" s="263">
        <v>13316</v>
      </c>
      <c r="H25" s="263">
        <v>5912</v>
      </c>
      <c r="I25" s="263">
        <v>13890</v>
      </c>
      <c r="J25" s="263">
        <v>6524</v>
      </c>
      <c r="K25" s="263">
        <v>14033</v>
      </c>
    </row>
    <row r="26" spans="1:11" s="29" customFormat="1" ht="15" customHeight="1">
      <c r="A26" s="51"/>
      <c r="B26" s="55" t="s">
        <v>245</v>
      </c>
      <c r="C26" s="36"/>
      <c r="D26" s="263">
        <v>4038</v>
      </c>
      <c r="E26" s="263">
        <v>10571</v>
      </c>
      <c r="F26" s="263">
        <v>4299</v>
      </c>
      <c r="G26" s="263">
        <v>10670</v>
      </c>
      <c r="H26" s="263">
        <v>4250</v>
      </c>
      <c r="I26" s="263">
        <v>10268</v>
      </c>
      <c r="J26" s="263">
        <v>4187</v>
      </c>
      <c r="K26" s="263">
        <v>9655</v>
      </c>
    </row>
    <row r="27" spans="1:11" s="29" customFormat="1" ht="15" customHeight="1">
      <c r="A27" s="51"/>
      <c r="B27" s="55" t="s">
        <v>246</v>
      </c>
      <c r="C27" s="36"/>
      <c r="D27" s="263">
        <v>2814</v>
      </c>
      <c r="E27" s="263">
        <v>7412</v>
      </c>
      <c r="F27" s="263">
        <v>2809</v>
      </c>
      <c r="G27" s="263">
        <v>7076</v>
      </c>
      <c r="H27" s="263">
        <v>2730</v>
      </c>
      <c r="I27" s="263">
        <v>6747</v>
      </c>
      <c r="J27" s="263">
        <v>2911</v>
      </c>
      <c r="K27" s="263">
        <v>6721</v>
      </c>
    </row>
    <row r="28" spans="1:11" s="29" customFormat="1" ht="15" customHeight="1">
      <c r="A28" s="51"/>
      <c r="B28" s="55" t="s">
        <v>247</v>
      </c>
      <c r="C28" s="36"/>
      <c r="D28" s="263">
        <v>3267</v>
      </c>
      <c r="E28" s="263">
        <v>8481</v>
      </c>
      <c r="F28" s="263">
        <v>3427</v>
      </c>
      <c r="G28" s="263">
        <v>8279</v>
      </c>
      <c r="H28" s="263">
        <v>3314</v>
      </c>
      <c r="I28" s="263">
        <v>7698</v>
      </c>
      <c r="J28" s="263">
        <v>3552</v>
      </c>
      <c r="K28" s="263">
        <v>7778</v>
      </c>
    </row>
    <row r="29" spans="1:11" s="29" customFormat="1" ht="15" customHeight="1">
      <c r="A29" s="51"/>
      <c r="B29" s="55" t="s">
        <v>380</v>
      </c>
      <c r="C29" s="36"/>
      <c r="D29" s="263">
        <v>3197</v>
      </c>
      <c r="E29" s="263">
        <v>8353</v>
      </c>
      <c r="F29" s="263">
        <v>3399</v>
      </c>
      <c r="G29" s="263">
        <v>8547</v>
      </c>
      <c r="H29" s="263">
        <v>3504</v>
      </c>
      <c r="I29" s="263">
        <v>8659</v>
      </c>
      <c r="J29" s="263">
        <v>3755</v>
      </c>
      <c r="K29" s="263">
        <v>9222</v>
      </c>
    </row>
    <row r="30" spans="1:11" s="29" customFormat="1" ht="15" customHeight="1">
      <c r="A30" s="51"/>
      <c r="B30" s="55" t="s">
        <v>381</v>
      </c>
      <c r="C30" s="36"/>
      <c r="D30" s="263">
        <v>2281</v>
      </c>
      <c r="E30" s="263">
        <v>6804</v>
      </c>
      <c r="F30" s="263">
        <v>2329</v>
      </c>
      <c r="G30" s="263">
        <v>6699</v>
      </c>
      <c r="H30" s="263">
        <v>2346</v>
      </c>
      <c r="I30" s="263">
        <v>6441</v>
      </c>
      <c r="J30" s="263">
        <v>2437</v>
      </c>
      <c r="K30" s="263">
        <v>6237</v>
      </c>
    </row>
    <row r="31" spans="1:11" s="29" customFormat="1" ht="15" customHeight="1">
      <c r="A31" s="51"/>
      <c r="B31" s="55" t="s">
        <v>382</v>
      </c>
      <c r="C31" s="36"/>
      <c r="D31" s="263">
        <v>4736</v>
      </c>
      <c r="E31" s="263">
        <v>13697</v>
      </c>
      <c r="F31" s="263">
        <v>5089</v>
      </c>
      <c r="G31" s="263">
        <v>13932</v>
      </c>
      <c r="H31" s="263">
        <v>5332</v>
      </c>
      <c r="I31" s="263">
        <v>14039</v>
      </c>
      <c r="J31" s="263">
        <v>5776</v>
      </c>
      <c r="K31" s="263">
        <v>13983</v>
      </c>
    </row>
    <row r="32" spans="1:11" s="29" customFormat="1" ht="15" customHeight="1">
      <c r="A32" s="51"/>
      <c r="B32" s="55" t="s">
        <v>383</v>
      </c>
      <c r="C32" s="36"/>
      <c r="D32" s="263">
        <v>2551</v>
      </c>
      <c r="E32" s="263">
        <v>6862</v>
      </c>
      <c r="F32" s="263">
        <v>2640</v>
      </c>
      <c r="G32" s="263">
        <v>6808</v>
      </c>
      <c r="H32" s="263">
        <v>2724</v>
      </c>
      <c r="I32" s="263">
        <v>6703</v>
      </c>
      <c r="J32" s="263">
        <v>2845</v>
      </c>
      <c r="K32" s="263">
        <v>6584</v>
      </c>
    </row>
    <row r="33" spans="1:11" s="29" customFormat="1" ht="15" customHeight="1">
      <c r="A33" s="51"/>
      <c r="B33" s="55" t="s">
        <v>384</v>
      </c>
      <c r="C33" s="36"/>
      <c r="D33" s="263">
        <v>3230</v>
      </c>
      <c r="E33" s="263">
        <v>7800</v>
      </c>
      <c r="F33" s="263">
        <v>3567</v>
      </c>
      <c r="G33" s="263">
        <v>8153</v>
      </c>
      <c r="H33" s="263">
        <v>3654</v>
      </c>
      <c r="I33" s="263">
        <v>8399</v>
      </c>
      <c r="J33" s="263">
        <v>4320</v>
      </c>
      <c r="K33" s="263">
        <v>9195</v>
      </c>
    </row>
    <row r="34" spans="1:11" s="29" customFormat="1" ht="15" customHeight="1">
      <c r="A34" s="51"/>
      <c r="B34" s="55" t="s">
        <v>385</v>
      </c>
      <c r="C34" s="36"/>
      <c r="D34" s="263">
        <v>2316</v>
      </c>
      <c r="E34" s="263">
        <v>6495</v>
      </c>
      <c r="F34" s="263">
        <v>2535</v>
      </c>
      <c r="G34" s="263">
        <v>6867</v>
      </c>
      <c r="H34" s="263">
        <v>2844</v>
      </c>
      <c r="I34" s="263">
        <v>7118</v>
      </c>
      <c r="J34" s="263">
        <v>3098</v>
      </c>
      <c r="K34" s="263">
        <v>7615</v>
      </c>
    </row>
    <row r="35" spans="1:11" s="29" customFormat="1" ht="15" customHeight="1">
      <c r="A35" s="51"/>
      <c r="B35" s="55" t="s">
        <v>386</v>
      </c>
      <c r="C35" s="36"/>
      <c r="D35" s="263">
        <v>1086</v>
      </c>
      <c r="E35" s="263">
        <v>3149</v>
      </c>
      <c r="F35" s="263">
        <v>1130</v>
      </c>
      <c r="G35" s="263">
        <v>3069</v>
      </c>
      <c r="H35" s="263">
        <v>1160</v>
      </c>
      <c r="I35" s="263">
        <v>3032</v>
      </c>
      <c r="J35" s="263">
        <v>1198</v>
      </c>
      <c r="K35" s="263">
        <v>3031</v>
      </c>
    </row>
    <row r="36" spans="1:11" s="29" customFormat="1" ht="15" customHeight="1">
      <c r="A36" s="51"/>
      <c r="B36" s="55" t="s">
        <v>387</v>
      </c>
      <c r="C36" s="36"/>
      <c r="D36" s="263">
        <v>3358</v>
      </c>
      <c r="E36" s="263">
        <v>8199</v>
      </c>
      <c r="F36" s="263">
        <v>3205</v>
      </c>
      <c r="G36" s="263">
        <v>7662</v>
      </c>
      <c r="H36" s="263">
        <v>3204</v>
      </c>
      <c r="I36" s="263">
        <v>7467</v>
      </c>
      <c r="J36" s="263">
        <v>3254</v>
      </c>
      <c r="K36" s="263">
        <v>7172</v>
      </c>
    </row>
    <row r="37" spans="1:11" s="29" customFormat="1" ht="15" customHeight="1">
      <c r="A37" s="51"/>
      <c r="B37" s="55" t="s">
        <v>388</v>
      </c>
      <c r="C37" s="36"/>
      <c r="D37" s="263">
        <v>2663</v>
      </c>
      <c r="E37" s="263">
        <v>7484</v>
      </c>
      <c r="F37" s="263">
        <v>2849</v>
      </c>
      <c r="G37" s="263">
        <v>7909</v>
      </c>
      <c r="H37" s="263">
        <v>2918</v>
      </c>
      <c r="I37" s="263">
        <v>7908</v>
      </c>
      <c r="J37" s="263">
        <v>3105</v>
      </c>
      <c r="K37" s="263">
        <v>7908</v>
      </c>
    </row>
    <row r="38" spans="1:11" s="29" customFormat="1" ht="15" customHeight="1">
      <c r="A38" s="51"/>
      <c r="B38" s="55" t="s">
        <v>389</v>
      </c>
      <c r="C38" s="36"/>
      <c r="D38" s="263">
        <v>6963</v>
      </c>
      <c r="E38" s="263">
        <v>15717</v>
      </c>
      <c r="F38" s="263">
        <v>7146</v>
      </c>
      <c r="G38" s="263">
        <v>15274</v>
      </c>
      <c r="H38" s="263">
        <v>7402</v>
      </c>
      <c r="I38" s="263">
        <v>14944</v>
      </c>
      <c r="J38" s="263">
        <v>7494</v>
      </c>
      <c r="K38" s="263">
        <v>14314</v>
      </c>
    </row>
    <row r="39" spans="1:11" s="29" customFormat="1" ht="15" customHeight="1">
      <c r="A39" s="51"/>
      <c r="B39" s="55" t="s">
        <v>390</v>
      </c>
      <c r="C39" s="36"/>
      <c r="D39" s="263">
        <v>879</v>
      </c>
      <c r="E39" s="263">
        <v>3119</v>
      </c>
      <c r="F39" s="263">
        <v>876</v>
      </c>
      <c r="G39" s="263">
        <v>2948</v>
      </c>
      <c r="H39" s="263">
        <v>836</v>
      </c>
      <c r="I39" s="263">
        <v>2620</v>
      </c>
      <c r="J39" s="263">
        <v>881</v>
      </c>
      <c r="K39" s="263">
        <v>2425</v>
      </c>
    </row>
    <row r="40" spans="1:11" s="29" customFormat="1" ht="15" customHeight="1">
      <c r="A40" s="51"/>
      <c r="B40" s="55" t="s">
        <v>391</v>
      </c>
      <c r="C40" s="36"/>
      <c r="D40" s="263">
        <v>4392</v>
      </c>
      <c r="E40" s="263">
        <v>11375</v>
      </c>
      <c r="F40" s="263">
        <v>5038</v>
      </c>
      <c r="G40" s="263">
        <v>12231</v>
      </c>
      <c r="H40" s="263">
        <v>5631</v>
      </c>
      <c r="I40" s="263">
        <v>13108</v>
      </c>
      <c r="J40" s="263">
        <v>6116</v>
      </c>
      <c r="K40" s="263">
        <v>13771</v>
      </c>
    </row>
    <row r="41" spans="1:11" s="29" customFormat="1" ht="15" customHeight="1">
      <c r="A41" s="51"/>
      <c r="B41" s="55" t="s">
        <v>392</v>
      </c>
      <c r="C41" s="36"/>
      <c r="D41" s="263">
        <v>3611</v>
      </c>
      <c r="E41" s="263">
        <v>9721</v>
      </c>
      <c r="F41" s="263">
        <v>4433</v>
      </c>
      <c r="G41" s="263">
        <v>11218</v>
      </c>
      <c r="H41" s="263">
        <v>4886</v>
      </c>
      <c r="I41" s="263">
        <v>11627</v>
      </c>
      <c r="J41" s="263">
        <v>5649</v>
      </c>
      <c r="K41" s="263">
        <v>12561</v>
      </c>
    </row>
    <row r="42" spans="1:11" s="29" customFormat="1" ht="15" customHeight="1">
      <c r="A42" s="51"/>
      <c r="B42" s="55" t="s">
        <v>393</v>
      </c>
      <c r="C42" s="36"/>
      <c r="D42" s="263">
        <v>2772</v>
      </c>
      <c r="E42" s="263">
        <v>8366</v>
      </c>
      <c r="F42" s="263">
        <v>3008</v>
      </c>
      <c r="G42" s="263">
        <v>8684</v>
      </c>
      <c r="H42" s="263">
        <v>3072</v>
      </c>
      <c r="I42" s="263">
        <v>8674</v>
      </c>
      <c r="J42" s="263">
        <v>3260</v>
      </c>
      <c r="K42" s="263">
        <v>8594</v>
      </c>
    </row>
    <row r="43" spans="1:11" s="29" customFormat="1" ht="15" customHeight="1">
      <c r="A43" s="51"/>
      <c r="B43" s="55" t="s">
        <v>394</v>
      </c>
      <c r="C43" s="36"/>
      <c r="D43" s="263">
        <v>3654</v>
      </c>
      <c r="E43" s="263">
        <v>10646</v>
      </c>
      <c r="F43" s="263">
        <v>3946</v>
      </c>
      <c r="G43" s="263">
        <v>10991</v>
      </c>
      <c r="H43" s="263">
        <v>4083</v>
      </c>
      <c r="I43" s="263">
        <v>11119</v>
      </c>
      <c r="J43" s="263">
        <v>4317</v>
      </c>
      <c r="K43" s="263">
        <v>11109</v>
      </c>
    </row>
    <row r="44" spans="1:11" s="29" customFormat="1" ht="15" customHeight="1">
      <c r="A44" s="51"/>
      <c r="B44" s="55" t="s">
        <v>395</v>
      </c>
      <c r="C44" s="36"/>
      <c r="D44" s="263">
        <v>4892</v>
      </c>
      <c r="E44" s="263">
        <v>12508</v>
      </c>
      <c r="F44" s="263">
        <v>5505</v>
      </c>
      <c r="G44" s="263">
        <v>13153</v>
      </c>
      <c r="H44" s="263">
        <v>5897</v>
      </c>
      <c r="I44" s="263">
        <v>13913</v>
      </c>
      <c r="J44" s="263">
        <v>6742</v>
      </c>
      <c r="K44" s="263">
        <v>14929</v>
      </c>
    </row>
    <row r="45" spans="1:11" s="29" customFormat="1" ht="15" customHeight="1">
      <c r="A45" s="51"/>
      <c r="B45" s="55" t="s">
        <v>396</v>
      </c>
      <c r="C45" s="36"/>
      <c r="D45" s="263">
        <v>1628</v>
      </c>
      <c r="E45" s="263">
        <v>5097</v>
      </c>
      <c r="F45" s="263">
        <v>1728</v>
      </c>
      <c r="G45" s="263">
        <v>5058</v>
      </c>
      <c r="H45" s="263">
        <v>1750</v>
      </c>
      <c r="I45" s="263">
        <v>4913</v>
      </c>
      <c r="J45" s="263">
        <v>1797</v>
      </c>
      <c r="K45" s="263">
        <v>4615</v>
      </c>
    </row>
    <row r="46" spans="1:11" s="29" customFormat="1" ht="15" customHeight="1">
      <c r="A46" s="51"/>
      <c r="B46" s="55" t="s">
        <v>397</v>
      </c>
      <c r="C46" s="36"/>
      <c r="D46" s="263">
        <v>4608</v>
      </c>
      <c r="E46" s="263">
        <v>12934</v>
      </c>
      <c r="F46" s="263">
        <v>4884</v>
      </c>
      <c r="G46" s="263">
        <v>13037</v>
      </c>
      <c r="H46" s="263">
        <v>4891</v>
      </c>
      <c r="I46" s="263">
        <v>12602</v>
      </c>
      <c r="J46" s="263">
        <v>5056</v>
      </c>
      <c r="K46" s="263">
        <v>12307</v>
      </c>
    </row>
    <row r="47" spans="1:11" s="29" customFormat="1" ht="15" customHeight="1">
      <c r="A47" s="51"/>
      <c r="B47" s="55" t="s">
        <v>398</v>
      </c>
      <c r="C47" s="36"/>
      <c r="D47" s="263">
        <v>5269</v>
      </c>
      <c r="E47" s="263">
        <v>13831</v>
      </c>
      <c r="F47" s="263">
        <v>5446</v>
      </c>
      <c r="G47" s="263">
        <v>13699</v>
      </c>
      <c r="H47" s="263">
        <v>5608</v>
      </c>
      <c r="I47" s="263">
        <v>13639</v>
      </c>
      <c r="J47" s="263">
        <v>5748</v>
      </c>
      <c r="K47" s="263">
        <v>13138</v>
      </c>
    </row>
    <row r="48" spans="1:11" s="29" customFormat="1" ht="15" customHeight="1">
      <c r="A48" s="51"/>
      <c r="B48" s="55" t="s">
        <v>399</v>
      </c>
      <c r="C48" s="36"/>
      <c r="D48" s="263">
        <v>1688</v>
      </c>
      <c r="E48" s="263">
        <v>4717</v>
      </c>
      <c r="F48" s="263">
        <v>1685</v>
      </c>
      <c r="G48" s="263">
        <v>4704</v>
      </c>
      <c r="H48" s="263">
        <v>1767</v>
      </c>
      <c r="I48" s="263">
        <v>4705</v>
      </c>
      <c r="J48" s="263">
        <v>1842</v>
      </c>
      <c r="K48" s="263">
        <v>4611</v>
      </c>
    </row>
    <row r="49" spans="1:11" s="29" customFormat="1" ht="15" customHeight="1">
      <c r="A49" s="51"/>
      <c r="B49" s="55" t="s">
        <v>400</v>
      </c>
      <c r="C49" s="36"/>
      <c r="D49" s="263">
        <v>2651</v>
      </c>
      <c r="E49" s="263">
        <v>8522</v>
      </c>
      <c r="F49" s="263">
        <v>2782</v>
      </c>
      <c r="G49" s="263">
        <v>8357</v>
      </c>
      <c r="H49" s="263">
        <v>2773</v>
      </c>
      <c r="I49" s="263">
        <v>8122</v>
      </c>
      <c r="J49" s="263">
        <v>2838</v>
      </c>
      <c r="K49" s="263">
        <v>7748</v>
      </c>
    </row>
    <row r="50" spans="1:11" s="29" customFormat="1" ht="15" customHeight="1">
      <c r="A50" s="51"/>
      <c r="B50" s="55" t="s">
        <v>401</v>
      </c>
      <c r="C50" s="36"/>
      <c r="D50" s="263">
        <v>2606</v>
      </c>
      <c r="E50" s="263">
        <v>7713</v>
      </c>
      <c r="F50" s="263">
        <v>2537</v>
      </c>
      <c r="G50" s="263">
        <v>7122</v>
      </c>
      <c r="H50" s="263">
        <v>2417</v>
      </c>
      <c r="I50" s="263">
        <v>6331</v>
      </c>
      <c r="J50" s="263">
        <v>2390</v>
      </c>
      <c r="K50" s="263">
        <v>5736</v>
      </c>
    </row>
    <row r="51" spans="1:11" s="29" customFormat="1" ht="15" customHeight="1">
      <c r="A51" s="51"/>
      <c r="B51" s="55" t="s">
        <v>402</v>
      </c>
      <c r="C51" s="36"/>
      <c r="D51" s="263">
        <v>2570</v>
      </c>
      <c r="E51" s="263">
        <v>7376</v>
      </c>
      <c r="F51" s="263">
        <v>2561</v>
      </c>
      <c r="G51" s="263">
        <v>6972</v>
      </c>
      <c r="H51" s="263">
        <v>2427</v>
      </c>
      <c r="I51" s="263">
        <v>6339</v>
      </c>
      <c r="J51" s="263">
        <v>2256</v>
      </c>
      <c r="K51" s="263">
        <v>5435</v>
      </c>
    </row>
    <row r="52" spans="1:11" s="29" customFormat="1" ht="15" customHeight="1">
      <c r="A52" s="51"/>
      <c r="B52" s="55" t="s">
        <v>403</v>
      </c>
      <c r="C52" s="36"/>
      <c r="D52" s="263">
        <v>1374</v>
      </c>
      <c r="E52" s="263">
        <v>3501</v>
      </c>
      <c r="F52" s="263">
        <v>1340</v>
      </c>
      <c r="G52" s="263">
        <v>3265</v>
      </c>
      <c r="H52" s="263">
        <v>1303</v>
      </c>
      <c r="I52" s="263">
        <v>3083</v>
      </c>
      <c r="J52" s="263">
        <v>1257</v>
      </c>
      <c r="K52" s="263">
        <v>2877</v>
      </c>
    </row>
    <row r="53" spans="1:11" s="29" customFormat="1" ht="15" customHeight="1">
      <c r="A53" s="51"/>
      <c r="B53" s="55" t="s">
        <v>404</v>
      </c>
      <c r="C53" s="36"/>
      <c r="D53" s="263">
        <v>1842</v>
      </c>
      <c r="E53" s="263">
        <v>6000</v>
      </c>
      <c r="F53" s="263">
        <v>2139</v>
      </c>
      <c r="G53" s="263">
        <v>6425</v>
      </c>
      <c r="H53" s="263">
        <v>2306</v>
      </c>
      <c r="I53" s="263">
        <v>6456</v>
      </c>
      <c r="J53" s="263">
        <v>2449</v>
      </c>
      <c r="K53" s="263">
        <v>6394</v>
      </c>
    </row>
    <row r="54" spans="1:11" s="29" customFormat="1" ht="15" customHeight="1">
      <c r="A54" s="51"/>
      <c r="B54" s="55" t="s">
        <v>405</v>
      </c>
      <c r="C54" s="36"/>
      <c r="D54" s="263">
        <v>3074</v>
      </c>
      <c r="E54" s="263">
        <v>9198</v>
      </c>
      <c r="F54" s="263">
        <v>3318</v>
      </c>
      <c r="G54" s="263">
        <v>9454</v>
      </c>
      <c r="H54" s="263">
        <v>3474</v>
      </c>
      <c r="I54" s="263">
        <v>9512</v>
      </c>
      <c r="J54" s="263">
        <v>3654</v>
      </c>
      <c r="K54" s="263">
        <v>9443</v>
      </c>
    </row>
    <row r="55" spans="1:11" s="29" customFormat="1" ht="15" customHeight="1">
      <c r="A55" s="51"/>
      <c r="B55" s="55" t="s">
        <v>406</v>
      </c>
      <c r="C55" s="36"/>
      <c r="D55" s="263">
        <v>800</v>
      </c>
      <c r="E55" s="263">
        <v>2954</v>
      </c>
      <c r="F55" s="263">
        <v>785</v>
      </c>
      <c r="G55" s="263">
        <v>2771</v>
      </c>
      <c r="H55" s="263">
        <v>781</v>
      </c>
      <c r="I55" s="263">
        <v>2599</v>
      </c>
      <c r="J55" s="263">
        <v>773</v>
      </c>
      <c r="K55" s="263">
        <v>2357</v>
      </c>
    </row>
    <row r="56" spans="1:11" s="29" customFormat="1" ht="15" customHeight="1">
      <c r="A56" s="51"/>
      <c r="B56" s="55" t="s">
        <v>407</v>
      </c>
      <c r="C56" s="36"/>
      <c r="D56" s="263">
        <v>538</v>
      </c>
      <c r="E56" s="263">
        <v>3049</v>
      </c>
      <c r="F56" s="263">
        <v>587</v>
      </c>
      <c r="G56" s="263">
        <v>2904</v>
      </c>
      <c r="H56" s="263">
        <v>586</v>
      </c>
      <c r="I56" s="263">
        <v>2600</v>
      </c>
      <c r="J56" s="263">
        <v>562</v>
      </c>
      <c r="K56" s="263">
        <v>2228</v>
      </c>
    </row>
    <row r="57" spans="1:11" s="29" customFormat="1" ht="15" customHeight="1">
      <c r="A57" s="51"/>
      <c r="B57" s="55" t="s">
        <v>794</v>
      </c>
      <c r="C57" s="36"/>
      <c r="D57" s="435">
        <v>4900</v>
      </c>
      <c r="E57" s="435">
        <v>13436</v>
      </c>
      <c r="F57" s="263">
        <v>4955</v>
      </c>
      <c r="G57" s="263">
        <v>13391</v>
      </c>
      <c r="H57" s="263">
        <v>5233</v>
      </c>
      <c r="I57" s="263">
        <v>13649</v>
      </c>
      <c r="J57" s="263">
        <v>5637</v>
      </c>
      <c r="K57" s="263">
        <v>13809</v>
      </c>
    </row>
    <row r="58" spans="1:11" s="29" customFormat="1" ht="5.25" customHeight="1" thickBot="1">
      <c r="A58" s="44"/>
      <c r="B58" s="44"/>
      <c r="C58" s="42"/>
      <c r="D58" s="43"/>
      <c r="E58" s="43"/>
      <c r="F58" s="43"/>
      <c r="G58" s="43"/>
      <c r="H58" s="43"/>
      <c r="I58" s="43"/>
      <c r="J58" s="96"/>
      <c r="K58" s="43"/>
    </row>
    <row r="59" spans="1:11" s="29" customFormat="1" ht="15" customHeight="1">
      <c r="A59" s="39" t="s">
        <v>1192</v>
      </c>
      <c r="B59" s="51"/>
      <c r="C59" s="39"/>
      <c r="D59" s="37"/>
      <c r="E59" s="37"/>
      <c r="F59" s="37"/>
      <c r="G59" s="37"/>
      <c r="H59" s="37"/>
      <c r="I59" s="37"/>
      <c r="J59" s="39"/>
      <c r="K59" s="39"/>
    </row>
    <row r="60" spans="1:11" s="29" customFormat="1" ht="15" customHeight="1">
      <c r="A60" s="39" t="s">
        <v>1055</v>
      </c>
      <c r="B60" s="51"/>
      <c r="C60" s="39"/>
      <c r="D60" s="37"/>
      <c r="E60" s="37"/>
      <c r="F60" s="37"/>
      <c r="G60" s="37"/>
      <c r="H60" s="37"/>
      <c r="I60" s="37"/>
      <c r="J60" s="39"/>
      <c r="K60" s="39"/>
    </row>
    <row r="61" spans="1:11" s="29" customFormat="1" ht="13.5">
      <c r="A61" s="39"/>
      <c r="B61" s="39"/>
      <c r="C61" s="39"/>
      <c r="D61" s="37"/>
      <c r="E61" s="37"/>
      <c r="F61" s="37"/>
      <c r="G61" s="37"/>
      <c r="H61" s="37"/>
      <c r="I61" s="37"/>
      <c r="J61" s="39"/>
      <c r="K61" s="39"/>
    </row>
    <row r="62" spans="1:11" s="29" customFormat="1" ht="13.5">
      <c r="A62" s="39"/>
      <c r="B62" s="39"/>
      <c r="C62" s="39"/>
      <c r="D62" s="37"/>
      <c r="E62" s="37"/>
      <c r="F62" s="37"/>
      <c r="G62" s="37"/>
      <c r="H62" s="37"/>
      <c r="I62" s="37"/>
      <c r="J62" s="39"/>
      <c r="K62" s="39"/>
    </row>
    <row r="63" spans="1:11" s="29" customFormat="1" ht="13.5">
      <c r="A63" s="39"/>
      <c r="B63" s="39"/>
      <c r="C63" s="39"/>
      <c r="D63" s="37"/>
      <c r="E63" s="37"/>
      <c r="F63" s="37"/>
      <c r="G63" s="37"/>
      <c r="H63" s="37"/>
      <c r="I63" s="37"/>
      <c r="J63" s="39"/>
      <c r="K63" s="39"/>
    </row>
    <row r="64" spans="1:11" s="29" customFormat="1" ht="13.5">
      <c r="A64" s="39"/>
      <c r="B64" s="39"/>
      <c r="C64" s="39"/>
      <c r="D64" s="37"/>
      <c r="E64" s="37"/>
      <c r="F64" s="37"/>
      <c r="G64" s="37"/>
      <c r="H64" s="37"/>
      <c r="I64" s="37"/>
      <c r="J64" s="39"/>
      <c r="K64" s="39"/>
    </row>
    <row r="65" spans="1:11" s="29" customFormat="1" ht="13.5">
      <c r="A65" s="39"/>
      <c r="B65" s="39"/>
      <c r="C65" s="39"/>
      <c r="D65" s="37"/>
      <c r="E65" s="37"/>
      <c r="F65" s="37"/>
      <c r="G65" s="37"/>
      <c r="H65" s="37"/>
      <c r="I65" s="37"/>
      <c r="J65" s="39"/>
      <c r="K65" s="39"/>
    </row>
    <row r="66" spans="1:11" s="29" customFormat="1" ht="13.5">
      <c r="A66" s="39"/>
      <c r="B66" s="39"/>
      <c r="C66" s="39"/>
      <c r="D66" s="37"/>
      <c r="E66" s="37"/>
      <c r="F66" s="37"/>
      <c r="G66" s="37"/>
      <c r="H66" s="37"/>
      <c r="I66" s="37"/>
      <c r="J66" s="39"/>
      <c r="K66" s="39"/>
    </row>
    <row r="67" spans="1:11" s="29" customFormat="1" ht="13.5">
      <c r="A67" s="39"/>
      <c r="B67" s="39"/>
      <c r="C67" s="39"/>
      <c r="D67" s="37"/>
      <c r="E67" s="37"/>
      <c r="F67" s="37"/>
      <c r="G67" s="37"/>
      <c r="H67" s="37"/>
      <c r="I67" s="37"/>
      <c r="J67" s="39"/>
      <c r="K67" s="39"/>
    </row>
    <row r="68" spans="1:11" s="29" customFormat="1" ht="13.5">
      <c r="A68" s="39"/>
      <c r="B68" s="39"/>
      <c r="C68" s="39"/>
      <c r="D68" s="37"/>
      <c r="E68" s="37"/>
      <c r="F68" s="37"/>
      <c r="G68" s="37"/>
      <c r="H68" s="37"/>
      <c r="I68" s="37"/>
      <c r="J68" s="39"/>
      <c r="K68" s="39"/>
    </row>
    <row r="69" spans="1:11" s="29" customFormat="1" ht="13.5">
      <c r="A69" s="39"/>
      <c r="B69" s="39"/>
      <c r="C69" s="39"/>
      <c r="D69" s="37"/>
      <c r="E69" s="37"/>
      <c r="F69" s="37"/>
      <c r="G69" s="37"/>
      <c r="H69" s="37"/>
      <c r="I69" s="37"/>
      <c r="J69" s="39"/>
      <c r="K69" s="39"/>
    </row>
    <row r="70" spans="1:11" s="29" customFormat="1" ht="13.5">
      <c r="A70" s="39"/>
      <c r="B70" s="39"/>
      <c r="C70" s="39"/>
      <c r="D70" s="37"/>
      <c r="E70" s="37"/>
      <c r="F70" s="37"/>
      <c r="G70" s="37"/>
      <c r="H70" s="37"/>
      <c r="I70" s="37"/>
      <c r="J70" s="39"/>
      <c r="K70" s="39"/>
    </row>
    <row r="71" spans="1:11" s="29" customFormat="1" ht="13.5">
      <c r="A71" s="39"/>
      <c r="B71" s="39"/>
      <c r="C71" s="39"/>
      <c r="D71" s="37"/>
      <c r="E71" s="37"/>
      <c r="F71" s="37"/>
      <c r="G71" s="37"/>
      <c r="H71" s="37"/>
      <c r="I71" s="37"/>
      <c r="J71" s="39"/>
      <c r="K71" s="39"/>
    </row>
    <row r="72" spans="1:11" s="29" customFormat="1" ht="13.5">
      <c r="A72" s="39"/>
      <c r="B72" s="39"/>
      <c r="C72" s="39"/>
      <c r="D72" s="37"/>
      <c r="E72" s="37"/>
      <c r="F72" s="37"/>
      <c r="G72" s="37"/>
      <c r="H72" s="37"/>
      <c r="I72" s="37"/>
      <c r="J72" s="39"/>
      <c r="K72" s="39"/>
    </row>
    <row r="73" spans="1:11" s="29" customFormat="1" ht="13.5">
      <c r="A73" s="39"/>
      <c r="B73" s="39"/>
      <c r="C73" s="39"/>
      <c r="D73" s="37"/>
      <c r="E73" s="37"/>
      <c r="F73" s="37"/>
      <c r="G73" s="37"/>
      <c r="H73" s="37"/>
      <c r="I73" s="37"/>
      <c r="J73" s="39"/>
      <c r="K73" s="39"/>
    </row>
    <row r="74" spans="1:11" s="29" customFormat="1" ht="13.5">
      <c r="A74" s="39"/>
      <c r="B74" s="39"/>
      <c r="C74" s="39"/>
      <c r="D74" s="37"/>
      <c r="E74" s="37"/>
      <c r="F74" s="37"/>
      <c r="G74" s="37"/>
      <c r="H74" s="37"/>
      <c r="I74" s="37"/>
      <c r="J74" s="39"/>
      <c r="K74" s="39"/>
    </row>
    <row r="75" spans="1:11" s="29" customFormat="1" ht="13.5">
      <c r="A75" s="39"/>
      <c r="B75" s="39"/>
      <c r="C75" s="39"/>
      <c r="D75" s="37"/>
      <c r="E75" s="37"/>
      <c r="F75" s="37"/>
      <c r="G75" s="37"/>
      <c r="H75" s="37"/>
      <c r="I75" s="37"/>
      <c r="J75" s="39"/>
      <c r="K75" s="39"/>
    </row>
    <row r="76" spans="1:11" s="29" customFormat="1" ht="13.5">
      <c r="A76" s="39"/>
      <c r="B76" s="39"/>
      <c r="C76" s="39"/>
      <c r="D76" s="37"/>
      <c r="E76" s="37"/>
      <c r="F76" s="37"/>
      <c r="G76" s="37"/>
      <c r="H76" s="37"/>
      <c r="I76" s="37"/>
      <c r="J76" s="39"/>
      <c r="K76" s="39"/>
    </row>
    <row r="77" spans="1:11" s="29" customFormat="1" ht="13.5">
      <c r="A77" s="39"/>
      <c r="B77" s="39"/>
      <c r="C77" s="39"/>
      <c r="D77" s="37"/>
      <c r="E77" s="37"/>
      <c r="F77" s="37"/>
      <c r="G77" s="37"/>
      <c r="H77" s="37"/>
      <c r="I77" s="37"/>
      <c r="J77" s="39"/>
      <c r="K77" s="39"/>
    </row>
    <row r="78" spans="1:11" s="29" customFormat="1" ht="13.5">
      <c r="A78" s="39"/>
      <c r="B78" s="39"/>
      <c r="C78" s="39"/>
      <c r="D78" s="37"/>
      <c r="E78" s="37"/>
      <c r="F78" s="37"/>
      <c r="G78" s="37"/>
      <c r="H78" s="37"/>
      <c r="I78" s="37"/>
      <c r="J78" s="39"/>
      <c r="K78" s="39"/>
    </row>
    <row r="79" spans="1:11" s="29" customFormat="1" ht="13.5">
      <c r="A79" s="39"/>
      <c r="B79" s="39"/>
      <c r="C79" s="39"/>
      <c r="D79" s="37"/>
      <c r="E79" s="37"/>
      <c r="F79" s="37"/>
      <c r="G79" s="37"/>
      <c r="H79" s="37"/>
      <c r="I79" s="37"/>
      <c r="J79" s="39"/>
      <c r="K79" s="39"/>
    </row>
    <row r="80" spans="1:11" s="29" customFormat="1" ht="13.5">
      <c r="A80" s="39"/>
      <c r="B80" s="39"/>
      <c r="C80" s="39"/>
      <c r="D80" s="37"/>
      <c r="E80" s="37"/>
      <c r="F80" s="37"/>
      <c r="G80" s="37"/>
      <c r="H80" s="37"/>
      <c r="I80" s="37"/>
      <c r="J80" s="39"/>
      <c r="K80" s="39"/>
    </row>
    <row r="81" spans="1:11" s="29" customFormat="1" ht="13.5">
      <c r="A81" s="39"/>
      <c r="B81" s="39"/>
      <c r="C81" s="39"/>
      <c r="D81" s="37"/>
      <c r="E81" s="37"/>
      <c r="F81" s="37"/>
      <c r="G81" s="37"/>
      <c r="H81" s="37"/>
      <c r="I81" s="37"/>
      <c r="J81" s="39"/>
      <c r="K81" s="39"/>
    </row>
    <row r="82" spans="1:11" s="29" customFormat="1" ht="13.5">
      <c r="A82" s="39"/>
      <c r="B82" s="39"/>
      <c r="C82" s="39"/>
      <c r="D82" s="37"/>
      <c r="E82" s="37"/>
      <c r="F82" s="37"/>
      <c r="G82" s="37"/>
      <c r="H82" s="37"/>
      <c r="I82" s="37"/>
      <c r="J82" s="39"/>
      <c r="K82" s="39"/>
    </row>
    <row r="83" spans="1:11" s="29" customFormat="1" ht="13.5">
      <c r="A83" s="39"/>
      <c r="B83" s="39"/>
      <c r="C83" s="39"/>
      <c r="D83" s="37"/>
      <c r="E83" s="37"/>
      <c r="F83" s="37"/>
      <c r="G83" s="37"/>
      <c r="H83" s="37"/>
      <c r="I83" s="37"/>
      <c r="J83" s="39"/>
      <c r="K83" s="39"/>
    </row>
    <row r="84" spans="1:11" s="29" customFormat="1" ht="13.5">
      <c r="A84" s="39"/>
      <c r="B84" s="39"/>
      <c r="C84" s="39"/>
      <c r="D84" s="37"/>
      <c r="E84" s="37"/>
      <c r="F84" s="37"/>
      <c r="G84" s="37"/>
      <c r="H84" s="37"/>
      <c r="I84" s="37"/>
      <c r="J84" s="39"/>
      <c r="K84" s="39"/>
    </row>
    <row r="85" spans="1:11" s="29" customFormat="1" ht="13.5">
      <c r="A85" s="39"/>
      <c r="B85" s="39"/>
      <c r="C85" s="39"/>
      <c r="D85" s="37"/>
      <c r="E85" s="37"/>
      <c r="F85" s="37"/>
      <c r="G85" s="37"/>
      <c r="H85" s="37"/>
      <c r="I85" s="37"/>
      <c r="J85" s="39"/>
      <c r="K85" s="39"/>
    </row>
    <row r="86" spans="1:11" s="29" customFormat="1" ht="13.5">
      <c r="A86" s="39"/>
      <c r="B86" s="39"/>
      <c r="C86" s="39"/>
      <c r="D86" s="37"/>
      <c r="E86" s="37"/>
      <c r="F86" s="37"/>
      <c r="G86" s="37"/>
      <c r="H86" s="37"/>
      <c r="I86" s="37"/>
      <c r="J86" s="39"/>
      <c r="K86" s="39"/>
    </row>
    <row r="87" spans="1:11" s="29" customFormat="1" ht="13.5">
      <c r="A87" s="39"/>
      <c r="B87" s="39"/>
      <c r="C87" s="39"/>
      <c r="D87" s="37"/>
      <c r="E87" s="37"/>
      <c r="F87" s="37"/>
      <c r="G87" s="37"/>
      <c r="H87" s="37"/>
      <c r="I87" s="37"/>
      <c r="J87" s="39"/>
      <c r="K87" s="39"/>
    </row>
    <row r="88" spans="1:11" s="29" customFormat="1" ht="13.5">
      <c r="A88" s="39"/>
      <c r="B88" s="39"/>
      <c r="C88" s="39"/>
      <c r="D88" s="37"/>
      <c r="E88" s="37"/>
      <c r="F88" s="37"/>
      <c r="G88" s="37"/>
      <c r="H88" s="37"/>
      <c r="I88" s="37"/>
      <c r="J88" s="39"/>
      <c r="K88" s="39"/>
    </row>
    <row r="89" spans="1:11" s="29" customFormat="1" ht="13.5">
      <c r="A89" s="39"/>
      <c r="B89" s="39"/>
      <c r="C89" s="39"/>
      <c r="D89" s="37"/>
      <c r="E89" s="37"/>
      <c r="F89" s="37"/>
      <c r="G89" s="37"/>
      <c r="H89" s="37"/>
      <c r="I89" s="37"/>
      <c r="J89" s="39"/>
      <c r="K89" s="39"/>
    </row>
    <row r="90" spans="1:11" s="29" customFormat="1" ht="13.5">
      <c r="A90" s="39"/>
      <c r="B90" s="39"/>
      <c r="C90" s="39"/>
      <c r="D90" s="37"/>
      <c r="E90" s="37"/>
      <c r="F90" s="37"/>
      <c r="G90" s="37"/>
      <c r="H90" s="37"/>
      <c r="I90" s="37"/>
      <c r="J90" s="39"/>
      <c r="K90" s="39"/>
    </row>
    <row r="91" spans="1:11" s="29" customFormat="1" ht="13.5">
      <c r="A91" s="39"/>
      <c r="B91" s="39"/>
      <c r="C91" s="39"/>
      <c r="D91" s="37"/>
      <c r="E91" s="37"/>
      <c r="F91" s="37"/>
      <c r="G91" s="37"/>
      <c r="H91" s="37"/>
      <c r="I91" s="37"/>
      <c r="J91" s="39"/>
      <c r="K91" s="39"/>
    </row>
    <row r="92" spans="1:11" s="29" customFormat="1" ht="13.5">
      <c r="A92" s="39"/>
      <c r="B92" s="39"/>
      <c r="C92" s="39"/>
      <c r="D92" s="37"/>
      <c r="E92" s="37"/>
      <c r="F92" s="37"/>
      <c r="G92" s="37"/>
      <c r="H92" s="37"/>
      <c r="I92" s="37"/>
      <c r="J92" s="39"/>
      <c r="K92" s="39"/>
    </row>
    <row r="93" spans="1:11" s="29" customFormat="1" ht="13.5">
      <c r="A93" s="39"/>
      <c r="B93" s="39"/>
      <c r="C93" s="39"/>
      <c r="D93" s="37"/>
      <c r="E93" s="37"/>
      <c r="F93" s="37"/>
      <c r="G93" s="37"/>
      <c r="H93" s="37"/>
      <c r="I93" s="37"/>
      <c r="J93" s="39"/>
      <c r="K93" s="39"/>
    </row>
    <row r="94" spans="1:11" s="29" customFormat="1" ht="13.5">
      <c r="A94" s="39"/>
      <c r="B94" s="39"/>
      <c r="C94" s="39"/>
      <c r="D94" s="37"/>
      <c r="E94" s="37"/>
      <c r="F94" s="37"/>
      <c r="G94" s="37"/>
      <c r="H94" s="37"/>
      <c r="I94" s="37"/>
      <c r="J94" s="39"/>
      <c r="K94" s="39"/>
    </row>
    <row r="95" spans="1:11" s="29" customFormat="1" ht="13.5">
      <c r="A95" s="39"/>
      <c r="B95" s="39"/>
      <c r="C95" s="39"/>
      <c r="D95" s="37"/>
      <c r="E95" s="37"/>
      <c r="F95" s="37"/>
      <c r="G95" s="37"/>
      <c r="H95" s="37"/>
      <c r="I95" s="37"/>
      <c r="J95" s="39"/>
      <c r="K95" s="39"/>
    </row>
    <row r="96" spans="1:11" s="29" customFormat="1" ht="13.5">
      <c r="A96" s="39"/>
      <c r="B96" s="39"/>
      <c r="C96" s="39"/>
      <c r="D96" s="37"/>
      <c r="E96" s="37"/>
      <c r="F96" s="37"/>
      <c r="G96" s="37"/>
      <c r="H96" s="37"/>
      <c r="I96" s="37"/>
      <c r="J96" s="39"/>
      <c r="K96" s="39"/>
    </row>
    <row r="97" spans="1:11" s="29" customFormat="1" ht="13.5">
      <c r="A97" s="39"/>
      <c r="B97" s="39"/>
      <c r="C97" s="39"/>
      <c r="D97" s="37"/>
      <c r="E97" s="37"/>
      <c r="F97" s="37"/>
      <c r="G97" s="37"/>
      <c r="H97" s="37"/>
      <c r="I97" s="37"/>
      <c r="J97" s="39"/>
      <c r="K97" s="39"/>
    </row>
    <row r="98" spans="1:11" s="29" customFormat="1" ht="13.5">
      <c r="A98" s="39"/>
      <c r="B98" s="39"/>
      <c r="C98" s="39"/>
      <c r="D98" s="37"/>
      <c r="E98" s="37"/>
      <c r="F98" s="37"/>
      <c r="G98" s="37"/>
      <c r="H98" s="37"/>
      <c r="I98" s="37"/>
      <c r="J98" s="39"/>
      <c r="K98" s="39"/>
    </row>
    <row r="99" spans="1:11" s="29" customFormat="1" ht="13.5">
      <c r="A99" s="39"/>
      <c r="B99" s="39"/>
      <c r="C99" s="39"/>
      <c r="D99" s="37"/>
      <c r="E99" s="37"/>
      <c r="F99" s="37"/>
      <c r="G99" s="37"/>
      <c r="H99" s="37"/>
      <c r="I99" s="37"/>
      <c r="J99" s="39"/>
      <c r="K99" s="39"/>
    </row>
    <row r="100" spans="1:11" s="29" customFormat="1" ht="13.5">
      <c r="A100" s="39"/>
      <c r="B100" s="39"/>
      <c r="C100" s="39"/>
      <c r="D100" s="37"/>
      <c r="E100" s="37"/>
      <c r="F100" s="37"/>
      <c r="G100" s="37"/>
      <c r="H100" s="37"/>
      <c r="I100" s="37"/>
      <c r="J100" s="39"/>
      <c r="K100" s="39"/>
    </row>
    <row r="101" spans="1:11" s="29" customFormat="1" ht="13.5">
      <c r="A101" s="39"/>
      <c r="B101" s="39"/>
      <c r="C101" s="39"/>
      <c r="D101" s="37"/>
      <c r="E101" s="37"/>
      <c r="F101" s="37"/>
      <c r="G101" s="37"/>
      <c r="H101" s="37"/>
      <c r="I101" s="37"/>
      <c r="J101" s="39"/>
      <c r="K101" s="39"/>
    </row>
    <row r="102" spans="1:11" s="29" customFormat="1" ht="13.5">
      <c r="A102" s="39"/>
      <c r="B102" s="39"/>
      <c r="C102" s="39"/>
      <c r="D102" s="37"/>
      <c r="E102" s="37"/>
      <c r="F102" s="37"/>
      <c r="G102" s="37"/>
      <c r="H102" s="37"/>
      <c r="I102" s="37"/>
      <c r="J102" s="39"/>
      <c r="K102" s="39"/>
    </row>
    <row r="103" spans="1:11" s="29" customFormat="1" ht="13.5">
      <c r="A103" s="39"/>
      <c r="B103" s="39"/>
      <c r="C103" s="39"/>
      <c r="D103" s="37"/>
      <c r="E103" s="37"/>
      <c r="F103" s="37"/>
      <c r="G103" s="37"/>
      <c r="H103" s="37"/>
      <c r="I103" s="37"/>
      <c r="J103" s="39"/>
      <c r="K103" s="39"/>
    </row>
    <row r="104" spans="1:11" s="29" customFormat="1" ht="13.5">
      <c r="A104" s="39"/>
      <c r="B104" s="39"/>
      <c r="C104" s="39"/>
      <c r="D104" s="37"/>
      <c r="E104" s="37"/>
      <c r="F104" s="37"/>
      <c r="G104" s="37"/>
      <c r="H104" s="37"/>
      <c r="I104" s="37"/>
      <c r="J104" s="39"/>
      <c r="K104" s="39"/>
    </row>
    <row r="105" spans="1:11" s="29" customFormat="1" ht="13.5">
      <c r="A105" s="39"/>
      <c r="B105" s="39"/>
      <c r="C105" s="39"/>
      <c r="D105" s="37"/>
      <c r="E105" s="37"/>
      <c r="F105" s="37"/>
      <c r="G105" s="37"/>
      <c r="H105" s="37"/>
      <c r="I105" s="37"/>
      <c r="J105" s="39"/>
      <c r="K105" s="39"/>
    </row>
    <row r="106" spans="1:11" s="29" customFormat="1" ht="13.5">
      <c r="A106" s="39"/>
      <c r="B106" s="39"/>
      <c r="C106" s="39"/>
      <c r="D106" s="37"/>
      <c r="E106" s="37"/>
      <c r="F106" s="37"/>
      <c r="G106" s="37"/>
      <c r="H106" s="37"/>
      <c r="I106" s="37"/>
      <c r="J106" s="39"/>
      <c r="K106" s="39"/>
    </row>
    <row r="107" spans="1:11" s="29" customFormat="1" ht="13.5">
      <c r="A107" s="39"/>
      <c r="B107" s="39"/>
      <c r="C107" s="39"/>
      <c r="D107" s="37"/>
      <c r="E107" s="37"/>
      <c r="F107" s="37"/>
      <c r="G107" s="37"/>
      <c r="H107" s="37"/>
      <c r="I107" s="37"/>
      <c r="J107" s="39"/>
      <c r="K107" s="39"/>
    </row>
    <row r="108" spans="1:11" s="29" customFormat="1" ht="13.5">
      <c r="A108" s="39"/>
      <c r="B108" s="39"/>
      <c r="C108" s="39"/>
      <c r="D108" s="37"/>
      <c r="E108" s="37"/>
      <c r="F108" s="37"/>
      <c r="G108" s="37"/>
      <c r="H108" s="37"/>
      <c r="I108" s="37"/>
      <c r="J108" s="39"/>
      <c r="K108" s="39"/>
    </row>
    <row r="109" spans="1:11" s="29" customFormat="1" ht="13.5">
      <c r="A109" s="39"/>
      <c r="B109" s="39"/>
      <c r="C109" s="39"/>
      <c r="D109" s="37"/>
      <c r="E109" s="37"/>
      <c r="F109" s="37"/>
      <c r="G109" s="37"/>
      <c r="H109" s="37"/>
      <c r="I109" s="37"/>
      <c r="J109" s="39"/>
      <c r="K109" s="39"/>
    </row>
    <row r="110" spans="1:11" s="29" customFormat="1" ht="13.5">
      <c r="A110" s="39"/>
      <c r="B110" s="39"/>
      <c r="C110" s="39"/>
      <c r="D110" s="37"/>
      <c r="E110" s="37"/>
      <c r="F110" s="37"/>
      <c r="G110" s="37"/>
      <c r="H110" s="37"/>
      <c r="I110" s="37"/>
      <c r="J110" s="39"/>
      <c r="K110" s="39"/>
    </row>
    <row r="111" spans="1:11" s="29" customFormat="1" ht="13.5">
      <c r="A111" s="39"/>
      <c r="B111" s="39"/>
      <c r="C111" s="39"/>
      <c r="D111" s="37"/>
      <c r="E111" s="37"/>
      <c r="F111" s="37"/>
      <c r="G111" s="37"/>
      <c r="H111" s="37"/>
      <c r="I111" s="37"/>
      <c r="J111" s="39"/>
      <c r="K111" s="39"/>
    </row>
    <row r="112" spans="1:11" s="29" customFormat="1" ht="13.5">
      <c r="A112" s="39"/>
      <c r="B112" s="39"/>
      <c r="C112" s="39"/>
      <c r="D112" s="37"/>
      <c r="E112" s="37"/>
      <c r="F112" s="37"/>
      <c r="G112" s="37"/>
      <c r="H112" s="37"/>
      <c r="I112" s="37"/>
      <c r="J112" s="39"/>
      <c r="K112" s="39"/>
    </row>
    <row r="113" spans="1:11" s="29" customFormat="1" ht="13.5">
      <c r="A113" s="39"/>
      <c r="B113" s="39"/>
      <c r="C113" s="39"/>
      <c r="D113" s="37"/>
      <c r="E113" s="37"/>
      <c r="F113" s="37"/>
      <c r="G113" s="37"/>
      <c r="H113" s="37"/>
      <c r="I113" s="37"/>
      <c r="J113" s="39"/>
      <c r="K113" s="39"/>
    </row>
    <row r="114" spans="1:11" s="29" customFormat="1" ht="13.5">
      <c r="A114" s="39"/>
      <c r="B114" s="39"/>
      <c r="C114" s="39"/>
      <c r="D114" s="37"/>
      <c r="E114" s="37"/>
      <c r="F114" s="37"/>
      <c r="G114" s="37"/>
      <c r="H114" s="37"/>
      <c r="I114" s="37"/>
      <c r="J114" s="39"/>
      <c r="K114" s="39"/>
    </row>
    <row r="115" spans="1:11" s="29" customFormat="1" ht="13.5">
      <c r="A115" s="39"/>
      <c r="B115" s="39"/>
      <c r="C115" s="39"/>
      <c r="D115" s="37"/>
      <c r="E115" s="37"/>
      <c r="F115" s="37"/>
      <c r="G115" s="37"/>
      <c r="H115" s="37"/>
      <c r="I115" s="37"/>
      <c r="J115" s="39"/>
      <c r="K115" s="39"/>
    </row>
    <row r="116" spans="1:11" s="29" customFormat="1" ht="13.5">
      <c r="A116" s="39"/>
      <c r="B116" s="39"/>
      <c r="C116" s="39"/>
      <c r="D116" s="37"/>
      <c r="E116" s="37"/>
      <c r="F116" s="37"/>
      <c r="G116" s="37"/>
      <c r="H116" s="37"/>
      <c r="I116" s="37"/>
      <c r="J116" s="39"/>
      <c r="K116" s="39"/>
    </row>
    <row r="117" spans="1:11" s="29" customFormat="1" ht="13.5">
      <c r="A117" s="39"/>
      <c r="B117" s="39"/>
      <c r="C117" s="39"/>
      <c r="D117" s="37"/>
      <c r="E117" s="37"/>
      <c r="F117" s="37"/>
      <c r="G117" s="37"/>
      <c r="H117" s="37"/>
      <c r="I117" s="37"/>
      <c r="J117" s="39"/>
      <c r="K117" s="39"/>
    </row>
    <row r="118" spans="1:11" s="29" customFormat="1" ht="13.5">
      <c r="A118" s="39"/>
      <c r="B118" s="39"/>
      <c r="C118" s="39"/>
      <c r="D118" s="37"/>
      <c r="E118" s="37"/>
      <c r="F118" s="37"/>
      <c r="G118" s="37"/>
      <c r="H118" s="37"/>
      <c r="I118" s="37"/>
      <c r="J118" s="39"/>
      <c r="K118" s="39"/>
    </row>
    <row r="119" spans="1:11" s="29" customFormat="1" ht="13.5">
      <c r="A119" s="39"/>
      <c r="B119" s="39"/>
      <c r="C119" s="39"/>
      <c r="D119" s="37"/>
      <c r="E119" s="37"/>
      <c r="F119" s="37"/>
      <c r="G119" s="37"/>
      <c r="H119" s="37"/>
      <c r="I119" s="37"/>
      <c r="J119" s="39"/>
      <c r="K119" s="39"/>
    </row>
    <row r="120" spans="1:11" s="29" customFormat="1" ht="13.5">
      <c r="A120" s="39"/>
      <c r="B120" s="39"/>
      <c r="C120" s="39"/>
      <c r="D120" s="37"/>
      <c r="E120" s="37"/>
      <c r="F120" s="37"/>
      <c r="G120" s="37"/>
      <c r="H120" s="37"/>
      <c r="I120" s="37"/>
      <c r="J120" s="39"/>
      <c r="K120" s="39"/>
    </row>
    <row r="121" spans="1:11" s="29" customFormat="1" ht="13.5">
      <c r="A121" s="39"/>
      <c r="B121" s="39"/>
      <c r="C121" s="39"/>
      <c r="D121" s="37"/>
      <c r="E121" s="37"/>
      <c r="F121" s="37"/>
      <c r="G121" s="37"/>
      <c r="H121" s="37"/>
      <c r="I121" s="37"/>
      <c r="J121" s="39"/>
      <c r="K121" s="39"/>
    </row>
    <row r="122" spans="1:11" s="29" customFormat="1" ht="13.5">
      <c r="A122" s="39"/>
      <c r="B122" s="39"/>
      <c r="C122" s="39"/>
      <c r="D122" s="37"/>
      <c r="E122" s="37"/>
      <c r="F122" s="37"/>
      <c r="G122" s="37"/>
      <c r="H122" s="37"/>
      <c r="I122" s="37"/>
      <c r="J122" s="39"/>
      <c r="K122" s="39"/>
    </row>
    <row r="123" spans="1:11" s="29" customFormat="1" ht="13.5">
      <c r="A123" s="39"/>
      <c r="B123" s="39"/>
      <c r="C123" s="39"/>
      <c r="D123" s="37"/>
      <c r="E123" s="37"/>
      <c r="F123" s="37"/>
      <c r="G123" s="37"/>
      <c r="H123" s="37"/>
      <c r="I123" s="37"/>
      <c r="J123" s="39"/>
      <c r="K123" s="39"/>
    </row>
    <row r="124" spans="1:11" s="29" customFormat="1" ht="13.5">
      <c r="A124" s="39"/>
      <c r="B124" s="39"/>
      <c r="C124" s="39"/>
      <c r="D124" s="37"/>
      <c r="E124" s="37"/>
      <c r="F124" s="37"/>
      <c r="G124" s="37"/>
      <c r="H124" s="37"/>
      <c r="I124" s="37"/>
      <c r="J124" s="39"/>
      <c r="K124" s="39"/>
    </row>
    <row r="125" spans="1:11" s="29" customFormat="1" ht="13.5">
      <c r="A125" s="39"/>
      <c r="B125" s="39"/>
      <c r="C125" s="39"/>
      <c r="D125" s="37"/>
      <c r="E125" s="37"/>
      <c r="F125" s="37"/>
      <c r="G125" s="37"/>
      <c r="H125" s="37"/>
      <c r="I125" s="37"/>
      <c r="J125" s="39"/>
      <c r="K125" s="39"/>
    </row>
    <row r="126" spans="1:11" s="29" customFormat="1" ht="13.5">
      <c r="A126" s="39"/>
      <c r="B126" s="39"/>
      <c r="C126" s="39"/>
      <c r="D126" s="37"/>
      <c r="E126" s="37"/>
      <c r="F126" s="37"/>
      <c r="G126" s="37"/>
      <c r="H126" s="37"/>
      <c r="I126" s="37"/>
      <c r="J126" s="39"/>
      <c r="K126" s="39"/>
    </row>
    <row r="127" spans="1:11" s="29" customFormat="1" ht="13.5">
      <c r="A127" s="39"/>
      <c r="B127" s="39"/>
      <c r="C127" s="39"/>
      <c r="D127" s="37"/>
      <c r="E127" s="37"/>
      <c r="F127" s="37"/>
      <c r="G127" s="37"/>
      <c r="H127" s="37"/>
      <c r="I127" s="37"/>
      <c r="J127" s="39"/>
      <c r="K127" s="39"/>
    </row>
    <row r="128" spans="1:11" s="29" customFormat="1" ht="13.5">
      <c r="A128" s="39"/>
      <c r="B128" s="39"/>
      <c r="C128" s="39"/>
      <c r="D128" s="37"/>
      <c r="E128" s="37"/>
      <c r="F128" s="37"/>
      <c r="G128" s="37"/>
      <c r="H128" s="37"/>
      <c r="I128" s="37"/>
      <c r="J128" s="39"/>
      <c r="K128" s="39"/>
    </row>
    <row r="129" spans="1:11" s="29" customFormat="1" ht="13.5">
      <c r="A129" s="39"/>
      <c r="B129" s="39"/>
      <c r="C129" s="39"/>
      <c r="D129" s="37"/>
      <c r="E129" s="37"/>
      <c r="F129" s="37"/>
      <c r="G129" s="37"/>
      <c r="H129" s="37"/>
      <c r="I129" s="37"/>
      <c r="J129" s="39"/>
      <c r="K129" s="39"/>
    </row>
    <row r="130" spans="1:11" s="29" customFormat="1" ht="13.5">
      <c r="A130" s="39"/>
      <c r="B130" s="39"/>
      <c r="C130" s="39"/>
      <c r="D130" s="37"/>
      <c r="E130" s="37"/>
      <c r="F130" s="37"/>
      <c r="G130" s="37"/>
      <c r="H130" s="37"/>
      <c r="I130" s="37"/>
      <c r="J130" s="39"/>
      <c r="K130" s="39"/>
    </row>
    <row r="131" spans="1:11" s="29" customFormat="1" ht="13.5">
      <c r="A131" s="39"/>
      <c r="B131" s="39"/>
      <c r="C131" s="39"/>
      <c r="D131" s="37"/>
      <c r="E131" s="37"/>
      <c r="F131" s="37"/>
      <c r="G131" s="37"/>
      <c r="H131" s="37"/>
      <c r="I131" s="37"/>
      <c r="J131" s="39"/>
      <c r="K131" s="39"/>
    </row>
    <row r="132" spans="1:11" s="29" customFormat="1" ht="13.5">
      <c r="A132" s="39"/>
      <c r="B132" s="39"/>
      <c r="C132" s="39"/>
      <c r="D132" s="37"/>
      <c r="E132" s="37"/>
      <c r="F132" s="37"/>
      <c r="G132" s="37"/>
      <c r="H132" s="37"/>
      <c r="I132" s="37"/>
      <c r="J132" s="39"/>
      <c r="K132" s="39"/>
    </row>
    <row r="133" spans="1:11" s="29" customFormat="1" ht="13.5">
      <c r="A133" s="39"/>
      <c r="B133" s="39"/>
      <c r="C133" s="39"/>
      <c r="D133" s="37"/>
      <c r="E133" s="37"/>
      <c r="F133" s="37"/>
      <c r="G133" s="37"/>
      <c r="H133" s="37"/>
      <c r="I133" s="37"/>
      <c r="J133" s="39"/>
      <c r="K133" s="39"/>
    </row>
    <row r="134" spans="1:11" s="29" customFormat="1" ht="13.5">
      <c r="A134" s="39"/>
      <c r="B134" s="39"/>
      <c r="C134" s="39"/>
      <c r="D134" s="37"/>
      <c r="E134" s="37"/>
      <c r="F134" s="37"/>
      <c r="G134" s="37"/>
      <c r="H134" s="37"/>
      <c r="I134" s="37"/>
      <c r="J134" s="39"/>
      <c r="K134" s="39"/>
    </row>
  </sheetData>
  <sheetProtection/>
  <mergeCells count="7">
    <mergeCell ref="A1:K1"/>
    <mergeCell ref="J3:K3"/>
    <mergeCell ref="A3:A4"/>
    <mergeCell ref="H3:I3"/>
    <mergeCell ref="F3:G3"/>
    <mergeCell ref="D3:E3"/>
    <mergeCell ref="B3:B4"/>
  </mergeCells>
  <printOptions/>
  <pageMargins left="0.7874015748031497" right="0.7874015748031497" top="0.86" bottom="0.76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21"/>
  <sheetViews>
    <sheetView showGridLines="0" zoomScalePageLayoutView="0" workbookViewId="0" topLeftCell="A1">
      <selection activeCell="A1" sqref="A1:AU1"/>
    </sheetView>
  </sheetViews>
  <sheetFormatPr defaultColWidth="9.00390625" defaultRowHeight="13.5"/>
  <cols>
    <col min="1" max="1" width="3.625" style="15" customWidth="1"/>
    <col min="2" max="2" width="5.75390625" style="15" customWidth="1"/>
    <col min="3" max="4" width="1.875" style="15" customWidth="1"/>
    <col min="5" max="5" width="2.125" style="301" customWidth="1"/>
    <col min="6" max="6" width="1.875" style="301" customWidth="1"/>
    <col min="7" max="7" width="2.125" style="301" customWidth="1"/>
    <col min="8" max="9" width="1.875" style="301" customWidth="1"/>
    <col min="10" max="10" width="2.125" style="301" customWidth="1"/>
    <col min="11" max="15" width="1.875" style="301" customWidth="1"/>
    <col min="16" max="16" width="2.25390625" style="301" customWidth="1"/>
    <col min="17" max="24" width="1.875" style="301" customWidth="1"/>
    <col min="25" max="25" width="1.75390625" style="301" customWidth="1"/>
    <col min="26" max="27" width="1.875" style="301" customWidth="1"/>
    <col min="28" max="28" width="2.125" style="301" customWidth="1"/>
    <col min="29" max="39" width="1.875" style="301" customWidth="1"/>
    <col min="40" max="40" width="2.125" style="301" customWidth="1"/>
    <col min="41" max="43" width="1.875" style="301" customWidth="1"/>
    <col min="44" max="47" width="1.875" style="15" customWidth="1"/>
    <col min="48" max="48" width="1.625" style="15" customWidth="1"/>
    <col min="49" max="51" width="1.625" style="4" customWidth="1"/>
    <col min="52" max="16384" width="9.00390625" style="4" customWidth="1"/>
  </cols>
  <sheetData>
    <row r="1" spans="1:48" s="18" customFormat="1" ht="17.25">
      <c r="A1" s="513" t="s">
        <v>312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17"/>
    </row>
    <row r="2" spans="1:48" s="70" customFormat="1" ht="18" thickBot="1">
      <c r="A2" s="27"/>
      <c r="B2" s="27"/>
      <c r="C2" s="27"/>
      <c r="D2" s="27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8"/>
      <c r="AM2" s="305"/>
      <c r="AN2" s="305"/>
      <c r="AO2" s="305"/>
      <c r="AP2" s="305"/>
      <c r="AQ2" s="305"/>
      <c r="AR2" s="27"/>
      <c r="AS2" s="27"/>
      <c r="AT2" s="27"/>
      <c r="AU2" s="432"/>
      <c r="AV2" s="47"/>
    </row>
    <row r="3" spans="1:48" s="29" customFormat="1" ht="18" customHeight="1">
      <c r="A3" s="496" t="s">
        <v>174</v>
      </c>
      <c r="B3" s="514" t="s">
        <v>151</v>
      </c>
      <c r="C3" s="516" t="s">
        <v>470</v>
      </c>
      <c r="D3" s="517"/>
      <c r="E3" s="517"/>
      <c r="F3" s="517"/>
      <c r="G3" s="518"/>
      <c r="H3" s="516" t="s">
        <v>284</v>
      </c>
      <c r="I3" s="517"/>
      <c r="J3" s="517"/>
      <c r="K3" s="517"/>
      <c r="L3" s="518"/>
      <c r="M3" s="521" t="s">
        <v>458</v>
      </c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3"/>
      <c r="AI3" s="523"/>
      <c r="AJ3" s="523"/>
      <c r="AK3" s="523"/>
      <c r="AL3" s="522"/>
      <c r="AM3" s="430"/>
      <c r="AN3" s="430"/>
      <c r="AO3" s="430"/>
      <c r="AP3" s="430"/>
      <c r="AQ3" s="516" t="s">
        <v>252</v>
      </c>
      <c r="AR3" s="517"/>
      <c r="AS3" s="517"/>
      <c r="AT3" s="517"/>
      <c r="AU3" s="517"/>
      <c r="AV3" s="39"/>
    </row>
    <row r="4" spans="1:48" s="91" customFormat="1" ht="18" customHeight="1">
      <c r="A4" s="496"/>
      <c r="B4" s="515"/>
      <c r="C4" s="516"/>
      <c r="D4" s="517"/>
      <c r="E4" s="517"/>
      <c r="F4" s="517"/>
      <c r="G4" s="518"/>
      <c r="H4" s="516"/>
      <c r="I4" s="517"/>
      <c r="J4" s="517"/>
      <c r="K4" s="517"/>
      <c r="L4" s="518"/>
      <c r="M4" s="524" t="s">
        <v>457</v>
      </c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6"/>
      <c r="AL4" s="525" t="s">
        <v>251</v>
      </c>
      <c r="AM4" s="525"/>
      <c r="AN4" s="525"/>
      <c r="AO4" s="525"/>
      <c r="AP4" s="526"/>
      <c r="AQ4" s="516"/>
      <c r="AR4" s="517"/>
      <c r="AS4" s="517"/>
      <c r="AT4" s="517"/>
      <c r="AU4" s="517"/>
      <c r="AV4" s="94"/>
    </row>
    <row r="5" spans="1:48" s="91" customFormat="1" ht="18" customHeight="1">
      <c r="A5" s="496"/>
      <c r="B5" s="515"/>
      <c r="C5" s="516"/>
      <c r="D5" s="517"/>
      <c r="E5" s="517"/>
      <c r="F5" s="517"/>
      <c r="G5" s="518"/>
      <c r="H5" s="516"/>
      <c r="I5" s="517"/>
      <c r="J5" s="517"/>
      <c r="K5" s="517"/>
      <c r="L5" s="518"/>
      <c r="M5" s="524" t="s">
        <v>284</v>
      </c>
      <c r="N5" s="525"/>
      <c r="O5" s="525"/>
      <c r="P5" s="525"/>
      <c r="Q5" s="526"/>
      <c r="R5" s="524" t="s">
        <v>175</v>
      </c>
      <c r="S5" s="525"/>
      <c r="T5" s="525"/>
      <c r="U5" s="525"/>
      <c r="V5" s="526"/>
      <c r="W5" s="528" t="s">
        <v>249</v>
      </c>
      <c r="X5" s="529"/>
      <c r="Y5" s="529"/>
      <c r="Z5" s="529"/>
      <c r="AA5" s="530"/>
      <c r="AB5" s="531" t="s">
        <v>250</v>
      </c>
      <c r="AC5" s="532"/>
      <c r="AD5" s="532"/>
      <c r="AE5" s="532"/>
      <c r="AF5" s="533"/>
      <c r="AG5" s="524" t="s">
        <v>469</v>
      </c>
      <c r="AH5" s="525"/>
      <c r="AI5" s="525"/>
      <c r="AJ5" s="525"/>
      <c r="AK5" s="526"/>
      <c r="AL5" s="517"/>
      <c r="AM5" s="517"/>
      <c r="AN5" s="517"/>
      <c r="AO5" s="517"/>
      <c r="AP5" s="518"/>
      <c r="AQ5" s="516"/>
      <c r="AR5" s="517"/>
      <c r="AS5" s="517"/>
      <c r="AT5" s="517"/>
      <c r="AU5" s="517"/>
      <c r="AV5" s="94"/>
    </row>
    <row r="6" spans="1:48" s="91" customFormat="1" ht="18" customHeight="1">
      <c r="A6" s="485"/>
      <c r="B6" s="515"/>
      <c r="C6" s="516"/>
      <c r="D6" s="517"/>
      <c r="E6" s="517"/>
      <c r="F6" s="517"/>
      <c r="G6" s="518"/>
      <c r="H6" s="516"/>
      <c r="I6" s="519"/>
      <c r="J6" s="519"/>
      <c r="K6" s="519"/>
      <c r="L6" s="520"/>
      <c r="M6" s="527"/>
      <c r="N6" s="519"/>
      <c r="O6" s="519"/>
      <c r="P6" s="519"/>
      <c r="Q6" s="520"/>
      <c r="R6" s="527"/>
      <c r="S6" s="519"/>
      <c r="T6" s="519"/>
      <c r="U6" s="519"/>
      <c r="V6" s="520"/>
      <c r="W6" s="534" t="s">
        <v>248</v>
      </c>
      <c r="X6" s="535"/>
      <c r="Y6" s="535"/>
      <c r="Z6" s="535"/>
      <c r="AA6" s="536"/>
      <c r="AB6" s="537" t="s">
        <v>303</v>
      </c>
      <c r="AC6" s="538"/>
      <c r="AD6" s="538"/>
      <c r="AE6" s="538"/>
      <c r="AF6" s="539"/>
      <c r="AG6" s="527"/>
      <c r="AH6" s="519"/>
      <c r="AI6" s="519"/>
      <c r="AJ6" s="519"/>
      <c r="AK6" s="520"/>
      <c r="AL6" s="519"/>
      <c r="AM6" s="519"/>
      <c r="AN6" s="519"/>
      <c r="AO6" s="519"/>
      <c r="AP6" s="518"/>
      <c r="AQ6" s="516"/>
      <c r="AR6" s="517"/>
      <c r="AS6" s="517"/>
      <c r="AT6" s="517"/>
      <c r="AU6" s="517"/>
      <c r="AV6" s="94"/>
    </row>
    <row r="7" spans="1:48" s="29" customFormat="1" ht="6" customHeight="1">
      <c r="A7" s="35"/>
      <c r="B7" s="123"/>
      <c r="C7" s="56"/>
      <c r="D7" s="56"/>
      <c r="E7" s="431"/>
      <c r="F7" s="431"/>
      <c r="G7" s="431"/>
      <c r="H7" s="431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431"/>
      <c r="AQ7" s="431"/>
      <c r="AR7" s="56"/>
      <c r="AS7" s="56"/>
      <c r="AT7" s="56"/>
      <c r="AU7" s="56"/>
      <c r="AV7" s="39"/>
    </row>
    <row r="8" spans="1:52" s="29" customFormat="1" ht="18" customHeight="1">
      <c r="A8" s="540" t="s">
        <v>1059</v>
      </c>
      <c r="B8" s="124" t="s">
        <v>152</v>
      </c>
      <c r="C8" s="541">
        <v>343930</v>
      </c>
      <c r="D8" s="541"/>
      <c r="E8" s="541"/>
      <c r="F8" s="541"/>
      <c r="G8" s="541"/>
      <c r="H8" s="542">
        <v>210338</v>
      </c>
      <c r="I8" s="542"/>
      <c r="J8" s="542"/>
      <c r="K8" s="542"/>
      <c r="L8" s="542"/>
      <c r="M8" s="542">
        <v>197762</v>
      </c>
      <c r="N8" s="542"/>
      <c r="O8" s="542"/>
      <c r="P8" s="542"/>
      <c r="Q8" s="542"/>
      <c r="R8" s="542">
        <v>160597</v>
      </c>
      <c r="S8" s="542"/>
      <c r="T8" s="542"/>
      <c r="U8" s="542"/>
      <c r="V8" s="542"/>
      <c r="W8" s="542">
        <v>30856</v>
      </c>
      <c r="X8" s="542"/>
      <c r="Y8" s="542"/>
      <c r="Z8" s="542"/>
      <c r="AA8" s="542"/>
      <c r="AB8" s="542">
        <v>3684</v>
      </c>
      <c r="AC8" s="542"/>
      <c r="AD8" s="542"/>
      <c r="AE8" s="542"/>
      <c r="AF8" s="542"/>
      <c r="AG8" s="542">
        <v>2625</v>
      </c>
      <c r="AH8" s="542"/>
      <c r="AI8" s="542"/>
      <c r="AJ8" s="542"/>
      <c r="AK8" s="542"/>
      <c r="AL8" s="542">
        <v>12576</v>
      </c>
      <c r="AM8" s="542"/>
      <c r="AN8" s="542"/>
      <c r="AO8" s="542"/>
      <c r="AP8" s="542"/>
      <c r="AQ8" s="542">
        <v>130480</v>
      </c>
      <c r="AR8" s="542"/>
      <c r="AS8" s="542"/>
      <c r="AT8" s="542"/>
      <c r="AU8" s="542"/>
      <c r="AV8" s="39"/>
      <c r="AZ8" s="281"/>
    </row>
    <row r="9" spans="1:48" s="29" customFormat="1" ht="18" customHeight="1">
      <c r="A9" s="540"/>
      <c r="B9" s="124" t="s">
        <v>176</v>
      </c>
      <c r="C9" s="541">
        <v>161067</v>
      </c>
      <c r="D9" s="541"/>
      <c r="E9" s="541"/>
      <c r="F9" s="541"/>
      <c r="G9" s="541"/>
      <c r="H9" s="542">
        <v>119677</v>
      </c>
      <c r="I9" s="542"/>
      <c r="J9" s="542"/>
      <c r="K9" s="542"/>
      <c r="L9" s="542"/>
      <c r="M9" s="542">
        <v>111487</v>
      </c>
      <c r="N9" s="542"/>
      <c r="O9" s="542"/>
      <c r="P9" s="542"/>
      <c r="Q9" s="542"/>
      <c r="R9" s="542">
        <v>106738</v>
      </c>
      <c r="S9" s="542"/>
      <c r="T9" s="542"/>
      <c r="U9" s="542"/>
      <c r="V9" s="542"/>
      <c r="W9" s="542">
        <v>1541</v>
      </c>
      <c r="X9" s="542"/>
      <c r="Y9" s="542"/>
      <c r="Z9" s="542"/>
      <c r="AA9" s="542"/>
      <c r="AB9" s="542">
        <v>1835</v>
      </c>
      <c r="AC9" s="542"/>
      <c r="AD9" s="542"/>
      <c r="AE9" s="542"/>
      <c r="AF9" s="542"/>
      <c r="AG9" s="542">
        <v>1373</v>
      </c>
      <c r="AH9" s="542"/>
      <c r="AI9" s="542"/>
      <c r="AJ9" s="542"/>
      <c r="AK9" s="542"/>
      <c r="AL9" s="542">
        <v>8190</v>
      </c>
      <c r="AM9" s="542"/>
      <c r="AN9" s="542"/>
      <c r="AO9" s="542"/>
      <c r="AP9" s="542"/>
      <c r="AQ9" s="542">
        <v>39363</v>
      </c>
      <c r="AR9" s="542"/>
      <c r="AS9" s="542"/>
      <c r="AT9" s="542"/>
      <c r="AU9" s="542"/>
      <c r="AV9" s="39"/>
    </row>
    <row r="10" spans="1:48" s="29" customFormat="1" ht="18" customHeight="1">
      <c r="A10" s="540"/>
      <c r="B10" s="124" t="s">
        <v>177</v>
      </c>
      <c r="C10" s="541">
        <v>182863</v>
      </c>
      <c r="D10" s="541"/>
      <c r="E10" s="541"/>
      <c r="F10" s="541"/>
      <c r="G10" s="541"/>
      <c r="H10" s="542">
        <v>90661</v>
      </c>
      <c r="I10" s="542"/>
      <c r="J10" s="542"/>
      <c r="K10" s="542"/>
      <c r="L10" s="542"/>
      <c r="M10" s="542">
        <v>86275</v>
      </c>
      <c r="N10" s="542"/>
      <c r="O10" s="542"/>
      <c r="P10" s="542"/>
      <c r="Q10" s="542"/>
      <c r="R10" s="542">
        <v>53859</v>
      </c>
      <c r="S10" s="542"/>
      <c r="T10" s="542"/>
      <c r="U10" s="542"/>
      <c r="V10" s="542"/>
      <c r="W10" s="542">
        <v>29315</v>
      </c>
      <c r="X10" s="542"/>
      <c r="Y10" s="542"/>
      <c r="Z10" s="542"/>
      <c r="AA10" s="542"/>
      <c r="AB10" s="542">
        <v>1849</v>
      </c>
      <c r="AC10" s="542"/>
      <c r="AD10" s="542"/>
      <c r="AE10" s="542"/>
      <c r="AF10" s="542"/>
      <c r="AG10" s="542">
        <v>1252</v>
      </c>
      <c r="AH10" s="542"/>
      <c r="AI10" s="542"/>
      <c r="AJ10" s="542"/>
      <c r="AK10" s="542"/>
      <c r="AL10" s="542">
        <v>4386</v>
      </c>
      <c r="AM10" s="542"/>
      <c r="AN10" s="542"/>
      <c r="AO10" s="542"/>
      <c r="AP10" s="542"/>
      <c r="AQ10" s="542">
        <v>91117</v>
      </c>
      <c r="AR10" s="542"/>
      <c r="AS10" s="542"/>
      <c r="AT10" s="542"/>
      <c r="AU10" s="542"/>
      <c r="AV10" s="39"/>
    </row>
    <row r="11" spans="1:48" s="29" customFormat="1" ht="18" customHeight="1">
      <c r="A11" s="36"/>
      <c r="B11" s="124"/>
      <c r="C11" s="51"/>
      <c r="D11" s="51"/>
      <c r="E11" s="403"/>
      <c r="F11" s="403"/>
      <c r="G11" s="403"/>
      <c r="H11" s="306"/>
      <c r="I11" s="306" t="s">
        <v>1058</v>
      </c>
      <c r="J11" s="306"/>
      <c r="K11" s="306"/>
      <c r="L11" s="306"/>
      <c r="M11" s="306"/>
      <c r="N11" s="306" t="s">
        <v>1058</v>
      </c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9"/>
      <c r="AS11" s="39"/>
      <c r="AT11" s="39"/>
      <c r="AU11" s="39"/>
      <c r="AV11" s="39"/>
    </row>
    <row r="12" spans="1:52" s="29" customFormat="1" ht="18" customHeight="1">
      <c r="A12" s="540" t="s">
        <v>775</v>
      </c>
      <c r="B12" s="124" t="s">
        <v>152</v>
      </c>
      <c r="C12" s="541">
        <v>353714</v>
      </c>
      <c r="D12" s="541"/>
      <c r="E12" s="541"/>
      <c r="F12" s="541"/>
      <c r="G12" s="541"/>
      <c r="H12" s="542">
        <v>213199</v>
      </c>
      <c r="I12" s="542"/>
      <c r="J12" s="542"/>
      <c r="K12" s="542"/>
      <c r="L12" s="542"/>
      <c r="M12" s="542">
        <v>200647</v>
      </c>
      <c r="N12" s="542"/>
      <c r="O12" s="542"/>
      <c r="P12" s="542"/>
      <c r="Q12" s="542"/>
      <c r="R12" s="542">
        <v>162862</v>
      </c>
      <c r="S12" s="542"/>
      <c r="T12" s="542"/>
      <c r="U12" s="542"/>
      <c r="V12" s="542"/>
      <c r="W12" s="542">
        <v>30379</v>
      </c>
      <c r="X12" s="542"/>
      <c r="Y12" s="542"/>
      <c r="Z12" s="542"/>
      <c r="AA12" s="542"/>
      <c r="AB12" s="542">
        <v>4276</v>
      </c>
      <c r="AC12" s="542"/>
      <c r="AD12" s="542"/>
      <c r="AE12" s="542"/>
      <c r="AF12" s="542"/>
      <c r="AG12" s="542">
        <v>3130</v>
      </c>
      <c r="AH12" s="542"/>
      <c r="AI12" s="542"/>
      <c r="AJ12" s="542"/>
      <c r="AK12" s="542"/>
      <c r="AL12" s="542">
        <v>12552</v>
      </c>
      <c r="AM12" s="542"/>
      <c r="AN12" s="542"/>
      <c r="AO12" s="542"/>
      <c r="AP12" s="542"/>
      <c r="AQ12" s="542">
        <v>133982</v>
      </c>
      <c r="AR12" s="542"/>
      <c r="AS12" s="542"/>
      <c r="AT12" s="542"/>
      <c r="AU12" s="542"/>
      <c r="AV12" s="39"/>
      <c r="AZ12" s="281"/>
    </row>
    <row r="13" spans="1:48" s="29" customFormat="1" ht="18" customHeight="1">
      <c r="A13" s="540"/>
      <c r="B13" s="124" t="s">
        <v>176</v>
      </c>
      <c r="C13" s="541">
        <v>165890</v>
      </c>
      <c r="D13" s="541"/>
      <c r="E13" s="541"/>
      <c r="F13" s="541"/>
      <c r="G13" s="541"/>
      <c r="H13" s="542">
        <v>120136</v>
      </c>
      <c r="I13" s="542"/>
      <c r="J13" s="542"/>
      <c r="K13" s="542"/>
      <c r="L13" s="542"/>
      <c r="M13" s="542">
        <v>111890</v>
      </c>
      <c r="N13" s="542"/>
      <c r="O13" s="542"/>
      <c r="P13" s="542"/>
      <c r="Q13" s="542"/>
      <c r="R13" s="542">
        <v>106162</v>
      </c>
      <c r="S13" s="542"/>
      <c r="T13" s="542"/>
      <c r="U13" s="542"/>
      <c r="V13" s="542"/>
      <c r="W13" s="542">
        <v>1930</v>
      </c>
      <c r="X13" s="542"/>
      <c r="Y13" s="542"/>
      <c r="Z13" s="542"/>
      <c r="AA13" s="542"/>
      <c r="AB13" s="542">
        <v>2147</v>
      </c>
      <c r="AC13" s="542"/>
      <c r="AD13" s="542"/>
      <c r="AE13" s="542"/>
      <c r="AF13" s="542"/>
      <c r="AG13" s="542">
        <v>1651</v>
      </c>
      <c r="AH13" s="542"/>
      <c r="AI13" s="542"/>
      <c r="AJ13" s="542"/>
      <c r="AK13" s="542"/>
      <c r="AL13" s="542">
        <v>8246</v>
      </c>
      <c r="AM13" s="542"/>
      <c r="AN13" s="542"/>
      <c r="AO13" s="542"/>
      <c r="AP13" s="542"/>
      <c r="AQ13" s="542">
        <v>42672</v>
      </c>
      <c r="AR13" s="542"/>
      <c r="AS13" s="542"/>
      <c r="AT13" s="542"/>
      <c r="AU13" s="542"/>
      <c r="AV13" s="39"/>
    </row>
    <row r="14" spans="1:53" s="29" customFormat="1" ht="18" customHeight="1">
      <c r="A14" s="540"/>
      <c r="B14" s="124" t="s">
        <v>177</v>
      </c>
      <c r="C14" s="541">
        <v>187824</v>
      </c>
      <c r="D14" s="541"/>
      <c r="E14" s="541"/>
      <c r="F14" s="541"/>
      <c r="G14" s="541"/>
      <c r="H14" s="542">
        <v>93063</v>
      </c>
      <c r="I14" s="542"/>
      <c r="J14" s="542"/>
      <c r="K14" s="542"/>
      <c r="L14" s="542"/>
      <c r="M14" s="542">
        <v>88757</v>
      </c>
      <c r="N14" s="542"/>
      <c r="O14" s="542"/>
      <c r="P14" s="542"/>
      <c r="Q14" s="542"/>
      <c r="R14" s="542">
        <v>56700</v>
      </c>
      <c r="S14" s="542"/>
      <c r="T14" s="542"/>
      <c r="U14" s="542"/>
      <c r="V14" s="542"/>
      <c r="W14" s="542">
        <v>28449</v>
      </c>
      <c r="X14" s="542"/>
      <c r="Y14" s="542"/>
      <c r="Z14" s="542"/>
      <c r="AA14" s="542"/>
      <c r="AB14" s="542">
        <v>2129</v>
      </c>
      <c r="AC14" s="542"/>
      <c r="AD14" s="542"/>
      <c r="AE14" s="542"/>
      <c r="AF14" s="542"/>
      <c r="AG14" s="542">
        <v>1479</v>
      </c>
      <c r="AH14" s="542"/>
      <c r="AI14" s="542"/>
      <c r="AJ14" s="542"/>
      <c r="AK14" s="542"/>
      <c r="AL14" s="542">
        <v>4306</v>
      </c>
      <c r="AM14" s="542"/>
      <c r="AN14" s="542"/>
      <c r="AO14" s="542"/>
      <c r="AP14" s="542"/>
      <c r="AQ14" s="542">
        <v>91310</v>
      </c>
      <c r="AR14" s="542"/>
      <c r="AS14" s="542"/>
      <c r="AT14" s="542"/>
      <c r="AU14" s="542"/>
      <c r="AV14" s="39"/>
      <c r="BA14" s="281"/>
    </row>
    <row r="15" spans="1:48" s="29" customFormat="1" ht="18" customHeight="1">
      <c r="A15" s="100"/>
      <c r="B15" s="124"/>
      <c r="C15" s="51"/>
      <c r="D15" s="51"/>
      <c r="E15" s="403"/>
      <c r="F15" s="403"/>
      <c r="G15" s="403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9"/>
      <c r="AS15" s="39"/>
      <c r="AT15" s="39"/>
      <c r="AU15" s="39"/>
      <c r="AV15" s="39"/>
    </row>
    <row r="16" spans="1:48" s="29" customFormat="1" ht="18" customHeight="1">
      <c r="A16" s="543" t="s">
        <v>1060</v>
      </c>
      <c r="B16" s="464" t="s">
        <v>152</v>
      </c>
      <c r="C16" s="545">
        <f>C17+C18</f>
        <v>348905</v>
      </c>
      <c r="D16" s="545"/>
      <c r="E16" s="545"/>
      <c r="F16" s="545"/>
      <c r="G16" s="545"/>
      <c r="H16" s="546">
        <f>H17+H18</f>
        <v>205820</v>
      </c>
      <c r="I16" s="546"/>
      <c r="J16" s="546"/>
      <c r="K16" s="546"/>
      <c r="L16" s="546"/>
      <c r="M16" s="546">
        <f>M17+M18</f>
        <v>198366</v>
      </c>
      <c r="N16" s="546"/>
      <c r="O16" s="546"/>
      <c r="P16" s="546"/>
      <c r="Q16" s="546"/>
      <c r="R16" s="546">
        <f>R17+R18</f>
        <v>158758</v>
      </c>
      <c r="S16" s="546"/>
      <c r="T16" s="546"/>
      <c r="U16" s="546"/>
      <c r="V16" s="546"/>
      <c r="W16" s="546">
        <f>W17+W18</f>
        <v>31714</v>
      </c>
      <c r="X16" s="546"/>
      <c r="Y16" s="546"/>
      <c r="Z16" s="546"/>
      <c r="AA16" s="546"/>
      <c r="AB16" s="546">
        <f>AB17+AB18</f>
        <v>4287</v>
      </c>
      <c r="AC16" s="546"/>
      <c r="AD16" s="546"/>
      <c r="AE16" s="546"/>
      <c r="AF16" s="546"/>
      <c r="AG16" s="546">
        <f>AG17+AG18</f>
        <v>3607</v>
      </c>
      <c r="AH16" s="546"/>
      <c r="AI16" s="546"/>
      <c r="AJ16" s="546"/>
      <c r="AK16" s="546"/>
      <c r="AL16" s="546">
        <f>AL17+AL18</f>
        <v>7454</v>
      </c>
      <c r="AM16" s="546"/>
      <c r="AN16" s="546"/>
      <c r="AO16" s="546"/>
      <c r="AP16" s="546"/>
      <c r="AQ16" s="546">
        <f>AQ17+AQ18</f>
        <v>134513</v>
      </c>
      <c r="AR16" s="546"/>
      <c r="AS16" s="546"/>
      <c r="AT16" s="546"/>
      <c r="AU16" s="546"/>
      <c r="AV16" s="39"/>
    </row>
    <row r="17" spans="1:58" s="29" customFormat="1" ht="18" customHeight="1">
      <c r="A17" s="544"/>
      <c r="B17" s="464" t="s">
        <v>176</v>
      </c>
      <c r="C17" s="545">
        <v>163909</v>
      </c>
      <c r="D17" s="545"/>
      <c r="E17" s="545"/>
      <c r="F17" s="545"/>
      <c r="G17" s="545"/>
      <c r="H17" s="546">
        <f>M17+AL17</f>
        <v>112996</v>
      </c>
      <c r="I17" s="546"/>
      <c r="J17" s="546"/>
      <c r="K17" s="546"/>
      <c r="L17" s="546"/>
      <c r="M17" s="546">
        <f>SUM(R17:AK17)</f>
        <v>108251</v>
      </c>
      <c r="N17" s="546"/>
      <c r="O17" s="546"/>
      <c r="P17" s="546"/>
      <c r="Q17" s="546"/>
      <c r="R17" s="546">
        <v>102122</v>
      </c>
      <c r="S17" s="546"/>
      <c r="T17" s="546"/>
      <c r="U17" s="546"/>
      <c r="V17" s="546"/>
      <c r="W17" s="546">
        <v>2219</v>
      </c>
      <c r="X17" s="546"/>
      <c r="Y17" s="546"/>
      <c r="Z17" s="546"/>
      <c r="AA17" s="546"/>
      <c r="AB17" s="546">
        <v>2165</v>
      </c>
      <c r="AC17" s="546"/>
      <c r="AD17" s="546"/>
      <c r="AE17" s="546"/>
      <c r="AF17" s="546"/>
      <c r="AG17" s="546">
        <v>1745</v>
      </c>
      <c r="AH17" s="546"/>
      <c r="AI17" s="546"/>
      <c r="AJ17" s="546"/>
      <c r="AK17" s="546"/>
      <c r="AL17" s="546">
        <v>4745</v>
      </c>
      <c r="AM17" s="546"/>
      <c r="AN17" s="546"/>
      <c r="AO17" s="546"/>
      <c r="AP17" s="546"/>
      <c r="AQ17" s="546">
        <v>46401</v>
      </c>
      <c r="AR17" s="546"/>
      <c r="AS17" s="546"/>
      <c r="AT17" s="546"/>
      <c r="AU17" s="546"/>
      <c r="AV17" s="39"/>
      <c r="BA17" s="371"/>
      <c r="BB17" s="371"/>
      <c r="BC17" s="371"/>
      <c r="BD17" s="371"/>
      <c r="BE17" s="371"/>
      <c r="BF17" s="371"/>
    </row>
    <row r="18" spans="1:58" s="29" customFormat="1" ht="18" customHeight="1">
      <c r="A18" s="544"/>
      <c r="B18" s="464" t="s">
        <v>177</v>
      </c>
      <c r="C18" s="545">
        <v>184996</v>
      </c>
      <c r="D18" s="545"/>
      <c r="E18" s="545"/>
      <c r="F18" s="545"/>
      <c r="G18" s="545"/>
      <c r="H18" s="546">
        <f>M18+AL18</f>
        <v>92824</v>
      </c>
      <c r="I18" s="546"/>
      <c r="J18" s="546"/>
      <c r="K18" s="546"/>
      <c r="L18" s="546"/>
      <c r="M18" s="546">
        <f>SUM(R18:AK18)</f>
        <v>90115</v>
      </c>
      <c r="N18" s="546"/>
      <c r="O18" s="546"/>
      <c r="P18" s="546"/>
      <c r="Q18" s="546"/>
      <c r="R18" s="546">
        <v>56636</v>
      </c>
      <c r="S18" s="546"/>
      <c r="T18" s="546"/>
      <c r="U18" s="546"/>
      <c r="V18" s="546"/>
      <c r="W18" s="546">
        <v>29495</v>
      </c>
      <c r="X18" s="546"/>
      <c r="Y18" s="546"/>
      <c r="Z18" s="546"/>
      <c r="AA18" s="546"/>
      <c r="AB18" s="546">
        <v>2122</v>
      </c>
      <c r="AC18" s="546"/>
      <c r="AD18" s="546"/>
      <c r="AE18" s="546"/>
      <c r="AF18" s="546"/>
      <c r="AG18" s="546">
        <v>1862</v>
      </c>
      <c r="AH18" s="546"/>
      <c r="AI18" s="546"/>
      <c r="AJ18" s="546"/>
      <c r="AK18" s="546"/>
      <c r="AL18" s="546">
        <v>2709</v>
      </c>
      <c r="AM18" s="546"/>
      <c r="AN18" s="546"/>
      <c r="AO18" s="546"/>
      <c r="AP18" s="546"/>
      <c r="AQ18" s="546">
        <v>88112</v>
      </c>
      <c r="AR18" s="546"/>
      <c r="AS18" s="546"/>
      <c r="AT18" s="546"/>
      <c r="AU18" s="546"/>
      <c r="AV18" s="39"/>
      <c r="BA18" s="371"/>
      <c r="BB18" s="371"/>
      <c r="BC18" s="371"/>
      <c r="BD18" s="371"/>
      <c r="BE18" s="371"/>
      <c r="BF18" s="371"/>
    </row>
    <row r="19" spans="1:48" s="29" customFormat="1" ht="5.25" customHeight="1" thickBot="1">
      <c r="A19" s="42"/>
      <c r="B19" s="125"/>
      <c r="C19" s="44"/>
      <c r="D19" s="44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44"/>
      <c r="AS19" s="44"/>
      <c r="AT19" s="44"/>
      <c r="AU19" s="44"/>
      <c r="AV19" s="39"/>
    </row>
    <row r="20" spans="1:48" s="29" customFormat="1" ht="16.5" customHeight="1">
      <c r="A20" s="15" t="s">
        <v>1197</v>
      </c>
      <c r="B20" s="39"/>
      <c r="C20" s="39"/>
      <c r="D20" s="39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9"/>
      <c r="AS20" s="39"/>
      <c r="AT20" s="39"/>
      <c r="AU20" s="39"/>
      <c r="AV20" s="39"/>
    </row>
    <row r="21" ht="13.5">
      <c r="A21" s="306" t="s">
        <v>456</v>
      </c>
    </row>
  </sheetData>
  <sheetProtection/>
  <mergeCells count="100">
    <mergeCell ref="C18:G18"/>
    <mergeCell ref="H18:L18"/>
    <mergeCell ref="M18:Q18"/>
    <mergeCell ref="R18:V18"/>
    <mergeCell ref="W18:AA18"/>
    <mergeCell ref="AL16:AP16"/>
    <mergeCell ref="W17:AA17"/>
    <mergeCell ref="AB17:AF17"/>
    <mergeCell ref="AB18:AF18"/>
    <mergeCell ref="AB16:AF16"/>
    <mergeCell ref="AQ16:AU16"/>
    <mergeCell ref="AL18:AP18"/>
    <mergeCell ref="AQ18:AU18"/>
    <mergeCell ref="AG17:AK17"/>
    <mergeCell ref="AL17:AP17"/>
    <mergeCell ref="AQ17:AU17"/>
    <mergeCell ref="AG18:AK18"/>
    <mergeCell ref="AG16:AK16"/>
    <mergeCell ref="A16:A18"/>
    <mergeCell ref="C16:G16"/>
    <mergeCell ref="H16:L16"/>
    <mergeCell ref="M16:Q16"/>
    <mergeCell ref="R16:V16"/>
    <mergeCell ref="W16:AA16"/>
    <mergeCell ref="C17:G17"/>
    <mergeCell ref="H17:L17"/>
    <mergeCell ref="M17:Q17"/>
    <mergeCell ref="R17:V17"/>
    <mergeCell ref="AQ13:AU13"/>
    <mergeCell ref="C14:G14"/>
    <mergeCell ref="H14:L14"/>
    <mergeCell ref="M14:Q14"/>
    <mergeCell ref="R14:V14"/>
    <mergeCell ref="W14:AA14"/>
    <mergeCell ref="AB14:AF14"/>
    <mergeCell ref="AG14:AK14"/>
    <mergeCell ref="AL14:AP14"/>
    <mergeCell ref="AQ14:AU14"/>
    <mergeCell ref="AL12:AP12"/>
    <mergeCell ref="AQ12:AU12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L10:AP10"/>
    <mergeCell ref="AQ10:AU10"/>
    <mergeCell ref="A12:A14"/>
    <mergeCell ref="C12:G12"/>
    <mergeCell ref="H12:L12"/>
    <mergeCell ref="M12:Q12"/>
    <mergeCell ref="R12:V12"/>
    <mergeCell ref="W12:AA12"/>
    <mergeCell ref="AB12:AF12"/>
    <mergeCell ref="AG12:AK12"/>
    <mergeCell ref="AG9:AK9"/>
    <mergeCell ref="AL9:AP9"/>
    <mergeCell ref="AQ9:AU9"/>
    <mergeCell ref="C10:G10"/>
    <mergeCell ref="H10:L10"/>
    <mergeCell ref="M10:Q10"/>
    <mergeCell ref="R10:V10"/>
    <mergeCell ref="W10:AA10"/>
    <mergeCell ref="AB10:AF10"/>
    <mergeCell ref="AG10:AK10"/>
    <mergeCell ref="AB8:AF8"/>
    <mergeCell ref="AG8:AK8"/>
    <mergeCell ref="AL8:AP8"/>
    <mergeCell ref="AQ8:AU8"/>
    <mergeCell ref="C9:G9"/>
    <mergeCell ref="H9:L9"/>
    <mergeCell ref="M9:Q9"/>
    <mergeCell ref="R9:V9"/>
    <mergeCell ref="W9:AA9"/>
    <mergeCell ref="AB9:AF9"/>
    <mergeCell ref="A8:A10"/>
    <mergeCell ref="C8:G8"/>
    <mergeCell ref="H8:L8"/>
    <mergeCell ref="M8:Q8"/>
    <mergeCell ref="R8:V8"/>
    <mergeCell ref="W8:AA8"/>
    <mergeCell ref="R5:V6"/>
    <mergeCell ref="W5:AA5"/>
    <mergeCell ref="AB5:AF5"/>
    <mergeCell ref="AG5:AK6"/>
    <mergeCell ref="W6:AA6"/>
    <mergeCell ref="AB6:AF6"/>
    <mergeCell ref="A1:AU1"/>
    <mergeCell ref="A3:A6"/>
    <mergeCell ref="B3:B6"/>
    <mergeCell ref="C3:G6"/>
    <mergeCell ref="H3:L6"/>
    <mergeCell ref="M3:AL3"/>
    <mergeCell ref="AQ3:AU6"/>
    <mergeCell ref="M4:AK4"/>
    <mergeCell ref="AL4:AP6"/>
    <mergeCell ref="M5:Q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4.75390625" style="15" customWidth="1"/>
    <col min="2" max="2" width="5.75390625" style="15" customWidth="1"/>
    <col min="3" max="3" width="6.625" style="15" customWidth="1"/>
    <col min="4" max="16" width="6.625" style="7" customWidth="1"/>
    <col min="17" max="17" width="6.625" style="15" customWidth="1"/>
    <col min="18" max="18" width="1.625" style="15" customWidth="1"/>
    <col min="19" max="21" width="1.625" style="4" customWidth="1"/>
    <col min="22" max="16384" width="9.00390625" style="4" customWidth="1"/>
  </cols>
  <sheetData>
    <row r="1" spans="1:17" ht="17.25">
      <c r="A1" s="481" t="s">
        <v>559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</row>
    <row r="2" spans="1:18" s="29" customFormat="1" ht="18" thickBo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39"/>
    </row>
    <row r="3" spans="1:18" s="29" customFormat="1" ht="18" customHeight="1">
      <c r="A3" s="488" t="s">
        <v>174</v>
      </c>
      <c r="B3" s="496"/>
      <c r="C3" s="547" t="s">
        <v>408</v>
      </c>
      <c r="D3" s="548"/>
      <c r="E3" s="548"/>
      <c r="F3" s="548"/>
      <c r="G3" s="548"/>
      <c r="H3" s="548"/>
      <c r="I3" s="549"/>
      <c r="J3" s="547" t="s">
        <v>176</v>
      </c>
      <c r="K3" s="548"/>
      <c r="L3" s="548"/>
      <c r="M3" s="549"/>
      <c r="N3" s="547" t="s">
        <v>177</v>
      </c>
      <c r="O3" s="548"/>
      <c r="P3" s="548"/>
      <c r="Q3" s="548"/>
      <c r="R3" s="39"/>
    </row>
    <row r="4" spans="1:18" s="29" customFormat="1" ht="18" customHeight="1">
      <c r="A4" s="490"/>
      <c r="B4" s="485"/>
      <c r="C4" s="271" t="s">
        <v>178</v>
      </c>
      <c r="D4" s="271" t="s">
        <v>176</v>
      </c>
      <c r="E4" s="271" t="s">
        <v>177</v>
      </c>
      <c r="F4" s="271" t="s">
        <v>179</v>
      </c>
      <c r="G4" s="271" t="s">
        <v>180</v>
      </c>
      <c r="H4" s="271" t="s">
        <v>181</v>
      </c>
      <c r="I4" s="271" t="s">
        <v>182</v>
      </c>
      <c r="J4" s="271" t="s">
        <v>179</v>
      </c>
      <c r="K4" s="271" t="s">
        <v>180</v>
      </c>
      <c r="L4" s="271" t="s">
        <v>181</v>
      </c>
      <c r="M4" s="271" t="s">
        <v>182</v>
      </c>
      <c r="N4" s="271" t="s">
        <v>179</v>
      </c>
      <c r="O4" s="271" t="s">
        <v>180</v>
      </c>
      <c r="P4" s="271" t="s">
        <v>181</v>
      </c>
      <c r="Q4" s="271" t="s">
        <v>182</v>
      </c>
      <c r="R4" s="39"/>
    </row>
    <row r="5" spans="1:18" s="29" customFormat="1" ht="6" customHeight="1">
      <c r="A5" s="5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9"/>
      <c r="R5" s="39"/>
    </row>
    <row r="6" spans="1:18" s="29" customFormat="1" ht="18" customHeight="1">
      <c r="A6" s="488" t="s">
        <v>1097</v>
      </c>
      <c r="B6" s="496"/>
      <c r="C6" s="278">
        <v>348905</v>
      </c>
      <c r="D6" s="102">
        <v>163909</v>
      </c>
      <c r="E6" s="102">
        <v>184996</v>
      </c>
      <c r="F6" s="102">
        <v>89847</v>
      </c>
      <c r="G6" s="102">
        <v>201782</v>
      </c>
      <c r="H6" s="102">
        <v>32706</v>
      </c>
      <c r="I6" s="102">
        <v>18992</v>
      </c>
      <c r="J6" s="102">
        <v>47949</v>
      </c>
      <c r="K6" s="102">
        <v>100351</v>
      </c>
      <c r="L6" s="102">
        <v>5789</v>
      </c>
      <c r="M6" s="102">
        <v>6720</v>
      </c>
      <c r="N6" s="102">
        <v>41898</v>
      </c>
      <c r="O6" s="102">
        <v>101431</v>
      </c>
      <c r="P6" s="102">
        <v>26917</v>
      </c>
      <c r="Q6" s="102">
        <v>12272</v>
      </c>
      <c r="R6" s="39"/>
    </row>
    <row r="7" spans="1:18" s="29" customFormat="1" ht="18" customHeight="1">
      <c r="A7" s="51"/>
      <c r="B7" s="3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26"/>
      <c r="R7" s="39"/>
    </row>
    <row r="8" spans="1:18" s="29" customFormat="1" ht="18" customHeight="1">
      <c r="A8" s="550" t="s">
        <v>1098</v>
      </c>
      <c r="B8" s="551"/>
      <c r="C8" s="465">
        <f>SUM(C10:C24)</f>
        <v>332486</v>
      </c>
      <c r="D8" s="466">
        <f>SUM(D10:D24)</f>
        <v>155001</v>
      </c>
      <c r="E8" s="466">
        <f>SUM(E10:E24)</f>
        <v>177485</v>
      </c>
      <c r="F8" s="466">
        <f aca="true" t="shared" si="0" ref="F8:Q8">SUM(F10:F24)</f>
        <v>85460</v>
      </c>
      <c r="G8" s="466">
        <f t="shared" si="0"/>
        <v>192143</v>
      </c>
      <c r="H8" s="466">
        <f t="shared" si="0"/>
        <v>30223</v>
      </c>
      <c r="I8" s="466">
        <f t="shared" si="0"/>
        <v>18455</v>
      </c>
      <c r="J8" s="466">
        <f t="shared" si="0"/>
        <v>45647</v>
      </c>
      <c r="K8" s="466">
        <f t="shared" si="0"/>
        <v>95391</v>
      </c>
      <c r="L8" s="466">
        <f t="shared" si="0"/>
        <v>5167</v>
      </c>
      <c r="M8" s="466">
        <f t="shared" si="0"/>
        <v>6428</v>
      </c>
      <c r="N8" s="466">
        <f t="shared" si="0"/>
        <v>39813</v>
      </c>
      <c r="O8" s="466">
        <f t="shared" si="0"/>
        <v>96752</v>
      </c>
      <c r="P8" s="466">
        <f t="shared" si="0"/>
        <v>25056</v>
      </c>
      <c r="Q8" s="466">
        <f t="shared" si="0"/>
        <v>12027</v>
      </c>
      <c r="R8" s="39"/>
    </row>
    <row r="9" spans="1:18" s="29" customFormat="1" ht="18" customHeight="1">
      <c r="A9" s="51"/>
      <c r="B9" s="3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27"/>
      <c r="R9" s="39"/>
    </row>
    <row r="10" spans="1:18" s="29" customFormat="1" ht="18" customHeight="1">
      <c r="A10" s="488" t="s">
        <v>183</v>
      </c>
      <c r="B10" s="496"/>
      <c r="C10" s="278">
        <f>D10+E10</f>
        <v>18437</v>
      </c>
      <c r="D10" s="102">
        <v>9159</v>
      </c>
      <c r="E10" s="102">
        <v>9278</v>
      </c>
      <c r="F10" s="102">
        <v>18374</v>
      </c>
      <c r="G10" s="102">
        <v>44</v>
      </c>
      <c r="H10" s="101">
        <v>4</v>
      </c>
      <c r="I10" s="102">
        <v>3</v>
      </c>
      <c r="J10" s="102">
        <v>9133</v>
      </c>
      <c r="K10" s="102">
        <v>19</v>
      </c>
      <c r="L10" s="101" t="s">
        <v>14</v>
      </c>
      <c r="M10" s="101">
        <v>1</v>
      </c>
      <c r="N10" s="102">
        <v>9241</v>
      </c>
      <c r="O10" s="102">
        <v>25</v>
      </c>
      <c r="P10" s="101">
        <v>4</v>
      </c>
      <c r="Q10" s="102">
        <v>2</v>
      </c>
      <c r="R10" s="39"/>
    </row>
    <row r="11" spans="1:18" s="29" customFormat="1" ht="18" customHeight="1">
      <c r="A11" s="496" t="s">
        <v>563</v>
      </c>
      <c r="B11" s="496"/>
      <c r="C11" s="278">
        <f aca="true" t="shared" si="1" ref="C11:C24">D11+E11</f>
        <v>18823</v>
      </c>
      <c r="D11" s="102">
        <v>9219</v>
      </c>
      <c r="E11" s="102">
        <v>9604</v>
      </c>
      <c r="F11" s="102">
        <v>17803</v>
      </c>
      <c r="G11" s="102">
        <v>832</v>
      </c>
      <c r="H11" s="102">
        <v>5</v>
      </c>
      <c r="I11" s="102">
        <v>47</v>
      </c>
      <c r="J11" s="102">
        <v>8808</v>
      </c>
      <c r="K11" s="102">
        <v>318</v>
      </c>
      <c r="L11" s="101" t="s">
        <v>14</v>
      </c>
      <c r="M11" s="102">
        <v>16</v>
      </c>
      <c r="N11" s="102">
        <v>8995</v>
      </c>
      <c r="O11" s="102">
        <v>514</v>
      </c>
      <c r="P11" s="101">
        <v>5</v>
      </c>
      <c r="Q11" s="102">
        <v>31</v>
      </c>
      <c r="R11" s="39"/>
    </row>
    <row r="12" spans="1:18" s="29" customFormat="1" ht="18" customHeight="1">
      <c r="A12" s="496" t="s">
        <v>564</v>
      </c>
      <c r="B12" s="496"/>
      <c r="C12" s="278">
        <f t="shared" si="1"/>
        <v>16421</v>
      </c>
      <c r="D12" s="102">
        <v>7843</v>
      </c>
      <c r="E12" s="102">
        <v>8578</v>
      </c>
      <c r="F12" s="102">
        <v>10984</v>
      </c>
      <c r="G12" s="102">
        <v>5091</v>
      </c>
      <c r="H12" s="102">
        <v>6</v>
      </c>
      <c r="I12" s="102">
        <v>196</v>
      </c>
      <c r="J12" s="102">
        <v>5622</v>
      </c>
      <c r="K12" s="102">
        <v>2092</v>
      </c>
      <c r="L12" s="102">
        <v>1</v>
      </c>
      <c r="M12" s="102">
        <v>57</v>
      </c>
      <c r="N12" s="102">
        <v>5362</v>
      </c>
      <c r="O12" s="102">
        <v>2999</v>
      </c>
      <c r="P12" s="102">
        <v>5</v>
      </c>
      <c r="Q12" s="102">
        <v>139</v>
      </c>
      <c r="R12" s="39"/>
    </row>
    <row r="13" spans="1:18" s="29" customFormat="1" ht="18" customHeight="1">
      <c r="A13" s="496" t="s">
        <v>565</v>
      </c>
      <c r="B13" s="496"/>
      <c r="C13" s="278">
        <f t="shared" si="1"/>
        <v>17596</v>
      </c>
      <c r="D13" s="102">
        <v>8609</v>
      </c>
      <c r="E13" s="102">
        <v>8987</v>
      </c>
      <c r="F13" s="102">
        <v>6916</v>
      </c>
      <c r="G13" s="102">
        <v>10021</v>
      </c>
      <c r="H13" s="102">
        <v>15</v>
      </c>
      <c r="I13" s="102">
        <v>471</v>
      </c>
      <c r="J13" s="102">
        <v>3900</v>
      </c>
      <c r="K13" s="102">
        <v>4480</v>
      </c>
      <c r="L13" s="102">
        <v>2</v>
      </c>
      <c r="M13" s="102">
        <v>147</v>
      </c>
      <c r="N13" s="102">
        <v>3016</v>
      </c>
      <c r="O13" s="102">
        <v>5541</v>
      </c>
      <c r="P13" s="102">
        <v>13</v>
      </c>
      <c r="Q13" s="102">
        <v>324</v>
      </c>
      <c r="R13" s="39"/>
    </row>
    <row r="14" spans="1:18" s="29" customFormat="1" ht="18" customHeight="1">
      <c r="A14" s="488" t="s">
        <v>566</v>
      </c>
      <c r="B14" s="496"/>
      <c r="C14" s="278">
        <f t="shared" si="1"/>
        <v>20210</v>
      </c>
      <c r="D14" s="102">
        <v>9893</v>
      </c>
      <c r="E14" s="102">
        <v>10317</v>
      </c>
      <c r="F14" s="102">
        <v>5223</v>
      </c>
      <c r="G14" s="102">
        <v>13953</v>
      </c>
      <c r="H14" s="102">
        <v>36</v>
      </c>
      <c r="I14" s="102">
        <v>788</v>
      </c>
      <c r="J14" s="102">
        <v>3107</v>
      </c>
      <c r="K14" s="102">
        <v>6442</v>
      </c>
      <c r="L14" s="102">
        <v>7</v>
      </c>
      <c r="M14" s="102">
        <v>264</v>
      </c>
      <c r="N14" s="102">
        <v>2116</v>
      </c>
      <c r="O14" s="102">
        <v>7511</v>
      </c>
      <c r="P14" s="102">
        <v>29</v>
      </c>
      <c r="Q14" s="102">
        <v>524</v>
      </c>
      <c r="R14" s="39"/>
    </row>
    <row r="15" spans="1:18" s="29" customFormat="1" ht="18" customHeight="1">
      <c r="A15" s="488" t="s">
        <v>567</v>
      </c>
      <c r="B15" s="496"/>
      <c r="C15" s="278">
        <f t="shared" si="1"/>
        <v>23904</v>
      </c>
      <c r="D15" s="102">
        <v>11743</v>
      </c>
      <c r="E15" s="102">
        <v>12161</v>
      </c>
      <c r="F15" s="102">
        <v>5257</v>
      </c>
      <c r="G15" s="102">
        <v>16954</v>
      </c>
      <c r="H15" s="102">
        <v>97</v>
      </c>
      <c r="I15" s="102">
        <v>1354</v>
      </c>
      <c r="J15" s="102">
        <v>3150</v>
      </c>
      <c r="K15" s="102">
        <v>7999</v>
      </c>
      <c r="L15" s="102">
        <v>25</v>
      </c>
      <c r="M15" s="102">
        <v>455</v>
      </c>
      <c r="N15" s="102">
        <v>2107</v>
      </c>
      <c r="O15" s="102">
        <v>8955</v>
      </c>
      <c r="P15" s="102">
        <v>72</v>
      </c>
      <c r="Q15" s="102">
        <v>899</v>
      </c>
      <c r="R15" s="39"/>
    </row>
    <row r="16" spans="1:18" s="29" customFormat="1" ht="18" customHeight="1">
      <c r="A16" s="488" t="s">
        <v>568</v>
      </c>
      <c r="B16" s="496"/>
      <c r="C16" s="278">
        <f t="shared" si="1"/>
        <v>29689</v>
      </c>
      <c r="D16" s="102">
        <v>14445</v>
      </c>
      <c r="E16" s="102">
        <v>15244</v>
      </c>
      <c r="F16" s="102">
        <v>5965</v>
      </c>
      <c r="G16" s="102">
        <v>20991</v>
      </c>
      <c r="H16" s="102">
        <v>243</v>
      </c>
      <c r="I16" s="102">
        <v>2159</v>
      </c>
      <c r="J16" s="102">
        <v>3607</v>
      </c>
      <c r="K16" s="102">
        <v>9964</v>
      </c>
      <c r="L16" s="102">
        <v>58</v>
      </c>
      <c r="M16" s="102">
        <v>682</v>
      </c>
      <c r="N16" s="102">
        <v>2358</v>
      </c>
      <c r="O16" s="102">
        <v>11027</v>
      </c>
      <c r="P16" s="102">
        <v>185</v>
      </c>
      <c r="Q16" s="102">
        <v>1477</v>
      </c>
      <c r="R16" s="39"/>
    </row>
    <row r="17" spans="1:18" s="29" customFormat="1" ht="18" customHeight="1">
      <c r="A17" s="488" t="s">
        <v>569</v>
      </c>
      <c r="B17" s="496"/>
      <c r="C17" s="278">
        <f t="shared" si="1"/>
        <v>27044</v>
      </c>
      <c r="D17" s="102">
        <v>13140</v>
      </c>
      <c r="E17" s="102">
        <v>13904</v>
      </c>
      <c r="F17" s="102">
        <v>4764</v>
      </c>
      <c r="G17" s="102">
        <v>19035</v>
      </c>
      <c r="H17" s="102">
        <v>360</v>
      </c>
      <c r="I17" s="102">
        <v>2529</v>
      </c>
      <c r="J17" s="102">
        <v>2868</v>
      </c>
      <c r="K17" s="102">
        <v>9093</v>
      </c>
      <c r="L17" s="102">
        <v>95</v>
      </c>
      <c r="M17" s="102">
        <v>898</v>
      </c>
      <c r="N17" s="102">
        <v>1896</v>
      </c>
      <c r="O17" s="102">
        <v>9942</v>
      </c>
      <c r="P17" s="102">
        <v>265</v>
      </c>
      <c r="Q17" s="102">
        <v>1631</v>
      </c>
      <c r="R17" s="39"/>
    </row>
    <row r="18" spans="1:18" s="29" customFormat="1" ht="18" customHeight="1">
      <c r="A18" s="488" t="s">
        <v>570</v>
      </c>
      <c r="B18" s="496"/>
      <c r="C18" s="278">
        <f t="shared" si="1"/>
        <v>24817</v>
      </c>
      <c r="D18" s="102">
        <v>11905</v>
      </c>
      <c r="E18" s="102">
        <v>12912</v>
      </c>
      <c r="F18" s="102">
        <v>3254</v>
      </c>
      <c r="G18" s="102">
        <v>18172</v>
      </c>
      <c r="H18" s="102">
        <v>638</v>
      </c>
      <c r="I18" s="102">
        <v>2441</v>
      </c>
      <c r="J18" s="102">
        <v>1942</v>
      </c>
      <c r="K18" s="102">
        <v>8735</v>
      </c>
      <c r="L18" s="102">
        <v>138</v>
      </c>
      <c r="M18" s="102">
        <v>921</v>
      </c>
      <c r="N18" s="102">
        <v>1312</v>
      </c>
      <c r="O18" s="102">
        <v>9437</v>
      </c>
      <c r="P18" s="102">
        <v>500</v>
      </c>
      <c r="Q18" s="102">
        <v>1520</v>
      </c>
      <c r="R18" s="39"/>
    </row>
    <row r="19" spans="1:18" s="29" customFormat="1" ht="18" customHeight="1">
      <c r="A19" s="488" t="s">
        <v>571</v>
      </c>
      <c r="B19" s="496"/>
      <c r="C19" s="278">
        <f t="shared" si="1"/>
        <v>22452</v>
      </c>
      <c r="D19" s="102">
        <v>10846</v>
      </c>
      <c r="E19" s="102">
        <v>11606</v>
      </c>
      <c r="F19" s="102">
        <v>2029</v>
      </c>
      <c r="G19" s="102">
        <v>17149</v>
      </c>
      <c r="H19" s="102">
        <v>1001</v>
      </c>
      <c r="I19" s="102">
        <v>1946</v>
      </c>
      <c r="J19" s="102">
        <v>1206</v>
      </c>
      <c r="K19" s="102">
        <v>8468</v>
      </c>
      <c r="L19" s="102">
        <v>221</v>
      </c>
      <c r="M19" s="102">
        <v>769</v>
      </c>
      <c r="N19" s="102">
        <v>823</v>
      </c>
      <c r="O19" s="102">
        <v>8681</v>
      </c>
      <c r="P19" s="102">
        <v>780</v>
      </c>
      <c r="Q19" s="102">
        <v>1177</v>
      </c>
      <c r="R19" s="39"/>
    </row>
    <row r="20" spans="1:18" s="29" customFormat="1" ht="18" customHeight="1">
      <c r="A20" s="488" t="s">
        <v>572</v>
      </c>
      <c r="B20" s="496"/>
      <c r="C20" s="278">
        <f t="shared" si="1"/>
        <v>24130</v>
      </c>
      <c r="D20" s="102">
        <v>11320</v>
      </c>
      <c r="E20" s="102">
        <v>12810</v>
      </c>
      <c r="F20" s="102">
        <v>1725</v>
      </c>
      <c r="G20" s="102">
        <v>18081</v>
      </c>
      <c r="H20" s="102">
        <v>1910</v>
      </c>
      <c r="I20" s="102">
        <v>1968</v>
      </c>
      <c r="J20" s="102">
        <v>1040</v>
      </c>
      <c r="K20" s="102">
        <v>8904</v>
      </c>
      <c r="L20" s="102">
        <v>390</v>
      </c>
      <c r="M20" s="102">
        <v>747</v>
      </c>
      <c r="N20" s="102">
        <v>685</v>
      </c>
      <c r="O20" s="102">
        <v>9177</v>
      </c>
      <c r="P20" s="102">
        <v>1520</v>
      </c>
      <c r="Q20" s="102">
        <v>1221</v>
      </c>
      <c r="R20" s="39"/>
    </row>
    <row r="21" spans="1:18" s="29" customFormat="1" ht="18" customHeight="1">
      <c r="A21" s="488" t="s">
        <v>573</v>
      </c>
      <c r="B21" s="496"/>
      <c r="C21" s="278">
        <f t="shared" si="1"/>
        <v>28724</v>
      </c>
      <c r="D21" s="102">
        <v>13145</v>
      </c>
      <c r="E21" s="102">
        <v>15579</v>
      </c>
      <c r="F21" s="102">
        <v>1478</v>
      </c>
      <c r="G21" s="102">
        <v>20619</v>
      </c>
      <c r="H21" s="102">
        <v>3815</v>
      </c>
      <c r="I21" s="102">
        <v>2070</v>
      </c>
      <c r="J21" s="102">
        <v>776</v>
      </c>
      <c r="K21" s="102">
        <v>10541</v>
      </c>
      <c r="L21" s="102">
        <v>749</v>
      </c>
      <c r="M21" s="102">
        <v>769</v>
      </c>
      <c r="N21" s="102">
        <v>702</v>
      </c>
      <c r="O21" s="102">
        <v>10078</v>
      </c>
      <c r="P21" s="102">
        <v>3066</v>
      </c>
      <c r="Q21" s="102">
        <v>1301</v>
      </c>
      <c r="R21" s="39"/>
    </row>
    <row r="22" spans="1:18" s="29" customFormat="1" ht="18" customHeight="1">
      <c r="A22" s="488" t="s">
        <v>574</v>
      </c>
      <c r="B22" s="496"/>
      <c r="C22" s="278">
        <f t="shared" si="1"/>
        <v>23351</v>
      </c>
      <c r="D22" s="102">
        <v>10231</v>
      </c>
      <c r="E22" s="102">
        <v>13120</v>
      </c>
      <c r="F22" s="102">
        <v>730</v>
      </c>
      <c r="G22" s="102">
        <v>15405</v>
      </c>
      <c r="H22" s="102">
        <v>5146</v>
      </c>
      <c r="I22" s="102">
        <v>1299</v>
      </c>
      <c r="J22" s="102">
        <v>287</v>
      </c>
      <c r="K22" s="102">
        <v>8353</v>
      </c>
      <c r="L22" s="102">
        <v>907</v>
      </c>
      <c r="M22" s="102">
        <v>409</v>
      </c>
      <c r="N22" s="102">
        <v>443</v>
      </c>
      <c r="O22" s="102">
        <v>7052</v>
      </c>
      <c r="P22" s="102">
        <v>4239</v>
      </c>
      <c r="Q22" s="102">
        <v>890</v>
      </c>
      <c r="R22" s="39"/>
    </row>
    <row r="23" spans="1:18" s="29" customFormat="1" ht="18" customHeight="1">
      <c r="A23" s="488" t="s">
        <v>575</v>
      </c>
      <c r="B23" s="496"/>
      <c r="C23" s="278">
        <f t="shared" si="1"/>
        <v>18100</v>
      </c>
      <c r="D23" s="102">
        <v>7420</v>
      </c>
      <c r="E23" s="102">
        <v>10680</v>
      </c>
      <c r="F23" s="102">
        <v>491</v>
      </c>
      <c r="G23" s="102">
        <v>9828</v>
      </c>
      <c r="H23" s="102">
        <v>6292</v>
      </c>
      <c r="I23" s="102">
        <v>682</v>
      </c>
      <c r="J23" s="102">
        <v>149</v>
      </c>
      <c r="K23" s="102">
        <v>5875</v>
      </c>
      <c r="L23" s="102">
        <v>982</v>
      </c>
      <c r="M23" s="102">
        <v>199</v>
      </c>
      <c r="N23" s="102">
        <v>342</v>
      </c>
      <c r="O23" s="102">
        <v>3953</v>
      </c>
      <c r="P23" s="102">
        <v>5310</v>
      </c>
      <c r="Q23" s="102">
        <v>483</v>
      </c>
      <c r="R23" s="39"/>
    </row>
    <row r="24" spans="1:18" s="29" customFormat="1" ht="18" customHeight="1">
      <c r="A24" s="488" t="s">
        <v>184</v>
      </c>
      <c r="B24" s="496"/>
      <c r="C24" s="278">
        <f t="shared" si="1"/>
        <v>18788</v>
      </c>
      <c r="D24" s="102">
        <v>6083</v>
      </c>
      <c r="E24" s="102">
        <v>12705</v>
      </c>
      <c r="F24" s="102">
        <v>467</v>
      </c>
      <c r="G24" s="102">
        <v>5968</v>
      </c>
      <c r="H24" s="102">
        <v>10655</v>
      </c>
      <c r="I24" s="102">
        <v>502</v>
      </c>
      <c r="J24" s="102">
        <v>52</v>
      </c>
      <c r="K24" s="102">
        <v>4108</v>
      </c>
      <c r="L24" s="102">
        <v>1592</v>
      </c>
      <c r="M24" s="102">
        <v>94</v>
      </c>
      <c r="N24" s="102">
        <v>415</v>
      </c>
      <c r="O24" s="102">
        <v>1860</v>
      </c>
      <c r="P24" s="102">
        <v>9063</v>
      </c>
      <c r="Q24" s="102">
        <v>408</v>
      </c>
      <c r="R24" s="39"/>
    </row>
    <row r="25" spans="1:18" s="29" customFormat="1" ht="6" customHeight="1" thickBot="1">
      <c r="A25" s="44"/>
      <c r="B25" s="42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39"/>
    </row>
    <row r="26" spans="1:18" s="29" customFormat="1" ht="17.25" customHeight="1">
      <c r="A26" s="37" t="s">
        <v>1194</v>
      </c>
      <c r="B26" s="5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9"/>
    </row>
    <row r="27" spans="1:18" s="29" customFormat="1" ht="13.5">
      <c r="A27" s="51"/>
      <c r="B27" s="3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9"/>
    </row>
    <row r="28" spans="1:18" s="29" customFormat="1" ht="13.5">
      <c r="A28" s="51"/>
      <c r="B28" s="39"/>
      <c r="C28" s="3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9"/>
      <c r="R28" s="39"/>
    </row>
  </sheetData>
  <sheetProtection/>
  <mergeCells count="22">
    <mergeCell ref="A24:B24"/>
    <mergeCell ref="A1:Q1"/>
    <mergeCell ref="A18:B18"/>
    <mergeCell ref="A19:B19"/>
    <mergeCell ref="A20:B20"/>
    <mergeCell ref="A21:B21"/>
    <mergeCell ref="N3:Q3"/>
    <mergeCell ref="A13:B13"/>
    <mergeCell ref="A8:B8"/>
    <mergeCell ref="A10:B10"/>
    <mergeCell ref="A11:B11"/>
    <mergeCell ref="A12:B12"/>
    <mergeCell ref="C3:I3"/>
    <mergeCell ref="J3:M3"/>
    <mergeCell ref="A6:B6"/>
    <mergeCell ref="A3:B4"/>
    <mergeCell ref="A14:B14"/>
    <mergeCell ref="A15:B15"/>
    <mergeCell ref="A22:B22"/>
    <mergeCell ref="A23:B23"/>
    <mergeCell ref="A16:B16"/>
    <mergeCell ref="A17:B17"/>
  </mergeCells>
  <printOptions/>
  <pageMargins left="0.34" right="0.2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3.375" style="15" customWidth="1"/>
    <col min="2" max="2" width="28.875" style="15" customWidth="1"/>
    <col min="3" max="3" width="0.6171875" style="15" customWidth="1"/>
    <col min="4" max="9" width="10.625" style="7" customWidth="1"/>
    <col min="10" max="12" width="10.625" style="15" customWidth="1"/>
    <col min="13" max="16384" width="9.00390625" style="15" customWidth="1"/>
  </cols>
  <sheetData>
    <row r="1" spans="1:9" ht="19.5" customHeight="1">
      <c r="A1" s="481" t="s">
        <v>313</v>
      </c>
      <c r="B1" s="481"/>
      <c r="C1" s="481"/>
      <c r="D1" s="481"/>
      <c r="E1" s="481"/>
      <c r="F1" s="481"/>
      <c r="G1" s="481"/>
      <c r="H1" s="481"/>
      <c r="I1" s="481"/>
    </row>
    <row r="2" spans="1:11" s="47" customFormat="1" ht="18" thickBot="1">
      <c r="A2" s="27"/>
      <c r="B2" s="27"/>
      <c r="C2" s="27"/>
      <c r="D2" s="28"/>
      <c r="E2" s="28"/>
      <c r="F2" s="28"/>
      <c r="G2" s="454"/>
      <c r="H2" s="454"/>
      <c r="I2" s="177"/>
      <c r="K2" s="403"/>
    </row>
    <row r="3" spans="1:9" s="253" customFormat="1" ht="18" customHeight="1">
      <c r="A3" s="488" t="s">
        <v>560</v>
      </c>
      <c r="B3" s="488"/>
      <c r="C3" s="496"/>
      <c r="D3" s="482" t="s">
        <v>1061</v>
      </c>
      <c r="E3" s="482"/>
      <c r="F3" s="484"/>
      <c r="G3" s="455"/>
      <c r="H3" s="455"/>
      <c r="I3" s="455"/>
    </row>
    <row r="4" spans="1:9" s="253" customFormat="1" ht="18" customHeight="1">
      <c r="A4" s="490"/>
      <c r="B4" s="490"/>
      <c r="C4" s="485"/>
      <c r="D4" s="33" t="s">
        <v>548</v>
      </c>
      <c r="E4" s="33" t="s">
        <v>5</v>
      </c>
      <c r="F4" s="34" t="s">
        <v>6</v>
      </c>
      <c r="G4" s="455"/>
      <c r="H4" s="455"/>
      <c r="I4" s="455"/>
    </row>
    <row r="5" spans="1:9" s="253" customFormat="1" ht="5.25" customHeight="1">
      <c r="A5" s="51"/>
      <c r="B5" s="254"/>
      <c r="C5" s="36"/>
      <c r="D5" s="114"/>
      <c r="E5" s="114"/>
      <c r="F5" s="114"/>
      <c r="G5" s="455"/>
      <c r="H5" s="455"/>
      <c r="I5" s="455"/>
    </row>
    <row r="6" spans="1:9" s="255" customFormat="1" ht="18" customHeight="1">
      <c r="A6" s="552" t="s">
        <v>549</v>
      </c>
      <c r="B6" s="552"/>
      <c r="C6" s="553"/>
      <c r="D6" s="7">
        <v>205401</v>
      </c>
      <c r="E6" s="7">
        <v>117824</v>
      </c>
      <c r="F6" s="7">
        <v>87577</v>
      </c>
      <c r="G6" s="455"/>
      <c r="H6" s="455"/>
      <c r="I6" s="455"/>
    </row>
    <row r="7" spans="1:9" s="62" customFormat="1" ht="5.25" customHeight="1">
      <c r="A7" s="8"/>
      <c r="B7" s="98"/>
      <c r="C7" s="6"/>
      <c r="D7" s="7"/>
      <c r="E7" s="7"/>
      <c r="F7" s="7"/>
      <c r="G7" s="455"/>
      <c r="H7" s="455"/>
      <c r="I7" s="455"/>
    </row>
    <row r="8" spans="1:9" s="255" customFormat="1" ht="16.5" customHeight="1">
      <c r="A8" s="552" t="s">
        <v>550</v>
      </c>
      <c r="B8" s="552"/>
      <c r="C8" s="553"/>
      <c r="D8" s="7">
        <v>4199</v>
      </c>
      <c r="E8" s="7">
        <v>2388</v>
      </c>
      <c r="F8" s="7">
        <v>1811</v>
      </c>
      <c r="G8" s="455"/>
      <c r="H8" s="455"/>
      <c r="I8" s="455"/>
    </row>
    <row r="9" spans="1:9" s="253" customFormat="1" ht="16.5" customHeight="1">
      <c r="A9" s="26" t="s">
        <v>25</v>
      </c>
      <c r="B9" s="55" t="s">
        <v>26</v>
      </c>
      <c r="C9" s="36"/>
      <c r="D9" s="37">
        <v>4056</v>
      </c>
      <c r="E9" s="37">
        <v>2270</v>
      </c>
      <c r="F9" s="37">
        <v>1786</v>
      </c>
      <c r="G9" s="455"/>
      <c r="H9" s="455"/>
      <c r="I9" s="455"/>
    </row>
    <row r="10" spans="1:9" s="253" customFormat="1" ht="16.5" customHeight="1">
      <c r="A10" s="26" t="s">
        <v>27</v>
      </c>
      <c r="B10" s="55" t="s">
        <v>28</v>
      </c>
      <c r="C10" s="36"/>
      <c r="D10" s="37">
        <v>99</v>
      </c>
      <c r="E10" s="37">
        <v>85</v>
      </c>
      <c r="F10" s="37">
        <v>14</v>
      </c>
      <c r="G10" s="455"/>
      <c r="H10" s="455"/>
      <c r="I10" s="455"/>
    </row>
    <row r="11" spans="1:9" s="253" customFormat="1" ht="16.5" customHeight="1">
      <c r="A11" s="26" t="s">
        <v>29</v>
      </c>
      <c r="B11" s="55" t="s">
        <v>30</v>
      </c>
      <c r="C11" s="36"/>
      <c r="D11" s="37">
        <v>44</v>
      </c>
      <c r="E11" s="37">
        <v>33</v>
      </c>
      <c r="F11" s="37">
        <v>11</v>
      </c>
      <c r="G11" s="455"/>
      <c r="H11" s="455"/>
      <c r="I11" s="455"/>
    </row>
    <row r="12" spans="1:9" s="62" customFormat="1" ht="5.25" customHeight="1">
      <c r="A12" s="8"/>
      <c r="B12" s="98"/>
      <c r="C12" s="6"/>
      <c r="D12" s="7"/>
      <c r="E12" s="7"/>
      <c r="F12" s="7"/>
      <c r="G12" s="455"/>
      <c r="H12" s="455"/>
      <c r="I12" s="455"/>
    </row>
    <row r="13" spans="1:9" s="255" customFormat="1" ht="16.5" customHeight="1">
      <c r="A13" s="552" t="s">
        <v>551</v>
      </c>
      <c r="B13" s="552"/>
      <c r="C13" s="553"/>
      <c r="D13" s="7">
        <v>59974</v>
      </c>
      <c r="E13" s="7">
        <v>41142</v>
      </c>
      <c r="F13" s="7">
        <v>18832</v>
      </c>
      <c r="G13" s="455"/>
      <c r="H13" s="455"/>
      <c r="I13" s="455"/>
    </row>
    <row r="14" spans="1:9" s="253" customFormat="1" ht="16.5" customHeight="1">
      <c r="A14" s="26" t="s">
        <v>31</v>
      </c>
      <c r="B14" s="55" t="s">
        <v>32</v>
      </c>
      <c r="C14" s="36"/>
      <c r="D14" s="37">
        <v>95</v>
      </c>
      <c r="E14" s="37">
        <v>79</v>
      </c>
      <c r="F14" s="37">
        <v>16</v>
      </c>
      <c r="G14" s="455"/>
      <c r="H14" s="455"/>
      <c r="I14" s="455"/>
    </row>
    <row r="15" spans="1:9" s="253" customFormat="1" ht="16.5" customHeight="1">
      <c r="A15" s="26" t="s">
        <v>33</v>
      </c>
      <c r="B15" s="55" t="s">
        <v>34</v>
      </c>
      <c r="C15" s="36"/>
      <c r="D15" s="37">
        <v>20230</v>
      </c>
      <c r="E15" s="37">
        <v>17186</v>
      </c>
      <c r="F15" s="37">
        <v>3044</v>
      </c>
      <c r="G15" s="455"/>
      <c r="H15" s="455"/>
      <c r="I15" s="455"/>
    </row>
    <row r="16" spans="1:9" s="253" customFormat="1" ht="16.5" customHeight="1">
      <c r="A16" s="26" t="s">
        <v>35</v>
      </c>
      <c r="B16" s="55" t="s">
        <v>36</v>
      </c>
      <c r="C16" s="36"/>
      <c r="D16" s="37">
        <v>39649</v>
      </c>
      <c r="E16" s="37">
        <v>23877</v>
      </c>
      <c r="F16" s="37">
        <v>15772</v>
      </c>
      <c r="G16" s="455"/>
      <c r="H16" s="455"/>
      <c r="I16" s="455"/>
    </row>
    <row r="17" spans="1:9" s="62" customFormat="1" ht="5.25" customHeight="1">
      <c r="A17" s="8"/>
      <c r="B17" s="98"/>
      <c r="C17" s="6"/>
      <c r="D17" s="7"/>
      <c r="E17" s="7"/>
      <c r="F17" s="7"/>
      <c r="G17" s="455"/>
      <c r="H17" s="455"/>
      <c r="I17" s="455"/>
    </row>
    <row r="18" spans="1:9" s="255" customFormat="1" ht="16.5" customHeight="1">
      <c r="A18" s="552" t="s">
        <v>552</v>
      </c>
      <c r="B18" s="552"/>
      <c r="C18" s="553"/>
      <c r="D18" s="7">
        <v>140290</v>
      </c>
      <c r="E18" s="7">
        <v>73793</v>
      </c>
      <c r="F18" s="7">
        <v>66497</v>
      </c>
      <c r="G18" s="455"/>
      <c r="H18" s="455"/>
      <c r="I18" s="455"/>
    </row>
    <row r="19" spans="1:9" s="253" customFormat="1" ht="16.5" customHeight="1">
      <c r="A19" s="26" t="s">
        <v>37</v>
      </c>
      <c r="B19" s="95" t="s">
        <v>553</v>
      </c>
      <c r="C19" s="129"/>
      <c r="D19" s="37">
        <v>1148</v>
      </c>
      <c r="E19" s="37">
        <v>973</v>
      </c>
      <c r="F19" s="37">
        <v>175</v>
      </c>
      <c r="G19" s="455"/>
      <c r="H19" s="455"/>
      <c r="I19" s="455"/>
    </row>
    <row r="20" spans="1:9" s="253" customFormat="1" ht="16.5" customHeight="1">
      <c r="A20" s="26" t="s">
        <v>38</v>
      </c>
      <c r="B20" s="55" t="s">
        <v>545</v>
      </c>
      <c r="C20" s="36"/>
      <c r="D20" s="37">
        <v>9845</v>
      </c>
      <c r="E20" s="37">
        <v>7856</v>
      </c>
      <c r="F20" s="37">
        <v>1989</v>
      </c>
      <c r="G20" s="455"/>
      <c r="H20" s="455"/>
      <c r="I20" s="455"/>
    </row>
    <row r="21" spans="1:9" s="253" customFormat="1" ht="16.5" customHeight="1">
      <c r="A21" s="26" t="s">
        <v>39</v>
      </c>
      <c r="B21" s="95" t="s">
        <v>945</v>
      </c>
      <c r="C21" s="36"/>
      <c r="D21" s="37">
        <v>56440</v>
      </c>
      <c r="E21" s="37">
        <v>28057</v>
      </c>
      <c r="F21" s="37">
        <v>28383</v>
      </c>
      <c r="G21" s="455"/>
      <c r="H21" s="455"/>
      <c r="I21" s="455"/>
    </row>
    <row r="22" spans="1:9" s="253" customFormat="1" ht="16.5" customHeight="1">
      <c r="A22" s="26" t="s">
        <v>40</v>
      </c>
      <c r="B22" s="55" t="s">
        <v>41</v>
      </c>
      <c r="C22" s="36"/>
      <c r="D22" s="37">
        <v>7271</v>
      </c>
      <c r="E22" s="37">
        <v>3544</v>
      </c>
      <c r="F22" s="37">
        <v>3727</v>
      </c>
      <c r="G22" s="455"/>
      <c r="H22" s="455"/>
      <c r="I22" s="455"/>
    </row>
    <row r="23" spans="1:9" s="253" customFormat="1" ht="16.5" customHeight="1">
      <c r="A23" s="26" t="s">
        <v>42</v>
      </c>
      <c r="B23" s="55" t="s">
        <v>43</v>
      </c>
      <c r="C23" s="36"/>
      <c r="D23" s="37">
        <v>1997</v>
      </c>
      <c r="E23" s="37">
        <v>1169</v>
      </c>
      <c r="F23" s="37">
        <v>828</v>
      </c>
      <c r="G23" s="455"/>
      <c r="H23" s="455"/>
      <c r="I23" s="455"/>
    </row>
    <row r="24" spans="1:9" s="253" customFormat="1" ht="16.5" customHeight="1">
      <c r="A24" s="26" t="s">
        <v>44</v>
      </c>
      <c r="B24" s="55" t="s">
        <v>45</v>
      </c>
      <c r="C24" s="36"/>
      <c r="D24" s="37">
        <v>57606</v>
      </c>
      <c r="E24" s="37">
        <v>27396</v>
      </c>
      <c r="F24" s="37">
        <v>30210</v>
      </c>
      <c r="G24" s="455"/>
      <c r="H24" s="455"/>
      <c r="I24" s="455"/>
    </row>
    <row r="25" spans="1:9" s="253" customFormat="1" ht="16.5" customHeight="1">
      <c r="A25" s="26" t="s">
        <v>46</v>
      </c>
      <c r="B25" s="55" t="s">
        <v>546</v>
      </c>
      <c r="C25" s="36"/>
      <c r="D25" s="37">
        <v>5983</v>
      </c>
      <c r="E25" s="37">
        <v>4798</v>
      </c>
      <c r="F25" s="37">
        <v>1185</v>
      </c>
      <c r="G25" s="455"/>
      <c r="H25" s="455"/>
      <c r="I25" s="455"/>
    </row>
    <row r="26" spans="1:9" s="253" customFormat="1" ht="16.5" customHeight="1">
      <c r="A26" s="26" t="s">
        <v>47</v>
      </c>
      <c r="B26" s="55" t="s">
        <v>48</v>
      </c>
      <c r="C26" s="36"/>
      <c r="D26" s="37">
        <v>938</v>
      </c>
      <c r="E26" s="37">
        <v>501</v>
      </c>
      <c r="F26" s="37">
        <v>437</v>
      </c>
      <c r="G26" s="455"/>
      <c r="H26" s="455"/>
      <c r="I26" s="455"/>
    </row>
    <row r="27" spans="1:9" s="62" customFormat="1" ht="5.25" customHeight="1" thickBot="1">
      <c r="A27" s="10"/>
      <c r="B27" s="10"/>
      <c r="C27" s="13"/>
      <c r="D27" s="256"/>
      <c r="E27" s="256"/>
      <c r="F27" s="256"/>
      <c r="G27" s="64"/>
      <c r="H27" s="64"/>
      <c r="I27" s="64"/>
    </row>
    <row r="28" spans="1:9" s="62" customFormat="1" ht="6.75" customHeight="1" thickBot="1">
      <c r="A28" s="257"/>
      <c r="B28" s="257"/>
      <c r="C28" s="257"/>
      <c r="D28" s="258"/>
      <c r="E28" s="258"/>
      <c r="F28" s="258"/>
      <c r="G28" s="64"/>
      <c r="H28" s="64"/>
      <c r="I28" s="64"/>
    </row>
    <row r="29" spans="1:12" s="253" customFormat="1" ht="18" customHeight="1">
      <c r="A29" s="488" t="s">
        <v>560</v>
      </c>
      <c r="B29" s="488"/>
      <c r="C29" s="496"/>
      <c r="D29" s="482" t="s">
        <v>449</v>
      </c>
      <c r="E29" s="482"/>
      <c r="F29" s="484"/>
      <c r="G29" s="554" t="s">
        <v>776</v>
      </c>
      <c r="H29" s="554"/>
      <c r="I29" s="492"/>
      <c r="J29" s="554" t="s">
        <v>1062</v>
      </c>
      <c r="K29" s="554"/>
      <c r="L29" s="492"/>
    </row>
    <row r="30" spans="1:12" s="253" customFormat="1" ht="18" customHeight="1">
      <c r="A30" s="490"/>
      <c r="B30" s="490"/>
      <c r="C30" s="485"/>
      <c r="D30" s="33" t="s">
        <v>548</v>
      </c>
      <c r="E30" s="33" t="s">
        <v>5</v>
      </c>
      <c r="F30" s="34" t="s">
        <v>6</v>
      </c>
      <c r="G30" s="33" t="s">
        <v>548</v>
      </c>
      <c r="H30" s="33" t="s">
        <v>5</v>
      </c>
      <c r="I30" s="34" t="s">
        <v>6</v>
      </c>
      <c r="J30" s="33" t="s">
        <v>477</v>
      </c>
      <c r="K30" s="33" t="s">
        <v>5</v>
      </c>
      <c r="L30" s="34" t="s">
        <v>6</v>
      </c>
    </row>
    <row r="31" spans="1:12" s="253" customFormat="1" ht="5.25" customHeight="1">
      <c r="A31" s="51"/>
      <c r="B31" s="254"/>
      <c r="C31" s="36"/>
      <c r="D31" s="114"/>
      <c r="E31" s="114"/>
      <c r="F31" s="114"/>
      <c r="G31" s="115"/>
      <c r="H31" s="115"/>
      <c r="I31" s="115"/>
      <c r="J31" s="115"/>
      <c r="K31" s="115"/>
      <c r="L31" s="115"/>
    </row>
    <row r="32" spans="1:12" s="255" customFormat="1" ht="18" customHeight="1">
      <c r="A32" s="552" t="s">
        <v>549</v>
      </c>
      <c r="B32" s="552"/>
      <c r="C32" s="553"/>
      <c r="D32" s="7">
        <v>197762</v>
      </c>
      <c r="E32" s="7">
        <v>111487</v>
      </c>
      <c r="F32" s="7">
        <v>86275</v>
      </c>
      <c r="G32" s="3">
        <f>H32+I32</f>
        <v>200647</v>
      </c>
      <c r="H32" s="3">
        <f>H34+H39+H44+H60</f>
        <v>111890</v>
      </c>
      <c r="I32" s="3">
        <f>I34+I39+I44+I60</f>
        <v>88757</v>
      </c>
      <c r="J32" s="3">
        <f>K32+L32</f>
        <v>198366</v>
      </c>
      <c r="K32" s="3">
        <f>K34+K39+K44+K60</f>
        <v>108251</v>
      </c>
      <c r="L32" s="3">
        <f>L34+L39+L44+L60</f>
        <v>90115</v>
      </c>
    </row>
    <row r="33" spans="1:12" s="62" customFormat="1" ht="5.25" customHeight="1">
      <c r="A33" s="8"/>
      <c r="B33" s="98"/>
      <c r="C33" s="6"/>
      <c r="D33" s="7"/>
      <c r="E33" s="7"/>
      <c r="F33" s="7"/>
      <c r="G33" s="3"/>
      <c r="H33" s="3"/>
      <c r="I33" s="3"/>
      <c r="J33" s="3"/>
      <c r="K33" s="3"/>
      <c r="L33" s="3"/>
    </row>
    <row r="34" spans="1:12" s="255" customFormat="1" ht="16.5" customHeight="1">
      <c r="A34" s="552" t="s">
        <v>550</v>
      </c>
      <c r="B34" s="552"/>
      <c r="C34" s="553"/>
      <c r="D34" s="7">
        <v>3909</v>
      </c>
      <c r="E34" s="7">
        <v>2195</v>
      </c>
      <c r="F34" s="7">
        <v>1714</v>
      </c>
      <c r="G34" s="3">
        <f>H34+I34</f>
        <v>3422</v>
      </c>
      <c r="H34" s="3">
        <f>SUM(H35:H37)</f>
        <v>2042</v>
      </c>
      <c r="I34" s="3">
        <f>SUM(I35:I37)</f>
        <v>1380</v>
      </c>
      <c r="J34" s="3">
        <f>K34+L34</f>
        <v>3187</v>
      </c>
      <c r="K34" s="3">
        <f>SUM(K35:K37)</f>
        <v>1947</v>
      </c>
      <c r="L34" s="3">
        <f>SUM(L35:L37)</f>
        <v>1240</v>
      </c>
    </row>
    <row r="35" spans="1:12" s="253" customFormat="1" ht="16.5" customHeight="1">
      <c r="A35" s="26" t="s">
        <v>25</v>
      </c>
      <c r="B35" s="55" t="s">
        <v>26</v>
      </c>
      <c r="C35" s="36"/>
      <c r="D35" s="37">
        <v>3820</v>
      </c>
      <c r="E35" s="37">
        <v>2119</v>
      </c>
      <c r="F35" s="37">
        <v>1701</v>
      </c>
      <c r="G35" s="25">
        <f aca="true" t="shared" si="0" ref="G35:G60">H35+I35</f>
        <v>3262</v>
      </c>
      <c r="H35" s="25">
        <v>1907</v>
      </c>
      <c r="I35" s="25">
        <v>1355</v>
      </c>
      <c r="J35" s="25">
        <f>K35+L35</f>
        <v>3040</v>
      </c>
      <c r="K35" s="25">
        <v>1830</v>
      </c>
      <c r="L35" s="25">
        <v>1210</v>
      </c>
    </row>
    <row r="36" spans="1:12" s="253" customFormat="1" ht="16.5" customHeight="1">
      <c r="A36" s="26"/>
      <c r="B36" s="55" t="s">
        <v>28</v>
      </c>
      <c r="C36" s="36"/>
      <c r="D36" s="37">
        <v>73</v>
      </c>
      <c r="E36" s="37">
        <v>63</v>
      </c>
      <c r="F36" s="37">
        <v>10</v>
      </c>
      <c r="G36" s="25">
        <f t="shared" si="0"/>
        <v>122</v>
      </c>
      <c r="H36" s="173">
        <v>105</v>
      </c>
      <c r="I36" s="25">
        <v>17</v>
      </c>
      <c r="J36" s="25">
        <f>K36+L36</f>
        <v>115</v>
      </c>
      <c r="K36" s="173">
        <v>90</v>
      </c>
      <c r="L36" s="25">
        <v>25</v>
      </c>
    </row>
    <row r="37" spans="1:12" s="253" customFormat="1" ht="16.5" customHeight="1">
      <c r="A37" s="26" t="s">
        <v>796</v>
      </c>
      <c r="B37" s="55" t="s">
        <v>30</v>
      </c>
      <c r="C37" s="36"/>
      <c r="D37" s="37">
        <v>16</v>
      </c>
      <c r="E37" s="37">
        <v>13</v>
      </c>
      <c r="F37" s="37">
        <v>3</v>
      </c>
      <c r="G37" s="25">
        <f t="shared" si="0"/>
        <v>38</v>
      </c>
      <c r="H37" s="25">
        <v>30</v>
      </c>
      <c r="I37" s="25">
        <v>8</v>
      </c>
      <c r="J37" s="25">
        <f>K37+L37</f>
        <v>32</v>
      </c>
      <c r="K37" s="25">
        <v>27</v>
      </c>
      <c r="L37" s="25">
        <v>5</v>
      </c>
    </row>
    <row r="38" spans="1:12" s="62" customFormat="1" ht="5.25" customHeight="1">
      <c r="A38" s="8"/>
      <c r="B38" s="98"/>
      <c r="C38" s="6"/>
      <c r="D38" s="37"/>
      <c r="E38" s="37"/>
      <c r="F38" s="37"/>
      <c r="G38" s="25"/>
      <c r="I38" s="25"/>
      <c r="J38" s="25"/>
      <c r="L38" s="25"/>
    </row>
    <row r="39" spans="1:12" s="255" customFormat="1" ht="16.5" customHeight="1">
      <c r="A39" s="552" t="s">
        <v>551</v>
      </c>
      <c r="B39" s="552"/>
      <c r="C39" s="553"/>
      <c r="D39" s="7">
        <v>51215</v>
      </c>
      <c r="E39" s="7">
        <v>36254</v>
      </c>
      <c r="F39" s="7">
        <v>14961</v>
      </c>
      <c r="G39" s="3">
        <f t="shared" si="0"/>
        <v>47682</v>
      </c>
      <c r="H39" s="370">
        <f>SUM(H40:H42)</f>
        <v>34442</v>
      </c>
      <c r="I39" s="3">
        <f>SUM(I40:I42)</f>
        <v>13240</v>
      </c>
      <c r="J39" s="3">
        <f>K39+L39</f>
        <v>47019</v>
      </c>
      <c r="K39" s="370">
        <f>SUM(K40:K42)</f>
        <v>34069</v>
      </c>
      <c r="L39" s="3">
        <f>SUM(L40:L42)</f>
        <v>12950</v>
      </c>
    </row>
    <row r="40" spans="1:12" s="253" customFormat="1" ht="16.5" customHeight="1">
      <c r="A40" s="26" t="s">
        <v>797</v>
      </c>
      <c r="B40" s="55" t="s">
        <v>946</v>
      </c>
      <c r="C40" s="36"/>
      <c r="D40" s="37">
        <v>60</v>
      </c>
      <c r="E40" s="37">
        <v>47</v>
      </c>
      <c r="F40" s="37">
        <v>13</v>
      </c>
      <c r="G40" s="25">
        <f t="shared" si="0"/>
        <v>37</v>
      </c>
      <c r="H40" s="25">
        <v>32</v>
      </c>
      <c r="I40" s="25">
        <v>5</v>
      </c>
      <c r="J40" s="25">
        <f>K40+L40</f>
        <v>34</v>
      </c>
      <c r="K40" s="25">
        <v>30</v>
      </c>
      <c r="L40" s="25">
        <v>4</v>
      </c>
    </row>
    <row r="41" spans="1:12" s="253" customFormat="1" ht="16.5" customHeight="1">
      <c r="A41" s="26" t="s">
        <v>798</v>
      </c>
      <c r="B41" s="55" t="s">
        <v>34</v>
      </c>
      <c r="C41" s="36"/>
      <c r="D41" s="37">
        <v>18296</v>
      </c>
      <c r="E41" s="37">
        <v>15471</v>
      </c>
      <c r="F41" s="37">
        <v>2825</v>
      </c>
      <c r="G41" s="25">
        <f t="shared" si="0"/>
        <v>16179</v>
      </c>
      <c r="H41" s="25">
        <v>13611</v>
      </c>
      <c r="I41" s="25">
        <v>2568</v>
      </c>
      <c r="J41" s="25">
        <f>K41+L41</f>
        <v>15084</v>
      </c>
      <c r="K41" s="25">
        <v>12512</v>
      </c>
      <c r="L41" s="25">
        <v>2572</v>
      </c>
    </row>
    <row r="42" spans="1:12" s="253" customFormat="1" ht="16.5" customHeight="1">
      <c r="A42" s="26" t="s">
        <v>799</v>
      </c>
      <c r="B42" s="55" t="s">
        <v>36</v>
      </c>
      <c r="C42" s="36"/>
      <c r="D42" s="37">
        <v>32859</v>
      </c>
      <c r="E42" s="37">
        <v>20736</v>
      </c>
      <c r="F42" s="37">
        <v>12123</v>
      </c>
      <c r="G42" s="25">
        <f t="shared" si="0"/>
        <v>31466</v>
      </c>
      <c r="H42" s="25">
        <v>20799</v>
      </c>
      <c r="I42" s="25">
        <v>10667</v>
      </c>
      <c r="J42" s="25">
        <f>K42+L42</f>
        <v>31901</v>
      </c>
      <c r="K42" s="25">
        <v>21527</v>
      </c>
      <c r="L42" s="25">
        <v>10374</v>
      </c>
    </row>
    <row r="43" spans="1:12" s="62" customFormat="1" ht="5.25" customHeight="1">
      <c r="A43" s="8"/>
      <c r="B43" s="98"/>
      <c r="C43" s="6"/>
      <c r="D43" s="37"/>
      <c r="E43" s="37"/>
      <c r="F43" s="37"/>
      <c r="G43" s="3"/>
      <c r="I43" s="25"/>
      <c r="J43" s="3"/>
      <c r="L43" s="25"/>
    </row>
    <row r="44" spans="1:12" s="255" customFormat="1" ht="16.5" customHeight="1">
      <c r="A44" s="552" t="s">
        <v>552</v>
      </c>
      <c r="B44" s="552"/>
      <c r="C44" s="553"/>
      <c r="D44" s="7">
        <v>141059</v>
      </c>
      <c r="E44" s="7">
        <v>72147</v>
      </c>
      <c r="F44" s="7">
        <v>68912</v>
      </c>
      <c r="G44" s="3">
        <f t="shared" si="0"/>
        <v>140110</v>
      </c>
      <c r="H44" s="370">
        <f>SUM(H45:H58)</f>
        <v>70086</v>
      </c>
      <c r="I44" s="370">
        <f>SUM(I45:I58)</f>
        <v>70024</v>
      </c>
      <c r="J44" s="3">
        <f aca="true" t="shared" si="1" ref="J44:J58">K44+L44</f>
        <v>138142</v>
      </c>
      <c r="K44" s="370">
        <f>SUM(K45:K58)</f>
        <v>66787</v>
      </c>
      <c r="L44" s="370">
        <f>SUM(L45:L58)</f>
        <v>71355</v>
      </c>
    </row>
    <row r="45" spans="1:12" s="253" customFormat="1" ht="16.5" customHeight="1">
      <c r="A45" s="26" t="s">
        <v>800</v>
      </c>
      <c r="B45" s="95" t="s">
        <v>291</v>
      </c>
      <c r="C45" s="129"/>
      <c r="D45" s="37">
        <v>1015</v>
      </c>
      <c r="E45" s="37">
        <v>852</v>
      </c>
      <c r="F45" s="37">
        <v>163</v>
      </c>
      <c r="G45" s="25">
        <f t="shared" si="0"/>
        <v>1168</v>
      </c>
      <c r="H45" s="25">
        <v>979</v>
      </c>
      <c r="I45" s="25">
        <v>189</v>
      </c>
      <c r="J45" s="25">
        <f t="shared" si="1"/>
        <v>1134</v>
      </c>
      <c r="K45" s="25">
        <v>917</v>
      </c>
      <c r="L45" s="25">
        <v>217</v>
      </c>
    </row>
    <row r="46" spans="1:12" s="253" customFormat="1" ht="16.5" customHeight="1">
      <c r="A46" s="26" t="s">
        <v>801</v>
      </c>
      <c r="B46" s="55" t="s">
        <v>554</v>
      </c>
      <c r="C46" s="36"/>
      <c r="D46" s="37">
        <v>3746</v>
      </c>
      <c r="E46" s="37">
        <v>2662</v>
      </c>
      <c r="F46" s="37">
        <v>1084</v>
      </c>
      <c r="G46" s="25">
        <f t="shared" si="0"/>
        <v>3587</v>
      </c>
      <c r="H46" s="25">
        <v>2540</v>
      </c>
      <c r="I46" s="25">
        <v>1047</v>
      </c>
      <c r="J46" s="25">
        <f t="shared" si="1"/>
        <v>3716</v>
      </c>
      <c r="K46" s="25">
        <v>2712</v>
      </c>
      <c r="L46" s="25">
        <v>1004</v>
      </c>
    </row>
    <row r="47" spans="1:12" s="253" customFormat="1" ht="16.5" customHeight="1">
      <c r="A47" s="26" t="s">
        <v>802</v>
      </c>
      <c r="B47" s="95" t="s">
        <v>947</v>
      </c>
      <c r="C47" s="36"/>
      <c r="D47" s="37">
        <v>7560</v>
      </c>
      <c r="E47" s="37">
        <v>6363</v>
      </c>
      <c r="F47" s="37">
        <v>1197</v>
      </c>
      <c r="G47" s="25">
        <f t="shared" si="0"/>
        <v>8587</v>
      </c>
      <c r="H47" s="25">
        <v>7009</v>
      </c>
      <c r="I47" s="25">
        <v>1578</v>
      </c>
      <c r="J47" s="25">
        <f t="shared" si="1"/>
        <v>8177</v>
      </c>
      <c r="K47" s="25">
        <v>6654</v>
      </c>
      <c r="L47" s="25">
        <v>1523</v>
      </c>
    </row>
    <row r="48" spans="1:12" s="253" customFormat="1" ht="16.5" customHeight="1">
      <c r="A48" s="26" t="s">
        <v>803</v>
      </c>
      <c r="B48" s="95" t="s">
        <v>948</v>
      </c>
      <c r="C48" s="36"/>
      <c r="D48" s="37">
        <v>42104</v>
      </c>
      <c r="E48" s="37">
        <v>21521</v>
      </c>
      <c r="F48" s="37">
        <v>20583</v>
      </c>
      <c r="G48" s="25">
        <f t="shared" si="0"/>
        <v>37867</v>
      </c>
      <c r="H48" s="25">
        <v>19022</v>
      </c>
      <c r="I48" s="25">
        <v>18845</v>
      </c>
      <c r="J48" s="25">
        <f t="shared" si="1"/>
        <v>33854</v>
      </c>
      <c r="K48" s="25">
        <v>16173</v>
      </c>
      <c r="L48" s="25">
        <v>17681</v>
      </c>
    </row>
    <row r="49" spans="1:12" s="253" customFormat="1" ht="16.5" customHeight="1">
      <c r="A49" s="26" t="s">
        <v>804</v>
      </c>
      <c r="B49" s="95" t="s">
        <v>949</v>
      </c>
      <c r="C49" s="36"/>
      <c r="D49" s="37">
        <v>6464</v>
      </c>
      <c r="E49" s="37">
        <v>3229</v>
      </c>
      <c r="F49" s="37">
        <v>3235</v>
      </c>
      <c r="G49" s="25">
        <f t="shared" si="0"/>
        <v>6979</v>
      </c>
      <c r="H49" s="25">
        <v>3176</v>
      </c>
      <c r="I49" s="25">
        <v>3803</v>
      </c>
      <c r="J49" s="25">
        <f t="shared" si="1"/>
        <v>6509</v>
      </c>
      <c r="K49" s="25">
        <v>2911</v>
      </c>
      <c r="L49" s="25">
        <v>3598</v>
      </c>
    </row>
    <row r="50" spans="1:12" s="253" customFormat="1" ht="16.5" customHeight="1">
      <c r="A50" s="26" t="s">
        <v>805</v>
      </c>
      <c r="B50" s="95" t="s">
        <v>950</v>
      </c>
      <c r="C50" s="36"/>
      <c r="D50" s="37">
        <v>2366</v>
      </c>
      <c r="E50" s="37">
        <v>1418</v>
      </c>
      <c r="F50" s="37">
        <v>948</v>
      </c>
      <c r="G50" s="25">
        <f t="shared" si="0"/>
        <v>3314</v>
      </c>
      <c r="H50" s="25">
        <v>2051</v>
      </c>
      <c r="I50" s="25">
        <v>1263</v>
      </c>
      <c r="J50" s="25">
        <f t="shared" si="1"/>
        <v>3378</v>
      </c>
      <c r="K50" s="25">
        <v>2016</v>
      </c>
      <c r="L50" s="25">
        <v>1362</v>
      </c>
    </row>
    <row r="51" spans="1:12" s="253" customFormat="1" ht="16.5" customHeight="1">
      <c r="A51" s="26" t="s">
        <v>806</v>
      </c>
      <c r="B51" s="368" t="s">
        <v>951</v>
      </c>
      <c r="C51" s="36"/>
      <c r="D51" s="37"/>
      <c r="E51" s="37"/>
      <c r="F51" s="37"/>
      <c r="G51" s="25">
        <f t="shared" si="0"/>
        <v>6729</v>
      </c>
      <c r="H51" s="25">
        <v>4398</v>
      </c>
      <c r="I51" s="25">
        <v>2331</v>
      </c>
      <c r="J51" s="25">
        <f t="shared" si="1"/>
        <v>6869</v>
      </c>
      <c r="K51" s="25">
        <v>4398</v>
      </c>
      <c r="L51" s="25">
        <v>2471</v>
      </c>
    </row>
    <row r="52" spans="1:12" s="253" customFormat="1" ht="16.5" customHeight="1">
      <c r="A52" s="26" t="s">
        <v>46</v>
      </c>
      <c r="B52" s="95" t="s">
        <v>952</v>
      </c>
      <c r="C52" s="36"/>
      <c r="D52" s="37">
        <v>12482</v>
      </c>
      <c r="E52" s="37">
        <v>4737</v>
      </c>
      <c r="F52" s="37">
        <v>7745</v>
      </c>
      <c r="G52" s="25">
        <f t="shared" si="0"/>
        <v>12824</v>
      </c>
      <c r="H52" s="25">
        <v>4896</v>
      </c>
      <c r="I52" s="25">
        <v>7928</v>
      </c>
      <c r="J52" s="25">
        <f t="shared" si="1"/>
        <v>12189</v>
      </c>
      <c r="K52" s="25">
        <v>4418</v>
      </c>
      <c r="L52" s="25">
        <v>7771</v>
      </c>
    </row>
    <row r="53" spans="1:12" s="253" customFormat="1" ht="16.5" customHeight="1">
      <c r="A53" s="26" t="s">
        <v>807</v>
      </c>
      <c r="B53" s="95" t="s">
        <v>986</v>
      </c>
      <c r="C53" s="36"/>
      <c r="D53" s="37"/>
      <c r="E53" s="37"/>
      <c r="F53" s="37"/>
      <c r="G53" s="25">
        <f t="shared" si="0"/>
        <v>8351</v>
      </c>
      <c r="H53" s="25">
        <v>3243</v>
      </c>
      <c r="I53" s="25">
        <v>5108</v>
      </c>
      <c r="J53" s="25">
        <f t="shared" si="1"/>
        <v>7630</v>
      </c>
      <c r="K53" s="25">
        <v>2983</v>
      </c>
      <c r="L53" s="25">
        <v>4647</v>
      </c>
    </row>
    <row r="54" spans="1:12" s="253" customFormat="1" ht="16.5" customHeight="1">
      <c r="A54" s="26" t="s">
        <v>547</v>
      </c>
      <c r="B54" s="55" t="s">
        <v>556</v>
      </c>
      <c r="C54" s="36"/>
      <c r="D54" s="37">
        <v>10071</v>
      </c>
      <c r="E54" s="37">
        <v>4589</v>
      </c>
      <c r="F54" s="37">
        <v>5482</v>
      </c>
      <c r="G54" s="25">
        <f t="shared" si="0"/>
        <v>10467</v>
      </c>
      <c r="H54" s="25">
        <v>4722</v>
      </c>
      <c r="I54" s="25">
        <v>5745</v>
      </c>
      <c r="J54" s="25">
        <f t="shared" si="1"/>
        <v>10750</v>
      </c>
      <c r="K54" s="25">
        <v>4742</v>
      </c>
      <c r="L54" s="25">
        <v>6008</v>
      </c>
    </row>
    <row r="55" spans="1:12" s="253" customFormat="1" ht="16.5" customHeight="1">
      <c r="A55" s="26" t="s">
        <v>808</v>
      </c>
      <c r="B55" s="55" t="s">
        <v>555</v>
      </c>
      <c r="C55" s="36"/>
      <c r="D55" s="37">
        <v>17452</v>
      </c>
      <c r="E55" s="37">
        <v>4621</v>
      </c>
      <c r="F55" s="37">
        <v>12831</v>
      </c>
      <c r="G55" s="25">
        <f t="shared" si="0"/>
        <v>21015</v>
      </c>
      <c r="H55" s="25">
        <v>5414</v>
      </c>
      <c r="I55" s="25">
        <v>15601</v>
      </c>
      <c r="J55" s="25">
        <f t="shared" si="1"/>
        <v>24243</v>
      </c>
      <c r="K55" s="25">
        <v>6359</v>
      </c>
      <c r="L55" s="25">
        <v>17884</v>
      </c>
    </row>
    <row r="56" spans="1:12" s="253" customFormat="1" ht="16.5" customHeight="1">
      <c r="A56" s="26" t="s">
        <v>809</v>
      </c>
      <c r="B56" s="55" t="s">
        <v>557</v>
      </c>
      <c r="C56" s="36"/>
      <c r="D56" s="37">
        <v>1710</v>
      </c>
      <c r="E56" s="37">
        <v>1104</v>
      </c>
      <c r="F56" s="37">
        <v>606</v>
      </c>
      <c r="G56" s="25">
        <f t="shared" si="0"/>
        <v>1062</v>
      </c>
      <c r="H56" s="25">
        <v>614</v>
      </c>
      <c r="I56" s="25">
        <v>448</v>
      </c>
      <c r="J56" s="25">
        <f t="shared" si="1"/>
        <v>1343</v>
      </c>
      <c r="K56" s="25">
        <v>793</v>
      </c>
      <c r="L56" s="25">
        <v>550</v>
      </c>
    </row>
    <row r="57" spans="1:12" s="253" customFormat="1" ht="16.5" customHeight="1">
      <c r="A57" s="26" t="s">
        <v>810</v>
      </c>
      <c r="B57" s="259" t="s">
        <v>558</v>
      </c>
      <c r="C57" s="36"/>
      <c r="D57" s="37">
        <v>30361</v>
      </c>
      <c r="E57" s="37">
        <v>16554</v>
      </c>
      <c r="F57" s="37">
        <v>13807</v>
      </c>
      <c r="G57" s="25">
        <f t="shared" si="0"/>
        <v>11477</v>
      </c>
      <c r="H57" s="25">
        <v>7060</v>
      </c>
      <c r="I57" s="25">
        <v>4417</v>
      </c>
      <c r="J57" s="25">
        <f t="shared" si="1"/>
        <v>11673</v>
      </c>
      <c r="K57" s="25">
        <v>6975</v>
      </c>
      <c r="L57" s="25">
        <v>4698</v>
      </c>
    </row>
    <row r="58" spans="1:12" s="253" customFormat="1" ht="16.5" customHeight="1">
      <c r="A58" s="26" t="s">
        <v>811</v>
      </c>
      <c r="B58" s="259" t="s">
        <v>941</v>
      </c>
      <c r="C58" s="36"/>
      <c r="D58" s="37">
        <v>5728</v>
      </c>
      <c r="E58" s="37">
        <v>4497</v>
      </c>
      <c r="F58" s="37">
        <v>1231</v>
      </c>
      <c r="G58" s="25">
        <f t="shared" si="0"/>
        <v>6683</v>
      </c>
      <c r="H58" s="25">
        <v>4962</v>
      </c>
      <c r="I58" s="25">
        <v>1721</v>
      </c>
      <c r="J58" s="25">
        <f t="shared" si="1"/>
        <v>6677</v>
      </c>
      <c r="K58" s="25">
        <v>4736</v>
      </c>
      <c r="L58" s="25">
        <v>1941</v>
      </c>
    </row>
    <row r="59" spans="1:12" s="253" customFormat="1" ht="16.5" customHeight="1">
      <c r="A59" s="26"/>
      <c r="B59" s="259"/>
      <c r="C59" s="36"/>
      <c r="D59" s="37"/>
      <c r="E59" s="37"/>
      <c r="F59" s="37"/>
      <c r="G59" s="25"/>
      <c r="H59" s="25"/>
      <c r="I59" s="25"/>
      <c r="J59" s="25"/>
      <c r="K59" s="25"/>
      <c r="L59" s="25"/>
    </row>
    <row r="60" spans="1:12" s="253" customFormat="1" ht="16.5" customHeight="1">
      <c r="A60" s="26" t="s">
        <v>939</v>
      </c>
      <c r="B60" s="55" t="s">
        <v>48</v>
      </c>
      <c r="C60" s="36"/>
      <c r="D60" s="7">
        <v>1579</v>
      </c>
      <c r="E60" s="7">
        <v>891</v>
      </c>
      <c r="F60" s="7">
        <v>688</v>
      </c>
      <c r="G60" s="3">
        <f t="shared" si="0"/>
        <v>9433</v>
      </c>
      <c r="H60" s="374">
        <v>5320</v>
      </c>
      <c r="I60" s="3">
        <v>4113</v>
      </c>
      <c r="J60" s="3">
        <f>K60+L60</f>
        <v>10018</v>
      </c>
      <c r="K60" s="374">
        <v>5448</v>
      </c>
      <c r="L60" s="3">
        <v>4570</v>
      </c>
    </row>
    <row r="61" spans="1:12" s="62" customFormat="1" ht="5.25" customHeight="1" thickBot="1">
      <c r="A61" s="10"/>
      <c r="B61" s="10"/>
      <c r="C61" s="13"/>
      <c r="D61" s="256"/>
      <c r="E61" s="256"/>
      <c r="F61" s="256"/>
      <c r="G61" s="256"/>
      <c r="H61" s="369"/>
      <c r="I61" s="256"/>
      <c r="J61" s="256"/>
      <c r="K61" s="369"/>
      <c r="L61" s="256"/>
    </row>
    <row r="62" spans="1:9" s="39" customFormat="1" ht="16.5" customHeight="1">
      <c r="A62" s="15" t="s">
        <v>1197</v>
      </c>
      <c r="D62" s="114"/>
      <c r="E62" s="114"/>
      <c r="F62" s="114"/>
      <c r="G62" s="114"/>
      <c r="I62" s="114"/>
    </row>
    <row r="63" spans="1:9" ht="13.5">
      <c r="A63" s="39" t="s">
        <v>940</v>
      </c>
      <c r="D63" s="63"/>
      <c r="E63" s="63"/>
      <c r="F63" s="63"/>
      <c r="G63" s="63"/>
      <c r="H63" s="63"/>
      <c r="I63" s="63"/>
    </row>
    <row r="64" spans="4:9" ht="13.5">
      <c r="D64" s="63"/>
      <c r="E64" s="63"/>
      <c r="F64" s="63"/>
      <c r="G64" s="63"/>
      <c r="H64" s="63"/>
      <c r="I64" s="63"/>
    </row>
    <row r="65" spans="4:9" ht="13.5">
      <c r="D65" s="63"/>
      <c r="E65" s="63"/>
      <c r="F65" s="63"/>
      <c r="G65" s="63"/>
      <c r="H65" s="63"/>
      <c r="I65" s="63"/>
    </row>
    <row r="66" spans="4:9" ht="13.5">
      <c r="D66" s="63"/>
      <c r="E66" s="63"/>
      <c r="F66" s="63"/>
      <c r="G66" s="63"/>
      <c r="H66" s="63"/>
      <c r="I66" s="63"/>
    </row>
    <row r="67" spans="4:9" ht="13.5">
      <c r="D67" s="63"/>
      <c r="E67" s="63"/>
      <c r="F67" s="63"/>
      <c r="G67" s="63"/>
      <c r="H67" s="63"/>
      <c r="I67" s="63"/>
    </row>
    <row r="68" spans="4:9" ht="13.5">
      <c r="D68" s="63"/>
      <c r="E68" s="63"/>
      <c r="F68" s="63"/>
      <c r="G68" s="63"/>
      <c r="H68" s="63"/>
      <c r="I68" s="63"/>
    </row>
    <row r="69" spans="4:9" ht="13.5">
      <c r="D69" s="63"/>
      <c r="E69" s="63"/>
      <c r="F69" s="63"/>
      <c r="G69" s="63"/>
      <c r="H69" s="63"/>
      <c r="I69" s="63"/>
    </row>
    <row r="70" spans="4:9" ht="13.5">
      <c r="D70" s="63"/>
      <c r="E70" s="63"/>
      <c r="F70" s="63"/>
      <c r="G70" s="63"/>
      <c r="H70" s="63"/>
      <c r="I70" s="63"/>
    </row>
    <row r="71" spans="4:9" ht="13.5">
      <c r="D71" s="63"/>
      <c r="E71" s="63"/>
      <c r="F71" s="63"/>
      <c r="G71" s="63"/>
      <c r="H71" s="63"/>
      <c r="I71" s="63"/>
    </row>
    <row r="72" spans="4:9" ht="13.5">
      <c r="D72" s="63"/>
      <c r="E72" s="63"/>
      <c r="F72" s="63"/>
      <c r="G72" s="63"/>
      <c r="H72" s="63"/>
      <c r="I72" s="63"/>
    </row>
    <row r="73" spans="4:9" ht="13.5">
      <c r="D73" s="63"/>
      <c r="E73" s="63"/>
      <c r="F73" s="63"/>
      <c r="G73" s="63"/>
      <c r="H73" s="63"/>
      <c r="I73" s="63"/>
    </row>
    <row r="74" spans="4:9" ht="13.5">
      <c r="D74" s="63"/>
      <c r="E74" s="63"/>
      <c r="F74" s="63"/>
      <c r="G74" s="63"/>
      <c r="H74" s="63"/>
      <c r="I74" s="63"/>
    </row>
    <row r="75" spans="4:9" ht="13.5">
      <c r="D75" s="63"/>
      <c r="E75" s="63"/>
      <c r="F75" s="63"/>
      <c r="G75" s="63"/>
      <c r="H75" s="63"/>
      <c r="I75" s="63"/>
    </row>
    <row r="76" spans="4:9" ht="13.5">
      <c r="D76" s="63"/>
      <c r="E76" s="63"/>
      <c r="F76" s="63"/>
      <c r="G76" s="63"/>
      <c r="H76" s="63"/>
      <c r="I76" s="63"/>
    </row>
    <row r="77" spans="4:9" ht="13.5">
      <c r="D77" s="63"/>
      <c r="E77" s="63"/>
      <c r="F77" s="63"/>
      <c r="G77" s="63"/>
      <c r="H77" s="63"/>
      <c r="I77" s="63"/>
    </row>
    <row r="78" spans="4:9" ht="13.5">
      <c r="D78" s="63"/>
      <c r="E78" s="63"/>
      <c r="F78" s="63"/>
      <c r="G78" s="63"/>
      <c r="H78" s="63"/>
      <c r="I78" s="63"/>
    </row>
    <row r="79" spans="4:9" ht="13.5">
      <c r="D79" s="63"/>
      <c r="E79" s="63"/>
      <c r="F79" s="63"/>
      <c r="G79" s="63"/>
      <c r="H79" s="63"/>
      <c r="I79" s="63"/>
    </row>
    <row r="80" spans="4:9" ht="13.5">
      <c r="D80" s="63"/>
      <c r="E80" s="63"/>
      <c r="F80" s="63"/>
      <c r="G80" s="63"/>
      <c r="H80" s="63"/>
      <c r="I80" s="63"/>
    </row>
    <row r="81" spans="4:9" ht="13.5">
      <c r="D81" s="63"/>
      <c r="E81" s="63"/>
      <c r="F81" s="63"/>
      <c r="G81" s="63"/>
      <c r="H81" s="63"/>
      <c r="I81" s="63"/>
    </row>
    <row r="82" spans="4:9" ht="13.5">
      <c r="D82" s="63"/>
      <c r="E82" s="63"/>
      <c r="F82" s="63"/>
      <c r="G82" s="63"/>
      <c r="H82" s="63"/>
      <c r="I82" s="63"/>
    </row>
    <row r="83" spans="4:9" ht="13.5">
      <c r="D83" s="63"/>
      <c r="E83" s="63"/>
      <c r="F83" s="63"/>
      <c r="G83" s="63"/>
      <c r="H83" s="63"/>
      <c r="I83" s="63"/>
    </row>
    <row r="84" spans="4:9" ht="13.5">
      <c r="D84" s="63"/>
      <c r="E84" s="63"/>
      <c r="F84" s="63"/>
      <c r="G84" s="63"/>
      <c r="H84" s="63"/>
      <c r="I84" s="63"/>
    </row>
    <row r="85" spans="4:9" ht="13.5">
      <c r="D85" s="63"/>
      <c r="E85" s="63"/>
      <c r="F85" s="63"/>
      <c r="G85" s="63"/>
      <c r="H85" s="63"/>
      <c r="I85" s="63"/>
    </row>
    <row r="86" spans="4:9" ht="13.5">
      <c r="D86" s="63"/>
      <c r="E86" s="63"/>
      <c r="F86" s="63"/>
      <c r="G86" s="63"/>
      <c r="H86" s="63"/>
      <c r="I86" s="63"/>
    </row>
    <row r="87" spans="4:9" ht="13.5">
      <c r="D87" s="63"/>
      <c r="E87" s="63"/>
      <c r="F87" s="63"/>
      <c r="G87" s="63"/>
      <c r="H87" s="63"/>
      <c r="I87" s="63"/>
    </row>
    <row r="88" spans="4:9" ht="13.5">
      <c r="D88" s="63"/>
      <c r="E88" s="63"/>
      <c r="F88" s="63"/>
      <c r="G88" s="63"/>
      <c r="H88" s="63"/>
      <c r="I88" s="63"/>
    </row>
    <row r="89" spans="4:9" ht="13.5">
      <c r="D89" s="63"/>
      <c r="E89" s="63"/>
      <c r="F89" s="63"/>
      <c r="G89" s="63"/>
      <c r="H89" s="63"/>
      <c r="I89" s="63"/>
    </row>
    <row r="90" spans="4:9" ht="13.5">
      <c r="D90" s="63"/>
      <c r="E90" s="63"/>
      <c r="F90" s="63"/>
      <c r="G90" s="63"/>
      <c r="H90" s="63"/>
      <c r="I90" s="63"/>
    </row>
    <row r="91" spans="4:9" ht="13.5">
      <c r="D91" s="63"/>
      <c r="E91" s="63"/>
      <c r="F91" s="63"/>
      <c r="G91" s="63"/>
      <c r="H91" s="63"/>
      <c r="I91" s="63"/>
    </row>
    <row r="92" spans="4:9" ht="13.5">
      <c r="D92" s="63"/>
      <c r="E92" s="63"/>
      <c r="F92" s="63"/>
      <c r="G92" s="63"/>
      <c r="H92" s="63"/>
      <c r="I92" s="63"/>
    </row>
  </sheetData>
  <sheetProtection/>
  <mergeCells count="15">
    <mergeCell ref="J29:L29"/>
    <mergeCell ref="A39:C39"/>
    <mergeCell ref="A44:C44"/>
    <mergeCell ref="A29:C30"/>
    <mergeCell ref="A8:C8"/>
    <mergeCell ref="A32:C32"/>
    <mergeCell ref="A6:C6"/>
    <mergeCell ref="A13:C13"/>
    <mergeCell ref="A34:C34"/>
    <mergeCell ref="A1:I1"/>
    <mergeCell ref="D3:F3"/>
    <mergeCell ref="A3:C4"/>
    <mergeCell ref="A18:C18"/>
    <mergeCell ref="D29:F29"/>
    <mergeCell ref="G29:I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8"/>
  <sheetViews>
    <sheetView showGridLines="0" zoomScale="90" zoomScaleNormal="90" zoomScalePageLayoutView="0" workbookViewId="0" topLeftCell="A1">
      <selection activeCell="A1" sqref="A1:K1"/>
    </sheetView>
  </sheetViews>
  <sheetFormatPr defaultColWidth="9.00390625" defaultRowHeight="13.5"/>
  <cols>
    <col min="1" max="1" width="2.75390625" style="39" customWidth="1"/>
    <col min="2" max="2" width="2.50390625" style="39" customWidth="1"/>
    <col min="3" max="3" width="17.125" style="39" customWidth="1"/>
    <col min="4" max="4" width="7.00390625" style="39" customWidth="1"/>
    <col min="5" max="21" width="9.625" style="306" customWidth="1"/>
    <col min="22" max="16384" width="9.00390625" style="39" customWidth="1"/>
  </cols>
  <sheetData>
    <row r="1" spans="1:21" ht="25.5" customHeight="1">
      <c r="A1" s="555" t="s">
        <v>500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6" t="s">
        <v>997</v>
      </c>
      <c r="M1" s="556"/>
      <c r="N1" s="556"/>
      <c r="O1" s="556"/>
      <c r="P1" s="556"/>
      <c r="Q1" s="556"/>
      <c r="R1" s="556"/>
      <c r="S1" s="556"/>
      <c r="T1" s="556"/>
      <c r="U1" s="556"/>
    </row>
    <row r="2" spans="1:21" ht="12" customHeight="1" thickBot="1">
      <c r="A2" s="44"/>
      <c r="B2" s="44"/>
      <c r="C2" s="44"/>
      <c r="D2" s="44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</row>
    <row r="3" spans="1:21" ht="12" customHeight="1">
      <c r="A3" s="488" t="s">
        <v>998</v>
      </c>
      <c r="B3" s="488"/>
      <c r="C3" s="488"/>
      <c r="D3" s="496"/>
      <c r="E3" s="557" t="s">
        <v>498</v>
      </c>
      <c r="F3" s="558"/>
      <c r="G3" s="558"/>
      <c r="H3" s="558"/>
      <c r="I3" s="558"/>
      <c r="J3" s="558"/>
      <c r="K3" s="558"/>
      <c r="L3" s="559" t="s">
        <v>999</v>
      </c>
      <c r="M3" s="559"/>
      <c r="N3" s="559"/>
      <c r="O3" s="559"/>
      <c r="P3" s="559"/>
      <c r="Q3" s="559"/>
      <c r="R3" s="559"/>
      <c r="S3" s="559"/>
      <c r="T3" s="559"/>
      <c r="U3" s="559"/>
    </row>
    <row r="4" spans="1:21" ht="12" customHeight="1">
      <c r="A4" s="488"/>
      <c r="B4" s="488"/>
      <c r="C4" s="488"/>
      <c r="D4" s="496"/>
      <c r="E4" s="560" t="s">
        <v>1000</v>
      </c>
      <c r="F4" s="561" t="s">
        <v>496</v>
      </c>
      <c r="G4" s="562"/>
      <c r="H4" s="562"/>
      <c r="I4" s="562"/>
      <c r="J4" s="562"/>
      <c r="K4" s="562"/>
      <c r="L4" s="563" t="s">
        <v>497</v>
      </c>
      <c r="M4" s="563"/>
      <c r="N4" s="563"/>
      <c r="O4" s="563"/>
      <c r="P4" s="563"/>
      <c r="Q4" s="563"/>
      <c r="R4" s="563"/>
      <c r="S4" s="563"/>
      <c r="T4" s="563"/>
      <c r="U4" s="563"/>
    </row>
    <row r="5" spans="1:21" ht="12" customHeight="1">
      <c r="A5" s="488"/>
      <c r="B5" s="488"/>
      <c r="C5" s="488"/>
      <c r="D5" s="496"/>
      <c r="E5" s="560"/>
      <c r="F5" s="560" t="s">
        <v>1000</v>
      </c>
      <c r="G5" s="560" t="s">
        <v>1001</v>
      </c>
      <c r="H5" s="564"/>
      <c r="I5" s="564"/>
      <c r="J5" s="564"/>
      <c r="K5" s="564"/>
      <c r="L5" s="565" t="s">
        <v>1002</v>
      </c>
      <c r="M5" s="565"/>
      <c r="N5" s="565"/>
      <c r="O5" s="565"/>
      <c r="P5" s="565"/>
      <c r="Q5" s="565"/>
      <c r="R5" s="565"/>
      <c r="S5" s="565"/>
      <c r="T5" s="565"/>
      <c r="U5" s="565"/>
    </row>
    <row r="6" spans="1:21" ht="12" customHeight="1">
      <c r="A6" s="488"/>
      <c r="B6" s="488"/>
      <c r="C6" s="488"/>
      <c r="D6" s="496"/>
      <c r="E6" s="560"/>
      <c r="F6" s="560"/>
      <c r="G6" s="566" t="s">
        <v>1003</v>
      </c>
      <c r="H6" s="407">
        <v>-1</v>
      </c>
      <c r="I6" s="407">
        <v>-2</v>
      </c>
      <c r="J6" s="407">
        <v>-3</v>
      </c>
      <c r="K6" s="407">
        <v>-4</v>
      </c>
      <c r="L6" s="567" t="s">
        <v>1003</v>
      </c>
      <c r="M6" s="407">
        <v>-5</v>
      </c>
      <c r="N6" s="407"/>
      <c r="O6" s="408"/>
      <c r="P6" s="407">
        <v>-6</v>
      </c>
      <c r="Q6" s="408"/>
      <c r="R6" s="407"/>
      <c r="S6" s="409">
        <v>-7</v>
      </c>
      <c r="T6" s="407"/>
      <c r="U6" s="410"/>
    </row>
    <row r="7" spans="1:21" ht="12" customHeight="1">
      <c r="A7" s="488"/>
      <c r="B7" s="488"/>
      <c r="C7" s="488"/>
      <c r="D7" s="496"/>
      <c r="E7" s="560"/>
      <c r="F7" s="560"/>
      <c r="G7" s="566"/>
      <c r="H7" s="411" t="s">
        <v>274</v>
      </c>
      <c r="I7" s="411" t="s">
        <v>1004</v>
      </c>
      <c r="J7" s="411" t="s">
        <v>1005</v>
      </c>
      <c r="K7" s="411" t="s">
        <v>1006</v>
      </c>
      <c r="L7" s="567"/>
      <c r="M7" s="411" t="s">
        <v>1007</v>
      </c>
      <c r="N7" s="411" t="s">
        <v>1008</v>
      </c>
      <c r="O7" s="411" t="s">
        <v>1009</v>
      </c>
      <c r="P7" s="411" t="s">
        <v>1007</v>
      </c>
      <c r="Q7" s="411" t="s">
        <v>1008</v>
      </c>
      <c r="R7" s="411" t="s">
        <v>1009</v>
      </c>
      <c r="S7" s="412" t="s">
        <v>257</v>
      </c>
      <c r="T7" s="411" t="s">
        <v>1008</v>
      </c>
      <c r="U7" s="413" t="s">
        <v>1009</v>
      </c>
    </row>
    <row r="8" spans="1:21" ht="12" customHeight="1">
      <c r="A8" s="488"/>
      <c r="B8" s="488"/>
      <c r="C8" s="488"/>
      <c r="D8" s="496"/>
      <c r="E8" s="560"/>
      <c r="F8" s="560"/>
      <c r="G8" s="566"/>
      <c r="H8" s="411"/>
      <c r="I8" s="411"/>
      <c r="J8" s="411"/>
      <c r="K8" s="411"/>
      <c r="L8" s="567"/>
      <c r="M8" s="411"/>
      <c r="N8" s="411" t="s">
        <v>492</v>
      </c>
      <c r="O8" s="411" t="s">
        <v>495</v>
      </c>
      <c r="P8" s="568" t="s">
        <v>1010</v>
      </c>
      <c r="Q8" s="411" t="s">
        <v>492</v>
      </c>
      <c r="R8" s="411" t="s">
        <v>495</v>
      </c>
      <c r="S8" s="568" t="s">
        <v>1011</v>
      </c>
      <c r="T8" s="411" t="s">
        <v>492</v>
      </c>
      <c r="U8" s="413" t="s">
        <v>495</v>
      </c>
    </row>
    <row r="9" spans="1:21" ht="12" customHeight="1">
      <c r="A9" s="488"/>
      <c r="B9" s="488"/>
      <c r="C9" s="488"/>
      <c r="D9" s="496"/>
      <c r="E9" s="560"/>
      <c r="F9" s="560"/>
      <c r="G9" s="566"/>
      <c r="H9" s="411"/>
      <c r="I9" s="569" t="s">
        <v>273</v>
      </c>
      <c r="J9" s="569" t="s">
        <v>273</v>
      </c>
      <c r="K9" s="569" t="s">
        <v>273</v>
      </c>
      <c r="L9" s="567"/>
      <c r="M9" s="569" t="s">
        <v>272</v>
      </c>
      <c r="N9" s="124"/>
      <c r="O9" s="124"/>
      <c r="P9" s="568"/>
      <c r="Q9" s="414"/>
      <c r="R9" s="214"/>
      <c r="S9" s="568"/>
      <c r="T9" s="414"/>
      <c r="U9" s="79"/>
    </row>
    <row r="10" spans="1:21" ht="12" customHeight="1">
      <c r="A10" s="488"/>
      <c r="B10" s="488"/>
      <c r="C10" s="488"/>
      <c r="D10" s="496"/>
      <c r="E10" s="560"/>
      <c r="F10" s="560"/>
      <c r="G10" s="566"/>
      <c r="H10" s="411"/>
      <c r="I10" s="569"/>
      <c r="J10" s="569"/>
      <c r="K10" s="569"/>
      <c r="L10" s="567"/>
      <c r="M10" s="569"/>
      <c r="N10" s="124" t="s">
        <v>493</v>
      </c>
      <c r="O10" s="124" t="s">
        <v>493</v>
      </c>
      <c r="P10" s="568"/>
      <c r="Q10" s="124" t="s">
        <v>493</v>
      </c>
      <c r="R10" s="124" t="s">
        <v>493</v>
      </c>
      <c r="S10" s="568"/>
      <c r="T10" s="124" t="s">
        <v>493</v>
      </c>
      <c r="U10" s="61" t="s">
        <v>493</v>
      </c>
    </row>
    <row r="11" spans="1:21" ht="12" customHeight="1">
      <c r="A11" s="488"/>
      <c r="B11" s="488"/>
      <c r="C11" s="488"/>
      <c r="D11" s="496"/>
      <c r="E11" s="560"/>
      <c r="F11" s="560"/>
      <c r="G11" s="566"/>
      <c r="H11" s="411"/>
      <c r="I11" s="411"/>
      <c r="J11" s="411"/>
      <c r="K11" s="411"/>
      <c r="L11" s="567"/>
      <c r="M11" s="411"/>
      <c r="N11" s="124"/>
      <c r="O11" s="124"/>
      <c r="P11" s="568"/>
      <c r="Q11" s="124"/>
      <c r="R11" s="124"/>
      <c r="S11" s="568"/>
      <c r="T11" s="124"/>
      <c r="U11" s="61"/>
    </row>
    <row r="12" spans="1:21" s="94" customFormat="1" ht="12" customHeight="1">
      <c r="A12" s="490"/>
      <c r="B12" s="490"/>
      <c r="C12" s="490"/>
      <c r="D12" s="485"/>
      <c r="E12" s="560"/>
      <c r="F12" s="560"/>
      <c r="G12" s="566"/>
      <c r="H12" s="398" t="s">
        <v>1012</v>
      </c>
      <c r="I12" s="398" t="s">
        <v>1013</v>
      </c>
      <c r="J12" s="398" t="s">
        <v>1013</v>
      </c>
      <c r="K12" s="398" t="s">
        <v>1013</v>
      </c>
      <c r="L12" s="567"/>
      <c r="M12" s="398" t="s">
        <v>1013</v>
      </c>
      <c r="N12" s="415" t="s">
        <v>494</v>
      </c>
      <c r="O12" s="415" t="s">
        <v>494</v>
      </c>
      <c r="P12" s="398" t="s">
        <v>1014</v>
      </c>
      <c r="Q12" s="415" t="s">
        <v>494</v>
      </c>
      <c r="R12" s="415" t="s">
        <v>494</v>
      </c>
      <c r="S12" s="416" t="s">
        <v>1014</v>
      </c>
      <c r="T12" s="415" t="s">
        <v>494</v>
      </c>
      <c r="U12" s="417" t="s">
        <v>494</v>
      </c>
    </row>
    <row r="13" spans="1:21" ht="6" customHeight="1">
      <c r="A13" s="150" t="s">
        <v>1015</v>
      </c>
      <c r="B13" s="150"/>
      <c r="C13" s="150"/>
      <c r="D13" s="151" t="s">
        <v>1015</v>
      </c>
      <c r="E13" s="418"/>
      <c r="U13" s="403"/>
    </row>
    <row r="14" spans="1:21" ht="16.5" customHeight="1">
      <c r="A14" s="570" t="s">
        <v>777</v>
      </c>
      <c r="B14" s="570"/>
      <c r="C14" s="570"/>
      <c r="D14" s="571"/>
      <c r="U14" s="403"/>
    </row>
    <row r="15" spans="1:21" ht="16.5" customHeight="1">
      <c r="A15" s="572" t="s">
        <v>51</v>
      </c>
      <c r="B15" s="572"/>
      <c r="C15" s="572"/>
      <c r="D15" s="36"/>
      <c r="E15" s="306">
        <v>161473</v>
      </c>
      <c r="F15" s="306">
        <v>111330</v>
      </c>
      <c r="G15" s="306">
        <v>90939</v>
      </c>
      <c r="H15" s="306">
        <v>31838</v>
      </c>
      <c r="I15" s="306">
        <v>45311</v>
      </c>
      <c r="J15" s="306">
        <v>1872</v>
      </c>
      <c r="K15" s="306">
        <v>11918</v>
      </c>
      <c r="L15" s="306">
        <v>20391</v>
      </c>
      <c r="M15" s="306">
        <v>828</v>
      </c>
      <c r="N15" s="306">
        <v>663</v>
      </c>
      <c r="O15" s="306">
        <v>165</v>
      </c>
      <c r="P15" s="306">
        <v>2742</v>
      </c>
      <c r="Q15" s="306">
        <v>2080</v>
      </c>
      <c r="R15" s="306">
        <v>662</v>
      </c>
      <c r="S15" s="306">
        <v>4252</v>
      </c>
      <c r="T15" s="306">
        <v>3652</v>
      </c>
      <c r="U15" s="306">
        <v>599</v>
      </c>
    </row>
    <row r="16" spans="1:21" ht="16.5" customHeight="1">
      <c r="A16" s="572" t="s">
        <v>61</v>
      </c>
      <c r="B16" s="572"/>
      <c r="C16" s="572"/>
      <c r="D16" s="36"/>
      <c r="E16" s="306">
        <v>405373</v>
      </c>
      <c r="F16" s="306">
        <v>353346</v>
      </c>
      <c r="G16" s="306">
        <v>260512</v>
      </c>
      <c r="H16" s="306">
        <v>63676</v>
      </c>
      <c r="I16" s="306">
        <v>164495</v>
      </c>
      <c r="J16" s="306">
        <v>4261</v>
      </c>
      <c r="K16" s="306">
        <v>28080</v>
      </c>
      <c r="L16" s="306">
        <v>92834</v>
      </c>
      <c r="M16" s="306">
        <v>3312</v>
      </c>
      <c r="N16" s="306">
        <v>2652</v>
      </c>
      <c r="O16" s="306">
        <v>660</v>
      </c>
      <c r="P16" s="306">
        <v>8226</v>
      </c>
      <c r="Q16" s="306">
        <v>6240</v>
      </c>
      <c r="R16" s="306">
        <v>1986</v>
      </c>
      <c r="S16" s="306">
        <v>25192</v>
      </c>
      <c r="T16" s="306">
        <v>21678</v>
      </c>
      <c r="U16" s="306">
        <v>3509</v>
      </c>
    </row>
    <row r="17" spans="1:4" ht="16.5" customHeight="1">
      <c r="A17" s="572" t="s">
        <v>65</v>
      </c>
      <c r="B17" s="572"/>
      <c r="C17" s="572"/>
      <c r="D17" s="36"/>
    </row>
    <row r="18" spans="1:8" ht="16.5" customHeight="1">
      <c r="A18" s="573" t="s">
        <v>1016</v>
      </c>
      <c r="B18" s="573"/>
      <c r="C18" s="573"/>
      <c r="D18" s="36"/>
      <c r="E18" s="404"/>
      <c r="F18" s="404"/>
      <c r="G18" s="404"/>
      <c r="H18" s="404"/>
    </row>
    <row r="19" spans="1:4" ht="16.5" customHeight="1">
      <c r="A19" s="36" t="s">
        <v>66</v>
      </c>
      <c r="B19" s="79"/>
      <c r="C19" s="51"/>
      <c r="D19" s="36"/>
    </row>
    <row r="20" spans="1:4" ht="16.5" customHeight="1">
      <c r="A20" s="152"/>
      <c r="B20" s="574" t="s">
        <v>1017</v>
      </c>
      <c r="C20" s="574"/>
      <c r="D20" s="575"/>
    </row>
    <row r="21" spans="1:21" ht="16.5" customHeight="1">
      <c r="A21" s="51"/>
      <c r="B21" s="51"/>
      <c r="C21" s="572" t="s">
        <v>1018</v>
      </c>
      <c r="D21" s="576"/>
      <c r="E21" s="306">
        <v>15664</v>
      </c>
      <c r="F21" s="306">
        <v>15623</v>
      </c>
      <c r="G21" s="306">
        <v>12806</v>
      </c>
      <c r="H21" s="307" t="s">
        <v>14</v>
      </c>
      <c r="I21" s="306">
        <v>12122</v>
      </c>
      <c r="J21" s="306">
        <v>28</v>
      </c>
      <c r="K21" s="306">
        <v>656</v>
      </c>
      <c r="L21" s="306">
        <v>2817</v>
      </c>
      <c r="M21" s="307" t="s">
        <v>14</v>
      </c>
      <c r="N21" s="307" t="s">
        <v>14</v>
      </c>
      <c r="O21" s="307" t="s">
        <v>14</v>
      </c>
      <c r="P21" s="307" t="s">
        <v>14</v>
      </c>
      <c r="Q21" s="307" t="s">
        <v>14</v>
      </c>
      <c r="R21" s="307" t="s">
        <v>14</v>
      </c>
      <c r="S21" s="306">
        <v>1023</v>
      </c>
      <c r="T21" s="306">
        <v>854</v>
      </c>
      <c r="U21" s="306">
        <v>169</v>
      </c>
    </row>
    <row r="22" spans="1:21" ht="16.5" customHeight="1">
      <c r="A22" s="51"/>
      <c r="B22" s="51"/>
      <c r="C22" s="572" t="s">
        <v>1019</v>
      </c>
      <c r="D22" s="576"/>
      <c r="E22" s="405">
        <v>63585</v>
      </c>
      <c r="F22" s="419">
        <v>63388</v>
      </c>
      <c r="G22" s="419">
        <v>47473</v>
      </c>
      <c r="H22" s="405" t="s">
        <v>14</v>
      </c>
      <c r="I22" s="405">
        <v>45642</v>
      </c>
      <c r="J22" s="419">
        <v>66</v>
      </c>
      <c r="K22" s="419">
        <v>1765</v>
      </c>
      <c r="L22" s="419">
        <v>15915</v>
      </c>
      <c r="M22" s="405" t="s">
        <v>14</v>
      </c>
      <c r="N22" s="405" t="s">
        <v>14</v>
      </c>
      <c r="O22" s="405" t="s">
        <v>14</v>
      </c>
      <c r="P22" s="405" t="s">
        <v>14</v>
      </c>
      <c r="Q22" s="405" t="s">
        <v>14</v>
      </c>
      <c r="R22" s="405" t="s">
        <v>14</v>
      </c>
      <c r="S22" s="419">
        <v>6142</v>
      </c>
      <c r="T22" s="419">
        <v>5148</v>
      </c>
      <c r="U22" s="419">
        <v>994</v>
      </c>
    </row>
    <row r="23" spans="1:21" ht="16.5" customHeight="1">
      <c r="A23" s="51"/>
      <c r="B23" s="51"/>
      <c r="C23" s="572" t="s">
        <v>1020</v>
      </c>
      <c r="D23" s="576"/>
      <c r="E23" s="306">
        <v>20394</v>
      </c>
      <c r="F23" s="306">
        <v>20347</v>
      </c>
      <c r="G23" s="306">
        <v>16723</v>
      </c>
      <c r="H23" s="307" t="s">
        <v>14</v>
      </c>
      <c r="I23" s="306">
        <v>15928</v>
      </c>
      <c r="J23" s="306">
        <v>33</v>
      </c>
      <c r="K23" s="306">
        <v>762</v>
      </c>
      <c r="L23" s="306">
        <v>3624</v>
      </c>
      <c r="M23" s="307" t="s">
        <v>14</v>
      </c>
      <c r="N23" s="307" t="s">
        <v>14</v>
      </c>
      <c r="O23" s="307" t="s">
        <v>14</v>
      </c>
      <c r="P23" s="307" t="s">
        <v>14</v>
      </c>
      <c r="Q23" s="307" t="s">
        <v>14</v>
      </c>
      <c r="R23" s="307" t="s">
        <v>14</v>
      </c>
      <c r="S23" s="306">
        <v>1370</v>
      </c>
      <c r="T23" s="306">
        <v>1137</v>
      </c>
      <c r="U23" s="306">
        <v>233</v>
      </c>
    </row>
    <row r="24" spans="1:18" ht="16.5" customHeight="1">
      <c r="A24" s="36" t="s">
        <v>66</v>
      </c>
      <c r="B24" s="51"/>
      <c r="C24" s="51"/>
      <c r="D24" s="36"/>
      <c r="E24" s="39"/>
      <c r="F24" s="39"/>
      <c r="M24" s="307"/>
      <c r="N24" s="307"/>
      <c r="O24" s="307"/>
      <c r="P24" s="307"/>
      <c r="Q24" s="307"/>
      <c r="R24" s="307"/>
    </row>
    <row r="25" spans="1:18" ht="16.5" customHeight="1">
      <c r="A25" s="152"/>
      <c r="B25" s="574" t="s">
        <v>67</v>
      </c>
      <c r="C25" s="574"/>
      <c r="D25" s="575"/>
      <c r="M25" s="307"/>
      <c r="N25" s="307"/>
      <c r="O25" s="307"/>
      <c r="P25" s="307"/>
      <c r="Q25" s="307"/>
      <c r="R25" s="307"/>
    </row>
    <row r="26" spans="1:21" ht="16.5" customHeight="1">
      <c r="A26" s="51"/>
      <c r="B26" s="51"/>
      <c r="C26" s="572" t="s">
        <v>1018</v>
      </c>
      <c r="D26" s="576"/>
      <c r="E26" s="306">
        <v>39805</v>
      </c>
      <c r="F26" s="306">
        <v>39573</v>
      </c>
      <c r="G26" s="306">
        <v>30237</v>
      </c>
      <c r="H26" s="39">
        <v>5</v>
      </c>
      <c r="I26" s="306">
        <v>26448</v>
      </c>
      <c r="J26" s="306">
        <v>290</v>
      </c>
      <c r="K26" s="306">
        <v>3494</v>
      </c>
      <c r="L26" s="306">
        <v>7540</v>
      </c>
      <c r="M26" s="307" t="s">
        <v>14</v>
      </c>
      <c r="N26" s="307" t="s">
        <v>14</v>
      </c>
      <c r="O26" s="307" t="s">
        <v>14</v>
      </c>
      <c r="P26" s="307" t="s">
        <v>14</v>
      </c>
      <c r="Q26" s="307" t="s">
        <v>14</v>
      </c>
      <c r="R26" s="307" t="s">
        <v>14</v>
      </c>
      <c r="S26" s="306">
        <v>3133</v>
      </c>
      <c r="T26" s="306">
        <v>2688</v>
      </c>
      <c r="U26" s="306">
        <v>445</v>
      </c>
    </row>
    <row r="27" spans="1:21" ht="16.5" customHeight="1">
      <c r="A27" s="51"/>
      <c r="B27" s="51"/>
      <c r="C27" s="572" t="s">
        <v>1019</v>
      </c>
      <c r="D27" s="576"/>
      <c r="E27" s="306">
        <v>162983</v>
      </c>
      <c r="F27" s="306">
        <v>162350</v>
      </c>
      <c r="G27" s="306">
        <v>112056</v>
      </c>
      <c r="H27" s="306">
        <v>10</v>
      </c>
      <c r="I27" s="306">
        <v>101714</v>
      </c>
      <c r="J27" s="306">
        <v>780</v>
      </c>
      <c r="K27" s="306">
        <v>9552</v>
      </c>
      <c r="L27" s="306">
        <v>40322</v>
      </c>
      <c r="M27" s="307" t="s">
        <v>14</v>
      </c>
      <c r="N27" s="307" t="s">
        <v>14</v>
      </c>
      <c r="O27" s="307" t="s">
        <v>14</v>
      </c>
      <c r="P27" s="307" t="s">
        <v>14</v>
      </c>
      <c r="Q27" s="307" t="s">
        <v>14</v>
      </c>
      <c r="R27" s="307" t="s">
        <v>14</v>
      </c>
      <c r="S27" s="306">
        <v>18975</v>
      </c>
      <c r="T27" s="306">
        <v>16317</v>
      </c>
      <c r="U27" s="306">
        <v>2658</v>
      </c>
    </row>
    <row r="28" spans="1:21" ht="16.5" customHeight="1">
      <c r="A28" s="51"/>
      <c r="B28" s="51"/>
      <c r="C28" s="573" t="s">
        <v>1021</v>
      </c>
      <c r="D28" s="577"/>
      <c r="E28" s="306">
        <v>67310</v>
      </c>
      <c r="F28" s="306">
        <v>67025</v>
      </c>
      <c r="G28" s="306">
        <v>51253</v>
      </c>
      <c r="H28" s="306">
        <v>5</v>
      </c>
      <c r="I28" s="306">
        <v>45483</v>
      </c>
      <c r="J28" s="306">
        <v>416</v>
      </c>
      <c r="K28" s="306">
        <v>5349</v>
      </c>
      <c r="L28" s="306">
        <v>12532</v>
      </c>
      <c r="M28" s="307" t="s">
        <v>14</v>
      </c>
      <c r="N28" s="307" t="s">
        <v>14</v>
      </c>
      <c r="O28" s="307" t="s">
        <v>14</v>
      </c>
      <c r="P28" s="307" t="s">
        <v>14</v>
      </c>
      <c r="Q28" s="307" t="s">
        <v>14</v>
      </c>
      <c r="R28" s="307" t="s">
        <v>14</v>
      </c>
      <c r="S28" s="306">
        <v>5757</v>
      </c>
      <c r="T28" s="306">
        <v>4976</v>
      </c>
      <c r="U28" s="306">
        <v>781</v>
      </c>
    </row>
    <row r="29" spans="1:18" ht="16.5" customHeight="1">
      <c r="A29" s="51" t="s">
        <v>66</v>
      </c>
      <c r="B29" s="51"/>
      <c r="C29" s="51"/>
      <c r="D29" s="36"/>
      <c r="M29" s="307"/>
      <c r="N29" s="307"/>
      <c r="O29" s="307"/>
      <c r="P29" s="307"/>
      <c r="Q29" s="307"/>
      <c r="R29" s="307"/>
    </row>
    <row r="30" spans="1:18" ht="16.5" customHeight="1">
      <c r="A30" s="152"/>
      <c r="B30" s="578" t="s">
        <v>68</v>
      </c>
      <c r="C30" s="578"/>
      <c r="D30" s="579"/>
      <c r="M30" s="307"/>
      <c r="N30" s="307"/>
      <c r="O30" s="307"/>
      <c r="P30" s="307"/>
      <c r="Q30" s="307"/>
      <c r="R30" s="307"/>
    </row>
    <row r="31" spans="1:21" ht="16.5" customHeight="1">
      <c r="A31" s="51"/>
      <c r="B31" s="51"/>
      <c r="C31" s="572" t="s">
        <v>1018</v>
      </c>
      <c r="D31" s="576"/>
      <c r="E31" s="306">
        <v>14938</v>
      </c>
      <c r="F31" s="306">
        <v>14901</v>
      </c>
      <c r="G31" s="307" t="s">
        <v>14</v>
      </c>
      <c r="H31" s="307" t="s">
        <v>14</v>
      </c>
      <c r="I31" s="307" t="s">
        <v>14</v>
      </c>
      <c r="J31" s="307" t="s">
        <v>14</v>
      </c>
      <c r="K31" s="307" t="s">
        <v>14</v>
      </c>
      <c r="L31" s="306">
        <v>14901</v>
      </c>
      <c r="M31" s="307" t="s">
        <v>14</v>
      </c>
      <c r="N31" s="307" t="s">
        <v>14</v>
      </c>
      <c r="O31" s="307" t="s">
        <v>14</v>
      </c>
      <c r="P31" s="307" t="s">
        <v>14</v>
      </c>
      <c r="Q31" s="307" t="s">
        <v>14</v>
      </c>
      <c r="R31" s="307" t="s">
        <v>14</v>
      </c>
      <c r="S31" s="306">
        <v>4252</v>
      </c>
      <c r="T31" s="306">
        <v>3652</v>
      </c>
      <c r="U31" s="306">
        <v>599</v>
      </c>
    </row>
    <row r="32" spans="1:21" ht="16.5" customHeight="1">
      <c r="A32" s="51"/>
      <c r="B32" s="51"/>
      <c r="C32" s="572" t="s">
        <v>1019</v>
      </c>
      <c r="D32" s="576"/>
      <c r="E32" s="306">
        <v>75977</v>
      </c>
      <c r="F32" s="306">
        <v>75710</v>
      </c>
      <c r="G32" s="307" t="s">
        <v>14</v>
      </c>
      <c r="H32" s="307" t="s">
        <v>14</v>
      </c>
      <c r="I32" s="187" t="s">
        <v>14</v>
      </c>
      <c r="J32" s="187" t="s">
        <v>14</v>
      </c>
      <c r="K32" s="187" t="s">
        <v>14</v>
      </c>
      <c r="L32" s="39">
        <v>75710</v>
      </c>
      <c r="M32" s="187" t="s">
        <v>14</v>
      </c>
      <c r="N32" s="187" t="s">
        <v>14</v>
      </c>
      <c r="O32" s="187" t="s">
        <v>14</v>
      </c>
      <c r="P32" s="187" t="s">
        <v>14</v>
      </c>
      <c r="Q32" s="187" t="s">
        <v>14</v>
      </c>
      <c r="R32" s="187" t="s">
        <v>14</v>
      </c>
      <c r="S32" s="39">
        <v>25192</v>
      </c>
      <c r="T32" s="39">
        <v>21678</v>
      </c>
      <c r="U32" s="39">
        <v>3509</v>
      </c>
    </row>
    <row r="33" spans="1:12" ht="6.75" customHeight="1">
      <c r="A33" s="51"/>
      <c r="B33" s="51"/>
      <c r="C33" s="51"/>
      <c r="D33" s="36"/>
      <c r="L33" s="306" t="s">
        <v>11</v>
      </c>
    </row>
    <row r="34" spans="1:4" ht="16.5" customHeight="1">
      <c r="A34" s="570" t="s">
        <v>1023</v>
      </c>
      <c r="B34" s="570"/>
      <c r="C34" s="570"/>
      <c r="D34" s="571"/>
    </row>
    <row r="35" spans="1:21" ht="16.5" customHeight="1">
      <c r="A35" s="572" t="s">
        <v>51</v>
      </c>
      <c r="B35" s="572"/>
      <c r="C35" s="572"/>
      <c r="D35" s="36"/>
      <c r="E35" s="306">
        <v>165173</v>
      </c>
      <c r="F35" s="306">
        <v>108576</v>
      </c>
      <c r="G35" s="306">
        <v>90851</v>
      </c>
      <c r="H35" s="306">
        <v>32189</v>
      </c>
      <c r="I35" s="306">
        <v>44329</v>
      </c>
      <c r="J35" s="306">
        <v>1935</v>
      </c>
      <c r="K35" s="306">
        <v>12398</v>
      </c>
      <c r="L35" s="306">
        <v>17725</v>
      </c>
      <c r="M35" s="306">
        <v>702</v>
      </c>
      <c r="N35" s="306">
        <v>570</v>
      </c>
      <c r="O35" s="306">
        <v>132</v>
      </c>
      <c r="P35" s="306">
        <v>2608</v>
      </c>
      <c r="Q35" s="306">
        <v>1954</v>
      </c>
      <c r="R35" s="306">
        <v>654</v>
      </c>
      <c r="S35" s="306">
        <v>3421</v>
      </c>
      <c r="T35" s="306">
        <v>2835</v>
      </c>
      <c r="U35" s="306">
        <v>586</v>
      </c>
    </row>
    <row r="36" spans="1:21" ht="16.5" customHeight="1">
      <c r="A36" s="572" t="s">
        <v>61</v>
      </c>
      <c r="B36" s="572"/>
      <c r="C36" s="572"/>
      <c r="D36" s="36"/>
      <c r="E36" s="306">
        <v>398083</v>
      </c>
      <c r="F36" s="306">
        <v>338141</v>
      </c>
      <c r="G36" s="306">
        <v>259044</v>
      </c>
      <c r="H36" s="306">
        <v>64378</v>
      </c>
      <c r="I36" s="306">
        <v>161324</v>
      </c>
      <c r="J36" s="306">
        <v>4388</v>
      </c>
      <c r="K36" s="306">
        <v>28954</v>
      </c>
      <c r="L36" s="306">
        <v>79097</v>
      </c>
      <c r="M36" s="306">
        <v>2808</v>
      </c>
      <c r="N36" s="306">
        <v>2280</v>
      </c>
      <c r="O36" s="306">
        <v>528</v>
      </c>
      <c r="P36" s="306">
        <v>7824</v>
      </c>
      <c r="Q36" s="306">
        <v>5682</v>
      </c>
      <c r="R36" s="306">
        <v>1962</v>
      </c>
      <c r="S36" s="306">
        <v>20171</v>
      </c>
      <c r="T36" s="306">
        <v>16764</v>
      </c>
      <c r="U36" s="306">
        <v>3407</v>
      </c>
    </row>
    <row r="37" spans="1:4" ht="16.5" customHeight="1">
      <c r="A37" s="572" t="s">
        <v>65</v>
      </c>
      <c r="B37" s="572"/>
      <c r="C37" s="572"/>
      <c r="D37" s="36"/>
    </row>
    <row r="38" spans="1:8" ht="16.5" customHeight="1">
      <c r="A38" s="573" t="s">
        <v>1022</v>
      </c>
      <c r="B38" s="573"/>
      <c r="C38" s="573"/>
      <c r="D38" s="36"/>
      <c r="E38" s="404"/>
      <c r="F38" s="404"/>
      <c r="G38" s="404"/>
      <c r="H38" s="404"/>
    </row>
    <row r="39" spans="1:4" ht="16.5" customHeight="1">
      <c r="A39" s="36" t="s">
        <v>66</v>
      </c>
      <c r="B39" s="79"/>
      <c r="C39" s="51"/>
      <c r="D39" s="36"/>
    </row>
    <row r="40" spans="1:4" ht="16.5" customHeight="1">
      <c r="A40" s="152"/>
      <c r="B40" s="574" t="s">
        <v>1017</v>
      </c>
      <c r="C40" s="574"/>
      <c r="D40" s="575"/>
    </row>
    <row r="41" spans="1:21" ht="16.5" customHeight="1">
      <c r="A41" s="51"/>
      <c r="B41" s="51"/>
      <c r="C41" s="572" t="s">
        <v>1018</v>
      </c>
      <c r="D41" s="576"/>
      <c r="E41" s="306">
        <v>14224</v>
      </c>
      <c r="F41" s="306">
        <v>14185</v>
      </c>
      <c r="G41" s="306">
        <v>11902</v>
      </c>
      <c r="H41" s="187" t="s">
        <v>14</v>
      </c>
      <c r="I41" s="306">
        <v>11285</v>
      </c>
      <c r="J41" s="306">
        <v>30</v>
      </c>
      <c r="K41" s="306">
        <v>587</v>
      </c>
      <c r="L41" s="306">
        <v>2283</v>
      </c>
      <c r="M41" s="307" t="s">
        <v>14</v>
      </c>
      <c r="N41" s="307" t="s">
        <v>14</v>
      </c>
      <c r="O41" s="307" t="s">
        <v>14</v>
      </c>
      <c r="P41" s="307" t="s">
        <v>14</v>
      </c>
      <c r="Q41" s="307" t="s">
        <v>14</v>
      </c>
      <c r="R41" s="307" t="s">
        <v>14</v>
      </c>
      <c r="S41" s="306">
        <v>756</v>
      </c>
      <c r="T41" s="306">
        <v>598</v>
      </c>
      <c r="U41" s="306">
        <v>158</v>
      </c>
    </row>
    <row r="42" spans="1:21" ht="16.5" customHeight="1">
      <c r="A42" s="51"/>
      <c r="B42" s="51"/>
      <c r="C42" s="572" t="s">
        <v>1019</v>
      </c>
      <c r="D42" s="576"/>
      <c r="E42" s="306">
        <v>57712</v>
      </c>
      <c r="F42" s="306">
        <v>57535</v>
      </c>
      <c r="G42" s="306">
        <v>44663</v>
      </c>
      <c r="H42" s="307" t="s">
        <v>14</v>
      </c>
      <c r="I42" s="306">
        <v>42973</v>
      </c>
      <c r="J42" s="306">
        <v>79</v>
      </c>
      <c r="K42" s="306">
        <v>1611</v>
      </c>
      <c r="L42" s="306">
        <v>12872</v>
      </c>
      <c r="M42" s="405" t="s">
        <v>14</v>
      </c>
      <c r="N42" s="405" t="s">
        <v>14</v>
      </c>
      <c r="O42" s="405" t="s">
        <v>14</v>
      </c>
      <c r="P42" s="405" t="s">
        <v>14</v>
      </c>
      <c r="Q42" s="405" t="s">
        <v>14</v>
      </c>
      <c r="R42" s="405" t="s">
        <v>14</v>
      </c>
      <c r="S42" s="306">
        <v>4553</v>
      </c>
      <c r="T42" s="306">
        <v>3601</v>
      </c>
      <c r="U42" s="306">
        <v>952</v>
      </c>
    </row>
    <row r="43" spans="1:21" ht="16.5" customHeight="1">
      <c r="A43" s="51"/>
      <c r="B43" s="51"/>
      <c r="C43" s="572" t="s">
        <v>1020</v>
      </c>
      <c r="D43" s="576"/>
      <c r="E43" s="306">
        <v>18690</v>
      </c>
      <c r="F43" s="306">
        <v>18642</v>
      </c>
      <c r="G43" s="306">
        <v>15648</v>
      </c>
      <c r="H43" s="187" t="s">
        <v>14</v>
      </c>
      <c r="I43" s="306">
        <v>14910</v>
      </c>
      <c r="J43" s="306">
        <v>40</v>
      </c>
      <c r="K43" s="306">
        <v>698</v>
      </c>
      <c r="L43" s="306">
        <v>2994</v>
      </c>
      <c r="M43" s="307" t="s">
        <v>14</v>
      </c>
      <c r="N43" s="307" t="s">
        <v>14</v>
      </c>
      <c r="O43" s="307" t="s">
        <v>14</v>
      </c>
      <c r="P43" s="307" t="s">
        <v>14</v>
      </c>
      <c r="Q43" s="307" t="s">
        <v>14</v>
      </c>
      <c r="R43" s="307" t="s">
        <v>14</v>
      </c>
      <c r="S43" s="306">
        <v>1028</v>
      </c>
      <c r="T43" s="306">
        <v>813</v>
      </c>
      <c r="U43" s="306">
        <v>215</v>
      </c>
    </row>
    <row r="44" spans="1:18" ht="16.5" customHeight="1">
      <c r="A44" s="36" t="s">
        <v>66</v>
      </c>
      <c r="B44" s="51"/>
      <c r="C44" s="51"/>
      <c r="D44" s="36"/>
      <c r="E44" s="39"/>
      <c r="F44" s="39"/>
      <c r="M44" s="307"/>
      <c r="N44" s="307"/>
      <c r="O44" s="307"/>
      <c r="P44" s="307"/>
      <c r="Q44" s="307"/>
      <c r="R44" s="307"/>
    </row>
    <row r="45" spans="1:18" ht="16.5" customHeight="1">
      <c r="A45" s="152"/>
      <c r="B45" s="574" t="s">
        <v>67</v>
      </c>
      <c r="C45" s="574"/>
      <c r="D45" s="575"/>
      <c r="M45" s="307"/>
      <c r="N45" s="307"/>
      <c r="O45" s="307"/>
      <c r="P45" s="307"/>
      <c r="Q45" s="307"/>
      <c r="R45" s="307"/>
    </row>
    <row r="46" spans="1:21" ht="16.5" customHeight="1">
      <c r="A46" s="51"/>
      <c r="B46" s="51"/>
      <c r="C46" s="572" t="s">
        <v>1018</v>
      </c>
      <c r="D46" s="576"/>
      <c r="E46" s="306">
        <v>37384</v>
      </c>
      <c r="F46" s="306">
        <v>36969</v>
      </c>
      <c r="G46" s="306">
        <v>29429</v>
      </c>
      <c r="H46" s="39">
        <v>2</v>
      </c>
      <c r="I46" s="306">
        <v>25900</v>
      </c>
      <c r="J46" s="306">
        <v>288</v>
      </c>
      <c r="K46" s="306">
        <v>3239</v>
      </c>
      <c r="L46" s="306">
        <v>7540</v>
      </c>
      <c r="M46" s="307" t="s">
        <v>14</v>
      </c>
      <c r="N46" s="307" t="s">
        <v>14</v>
      </c>
      <c r="O46" s="307" t="s">
        <v>14</v>
      </c>
      <c r="P46" s="307" t="s">
        <v>14</v>
      </c>
      <c r="Q46" s="307" t="s">
        <v>14</v>
      </c>
      <c r="R46" s="307" t="s">
        <v>14</v>
      </c>
      <c r="S46" s="306">
        <v>2409</v>
      </c>
      <c r="T46" s="306">
        <v>1981</v>
      </c>
      <c r="U46" s="306">
        <v>428</v>
      </c>
    </row>
    <row r="47" spans="1:21" ht="16.5" customHeight="1">
      <c r="A47" s="51"/>
      <c r="B47" s="51"/>
      <c r="C47" s="572" t="s">
        <v>1019</v>
      </c>
      <c r="D47" s="576"/>
      <c r="E47" s="306">
        <v>150851</v>
      </c>
      <c r="F47" s="306">
        <v>149990</v>
      </c>
      <c r="G47" s="306">
        <v>109668</v>
      </c>
      <c r="H47" s="306">
        <v>4</v>
      </c>
      <c r="I47" s="306">
        <v>100068</v>
      </c>
      <c r="J47" s="306">
        <v>777</v>
      </c>
      <c r="K47" s="306">
        <v>8819</v>
      </c>
      <c r="L47" s="306">
        <v>40322</v>
      </c>
      <c r="M47" s="307" t="s">
        <v>14</v>
      </c>
      <c r="N47" s="307" t="s">
        <v>14</v>
      </c>
      <c r="O47" s="307" t="s">
        <v>14</v>
      </c>
      <c r="P47" s="307" t="s">
        <v>14</v>
      </c>
      <c r="Q47" s="307" t="s">
        <v>14</v>
      </c>
      <c r="R47" s="307" t="s">
        <v>14</v>
      </c>
      <c r="S47" s="306">
        <v>14546</v>
      </c>
      <c r="T47" s="306">
        <v>11998</v>
      </c>
      <c r="U47" s="306">
        <v>2548</v>
      </c>
    </row>
    <row r="48" spans="1:21" ht="16.5" customHeight="1">
      <c r="A48" s="51"/>
      <c r="B48" s="51"/>
      <c r="C48" s="573" t="s">
        <v>1021</v>
      </c>
      <c r="D48" s="577"/>
      <c r="E48" s="306">
        <v>62909</v>
      </c>
      <c r="F48" s="306">
        <v>62431</v>
      </c>
      <c r="G48" s="306">
        <v>49899</v>
      </c>
      <c r="H48" s="306">
        <v>2</v>
      </c>
      <c r="I48" s="306">
        <v>44591</v>
      </c>
      <c r="J48" s="306">
        <v>420</v>
      </c>
      <c r="K48" s="306">
        <v>4886</v>
      </c>
      <c r="L48" s="306">
        <v>12532</v>
      </c>
      <c r="M48" s="307" t="s">
        <v>14</v>
      </c>
      <c r="N48" s="307" t="s">
        <v>14</v>
      </c>
      <c r="O48" s="307" t="s">
        <v>14</v>
      </c>
      <c r="P48" s="307" t="s">
        <v>14</v>
      </c>
      <c r="Q48" s="307" t="s">
        <v>14</v>
      </c>
      <c r="R48" s="307" t="s">
        <v>14</v>
      </c>
      <c r="S48" s="306">
        <v>4350</v>
      </c>
      <c r="T48" s="306">
        <v>3588</v>
      </c>
      <c r="U48" s="306">
        <v>762</v>
      </c>
    </row>
    <row r="49" spans="1:18" ht="16.5" customHeight="1">
      <c r="A49" s="51" t="s">
        <v>66</v>
      </c>
      <c r="B49" s="51"/>
      <c r="C49" s="51"/>
      <c r="D49" s="36"/>
      <c r="M49" s="307"/>
      <c r="N49" s="307"/>
      <c r="O49" s="307"/>
      <c r="P49" s="307"/>
      <c r="Q49" s="307"/>
      <c r="R49" s="307"/>
    </row>
    <row r="50" spans="1:18" ht="16.5" customHeight="1">
      <c r="A50" s="152"/>
      <c r="B50" s="572" t="s">
        <v>788</v>
      </c>
      <c r="C50" s="572"/>
      <c r="D50" s="576"/>
      <c r="M50" s="307"/>
      <c r="N50" s="307"/>
      <c r="O50" s="307"/>
      <c r="P50" s="307"/>
      <c r="Q50" s="307"/>
      <c r="R50" s="307"/>
    </row>
    <row r="51" spans="1:21" ht="16.5" customHeight="1">
      <c r="A51" s="51"/>
      <c r="B51" s="51"/>
      <c r="C51" s="572" t="s">
        <v>1018</v>
      </c>
      <c r="D51" s="576"/>
      <c r="E51" s="306">
        <v>12596</v>
      </c>
      <c r="F51" s="306">
        <v>12553</v>
      </c>
      <c r="G51" s="307" t="s">
        <v>14</v>
      </c>
      <c r="H51" s="307" t="s">
        <v>14</v>
      </c>
      <c r="I51" s="307" t="s">
        <v>14</v>
      </c>
      <c r="J51" s="307" t="s">
        <v>14</v>
      </c>
      <c r="K51" s="307" t="s">
        <v>14</v>
      </c>
      <c r="L51" s="306">
        <v>12553</v>
      </c>
      <c r="M51" s="307" t="s">
        <v>14</v>
      </c>
      <c r="N51" s="307" t="s">
        <v>14</v>
      </c>
      <c r="O51" s="307" t="s">
        <v>14</v>
      </c>
      <c r="P51" s="307" t="s">
        <v>14</v>
      </c>
      <c r="Q51" s="307" t="s">
        <v>14</v>
      </c>
      <c r="R51" s="307" t="s">
        <v>14</v>
      </c>
      <c r="S51" s="306">
        <v>3421</v>
      </c>
      <c r="T51" s="306">
        <v>2835</v>
      </c>
      <c r="U51" s="306">
        <v>586</v>
      </c>
    </row>
    <row r="52" spans="1:21" ht="16.5" customHeight="1">
      <c r="A52" s="51"/>
      <c r="B52" s="51"/>
      <c r="C52" s="572" t="s">
        <v>1019</v>
      </c>
      <c r="D52" s="576"/>
      <c r="E52" s="306">
        <v>63397</v>
      </c>
      <c r="F52" s="306">
        <v>63146</v>
      </c>
      <c r="G52" s="307" t="s">
        <v>14</v>
      </c>
      <c r="H52" s="307" t="s">
        <v>14</v>
      </c>
      <c r="I52" s="187" t="s">
        <v>14</v>
      </c>
      <c r="J52" s="187" t="s">
        <v>14</v>
      </c>
      <c r="K52" s="187" t="s">
        <v>14</v>
      </c>
      <c r="L52" s="39">
        <v>63146</v>
      </c>
      <c r="M52" s="187" t="s">
        <v>14</v>
      </c>
      <c r="N52" s="187" t="s">
        <v>14</v>
      </c>
      <c r="O52" s="187" t="s">
        <v>14</v>
      </c>
      <c r="P52" s="187" t="s">
        <v>14</v>
      </c>
      <c r="Q52" s="187" t="s">
        <v>14</v>
      </c>
      <c r="R52" s="187" t="s">
        <v>14</v>
      </c>
      <c r="S52" s="39">
        <v>20171</v>
      </c>
      <c r="T52" s="39">
        <v>16764</v>
      </c>
      <c r="U52" s="39">
        <v>3407</v>
      </c>
    </row>
    <row r="53" spans="1:12" ht="6.75" customHeight="1">
      <c r="A53" s="51"/>
      <c r="B53" s="51"/>
      <c r="C53" s="51"/>
      <c r="D53" s="36"/>
      <c r="L53" s="306" t="s">
        <v>11</v>
      </c>
    </row>
    <row r="54" spans="1:4" ht="16.5" customHeight="1">
      <c r="A54" s="570" t="s">
        <v>1099</v>
      </c>
      <c r="B54" s="570"/>
      <c r="C54" s="570"/>
      <c r="D54" s="571"/>
    </row>
    <row r="55" spans="1:21" ht="16.5" customHeight="1">
      <c r="A55" s="580" t="s">
        <v>51</v>
      </c>
      <c r="B55" s="580"/>
      <c r="C55" s="580"/>
      <c r="D55" s="6"/>
      <c r="E55" s="301">
        <v>173032</v>
      </c>
      <c r="F55" s="301">
        <v>105997</v>
      </c>
      <c r="G55" s="301">
        <v>91761</v>
      </c>
      <c r="H55" s="301">
        <v>33602</v>
      </c>
      <c r="I55" s="301">
        <v>43195</v>
      </c>
      <c r="J55" s="301">
        <v>2057</v>
      </c>
      <c r="K55" s="301">
        <v>12907</v>
      </c>
      <c r="L55" s="301">
        <v>14236</v>
      </c>
      <c r="M55" s="301">
        <v>597</v>
      </c>
      <c r="N55" s="301">
        <v>456</v>
      </c>
      <c r="O55" s="301">
        <v>141</v>
      </c>
      <c r="P55" s="301">
        <v>2448</v>
      </c>
      <c r="Q55" s="301">
        <v>1826</v>
      </c>
      <c r="R55" s="301">
        <v>622</v>
      </c>
      <c r="S55" s="301">
        <v>2188</v>
      </c>
      <c r="T55" s="301">
        <v>1815</v>
      </c>
      <c r="U55" s="301">
        <v>372</v>
      </c>
    </row>
    <row r="56" spans="1:21" ht="16.5" customHeight="1">
      <c r="A56" s="580" t="s">
        <v>61</v>
      </c>
      <c r="B56" s="580"/>
      <c r="C56" s="580"/>
      <c r="D56" s="6"/>
      <c r="E56" s="301">
        <v>393562</v>
      </c>
      <c r="F56" s="301">
        <v>319060</v>
      </c>
      <c r="G56" s="301">
        <v>258624</v>
      </c>
      <c r="H56" s="301">
        <v>67204</v>
      </c>
      <c r="I56" s="301">
        <v>156820</v>
      </c>
      <c r="J56" s="301">
        <v>4616</v>
      </c>
      <c r="K56" s="301">
        <v>29984</v>
      </c>
      <c r="L56" s="301">
        <v>60436</v>
      </c>
      <c r="M56" s="301">
        <v>2388</v>
      </c>
      <c r="N56" s="301">
        <v>1824</v>
      </c>
      <c r="O56" s="301">
        <v>564</v>
      </c>
      <c r="P56" s="301">
        <v>7344</v>
      </c>
      <c r="Q56" s="301">
        <v>5478</v>
      </c>
      <c r="R56" s="301">
        <v>1866</v>
      </c>
      <c r="S56" s="301">
        <v>12819</v>
      </c>
      <c r="T56" s="301">
        <v>10638</v>
      </c>
      <c r="U56" s="301">
        <v>2176</v>
      </c>
    </row>
    <row r="57" spans="1:4" ht="16.5" customHeight="1">
      <c r="A57" s="572" t="s">
        <v>65</v>
      </c>
      <c r="B57" s="572"/>
      <c r="C57" s="572"/>
      <c r="D57" s="36"/>
    </row>
    <row r="58" spans="1:8" ht="16.5" customHeight="1">
      <c r="A58" s="573" t="s">
        <v>1022</v>
      </c>
      <c r="B58" s="573"/>
      <c r="C58" s="573"/>
      <c r="D58" s="36"/>
      <c r="E58" s="404"/>
      <c r="F58" s="404"/>
      <c r="G58" s="404"/>
      <c r="H58" s="404"/>
    </row>
    <row r="59" spans="1:4" ht="16.5" customHeight="1">
      <c r="A59" s="36" t="s">
        <v>66</v>
      </c>
      <c r="B59" s="79"/>
      <c r="C59" s="51"/>
      <c r="D59" s="36"/>
    </row>
    <row r="60" spans="1:4" ht="16.5" customHeight="1">
      <c r="A60" s="152"/>
      <c r="B60" s="574" t="s">
        <v>1017</v>
      </c>
      <c r="C60" s="581"/>
      <c r="D60" s="582"/>
    </row>
    <row r="61" spans="1:21" ht="16.5" customHeight="1">
      <c r="A61" s="51"/>
      <c r="B61" s="51"/>
      <c r="C61" s="572" t="s">
        <v>1018</v>
      </c>
      <c r="D61" s="576"/>
      <c r="E61" s="306">
        <v>12624</v>
      </c>
      <c r="F61" s="306">
        <v>12582</v>
      </c>
      <c r="G61" s="306">
        <v>11081</v>
      </c>
      <c r="H61" s="187" t="s">
        <v>14</v>
      </c>
      <c r="I61" s="306">
        <v>10537</v>
      </c>
      <c r="J61" s="306">
        <v>26</v>
      </c>
      <c r="K61" s="306">
        <v>518</v>
      </c>
      <c r="L61" s="306">
        <v>1501</v>
      </c>
      <c r="M61" s="307" t="s">
        <v>14</v>
      </c>
      <c r="N61" s="307" t="s">
        <v>14</v>
      </c>
      <c r="O61" s="307" t="s">
        <v>14</v>
      </c>
      <c r="P61" s="307" t="s">
        <v>14</v>
      </c>
      <c r="Q61" s="307" t="s">
        <v>14</v>
      </c>
      <c r="R61" s="307" t="s">
        <v>14</v>
      </c>
      <c r="S61" s="306">
        <v>404</v>
      </c>
      <c r="T61" s="306">
        <v>328</v>
      </c>
      <c r="U61" s="306">
        <v>76</v>
      </c>
    </row>
    <row r="62" spans="1:21" ht="16.5" customHeight="1">
      <c r="A62" s="51"/>
      <c r="B62" s="51"/>
      <c r="C62" s="572" t="s">
        <v>1019</v>
      </c>
      <c r="D62" s="576"/>
      <c r="E62" s="306">
        <v>50208</v>
      </c>
      <c r="F62" s="306">
        <v>50008</v>
      </c>
      <c r="G62" s="306">
        <v>41791</v>
      </c>
      <c r="H62" s="307" t="s">
        <v>14</v>
      </c>
      <c r="I62" s="306">
        <v>40240</v>
      </c>
      <c r="J62" s="306">
        <v>75</v>
      </c>
      <c r="K62" s="306">
        <v>1476</v>
      </c>
      <c r="L62" s="306">
        <v>8217</v>
      </c>
      <c r="M62" s="405" t="s">
        <v>14</v>
      </c>
      <c r="N62" s="405" t="s">
        <v>14</v>
      </c>
      <c r="O62" s="405" t="s">
        <v>14</v>
      </c>
      <c r="P62" s="405" t="s">
        <v>14</v>
      </c>
      <c r="Q62" s="405" t="s">
        <v>14</v>
      </c>
      <c r="R62" s="405" t="s">
        <v>14</v>
      </c>
      <c r="S62" s="306">
        <v>2426</v>
      </c>
      <c r="T62" s="306">
        <v>1968</v>
      </c>
      <c r="U62" s="306">
        <v>458</v>
      </c>
    </row>
    <row r="63" spans="1:21" ht="16.5" customHeight="1">
      <c r="A63" s="51"/>
      <c r="B63" s="51"/>
      <c r="C63" s="572" t="s">
        <v>1020</v>
      </c>
      <c r="D63" s="576"/>
      <c r="E63" s="306">
        <v>16606</v>
      </c>
      <c r="F63" s="306">
        <v>16554</v>
      </c>
      <c r="G63" s="306">
        <v>14637</v>
      </c>
      <c r="H63" s="187" t="s">
        <v>14</v>
      </c>
      <c r="I63" s="306">
        <v>13975</v>
      </c>
      <c r="J63" s="306">
        <v>31</v>
      </c>
      <c r="K63" s="306">
        <v>631</v>
      </c>
      <c r="L63" s="306">
        <v>1917</v>
      </c>
      <c r="M63" s="307" t="s">
        <v>14</v>
      </c>
      <c r="N63" s="307" t="s">
        <v>14</v>
      </c>
      <c r="O63" s="307" t="s">
        <v>14</v>
      </c>
      <c r="P63" s="307" t="s">
        <v>14</v>
      </c>
      <c r="Q63" s="307" t="s">
        <v>14</v>
      </c>
      <c r="R63" s="307" t="s">
        <v>14</v>
      </c>
      <c r="S63" s="306">
        <v>531</v>
      </c>
      <c r="T63" s="306">
        <v>430</v>
      </c>
      <c r="U63" s="306">
        <v>101</v>
      </c>
    </row>
    <row r="64" spans="1:18" ht="16.5" customHeight="1">
      <c r="A64" s="36" t="s">
        <v>66</v>
      </c>
      <c r="B64" s="51"/>
      <c r="C64" s="51"/>
      <c r="D64" s="36"/>
      <c r="E64" s="39"/>
      <c r="F64" s="39"/>
      <c r="M64" s="307"/>
      <c r="N64" s="307"/>
      <c r="O64" s="307"/>
      <c r="P64" s="307"/>
      <c r="Q64" s="307"/>
      <c r="R64" s="307"/>
    </row>
    <row r="65" spans="1:18" ht="16.5" customHeight="1">
      <c r="A65" s="152"/>
      <c r="B65" s="574" t="s">
        <v>67</v>
      </c>
      <c r="C65" s="574"/>
      <c r="D65" s="575"/>
      <c r="M65" s="307"/>
      <c r="N65" s="307"/>
      <c r="O65" s="307"/>
      <c r="P65" s="307"/>
      <c r="Q65" s="307"/>
      <c r="R65" s="307"/>
    </row>
    <row r="66" spans="1:21" ht="16.5" customHeight="1">
      <c r="A66" s="51"/>
      <c r="B66" s="51"/>
      <c r="C66" s="572" t="s">
        <v>1018</v>
      </c>
      <c r="D66" s="576"/>
      <c r="E66" s="306">
        <v>33387</v>
      </c>
      <c r="F66" s="306">
        <v>33213</v>
      </c>
      <c r="G66" s="306">
        <v>28045</v>
      </c>
      <c r="H66" s="39">
        <v>1</v>
      </c>
      <c r="I66" s="306">
        <v>24860</v>
      </c>
      <c r="J66" s="306">
        <v>260</v>
      </c>
      <c r="K66" s="306">
        <v>2924</v>
      </c>
      <c r="L66" s="306">
        <v>5168</v>
      </c>
      <c r="M66" s="307" t="s">
        <v>14</v>
      </c>
      <c r="N66" s="307" t="s">
        <v>14</v>
      </c>
      <c r="O66" s="307" t="s">
        <v>14</v>
      </c>
      <c r="P66" s="307" t="s">
        <v>14</v>
      </c>
      <c r="Q66" s="307" t="s">
        <v>14</v>
      </c>
      <c r="R66" s="307" t="s">
        <v>14</v>
      </c>
      <c r="S66" s="306">
        <v>1462</v>
      </c>
      <c r="T66" s="306">
        <v>1198</v>
      </c>
      <c r="U66" s="306">
        <v>264</v>
      </c>
    </row>
    <row r="67" spans="1:21" ht="16.5" customHeight="1">
      <c r="A67" s="51"/>
      <c r="B67" s="51"/>
      <c r="C67" s="572" t="s">
        <v>1019</v>
      </c>
      <c r="D67" s="576"/>
      <c r="E67" s="306">
        <v>132570</v>
      </c>
      <c r="F67" s="306">
        <v>131962</v>
      </c>
      <c r="G67" s="306">
        <v>104964</v>
      </c>
      <c r="H67" s="306">
        <v>2</v>
      </c>
      <c r="I67" s="306">
        <v>96189</v>
      </c>
      <c r="J67" s="306">
        <v>698</v>
      </c>
      <c r="K67" s="306">
        <v>8075</v>
      </c>
      <c r="L67" s="306">
        <v>26998</v>
      </c>
      <c r="M67" s="307" t="s">
        <v>14</v>
      </c>
      <c r="N67" s="307" t="s">
        <v>14</v>
      </c>
      <c r="O67" s="307" t="s">
        <v>14</v>
      </c>
      <c r="P67" s="307" t="s">
        <v>14</v>
      </c>
      <c r="Q67" s="307" t="s">
        <v>14</v>
      </c>
      <c r="R67" s="307" t="s">
        <v>14</v>
      </c>
      <c r="S67" s="306">
        <v>8807</v>
      </c>
      <c r="T67" s="306">
        <v>7224</v>
      </c>
      <c r="U67" s="306">
        <v>1583</v>
      </c>
    </row>
    <row r="68" spans="1:21" ht="16.5" customHeight="1">
      <c r="A68" s="51"/>
      <c r="B68" s="51"/>
      <c r="C68" s="573" t="s">
        <v>1021</v>
      </c>
      <c r="D68" s="577"/>
      <c r="E68" s="306">
        <v>56253</v>
      </c>
      <c r="F68" s="306">
        <v>56003</v>
      </c>
      <c r="G68" s="306">
        <v>47673</v>
      </c>
      <c r="H68" s="306">
        <v>1</v>
      </c>
      <c r="I68" s="306">
        <v>42852</v>
      </c>
      <c r="J68" s="306">
        <v>378</v>
      </c>
      <c r="K68" s="306">
        <v>4442</v>
      </c>
      <c r="L68" s="306">
        <v>8330</v>
      </c>
      <c r="M68" s="307" t="s">
        <v>14</v>
      </c>
      <c r="N68" s="307" t="s">
        <v>14</v>
      </c>
      <c r="O68" s="307" t="s">
        <v>14</v>
      </c>
      <c r="P68" s="307" t="s">
        <v>14</v>
      </c>
      <c r="Q68" s="307" t="s">
        <v>14</v>
      </c>
      <c r="R68" s="307" t="s">
        <v>14</v>
      </c>
      <c r="S68" s="306">
        <v>2595</v>
      </c>
      <c r="T68" s="306">
        <v>2132</v>
      </c>
      <c r="U68" s="306">
        <v>463</v>
      </c>
    </row>
    <row r="69" spans="1:18" ht="16.5" customHeight="1">
      <c r="A69" s="51" t="s">
        <v>66</v>
      </c>
      <c r="B69" s="51"/>
      <c r="C69" s="51"/>
      <c r="D69" s="36"/>
      <c r="M69" s="307"/>
      <c r="N69" s="307"/>
      <c r="O69" s="307"/>
      <c r="P69" s="307"/>
      <c r="Q69" s="307"/>
      <c r="R69" s="307"/>
    </row>
    <row r="70" spans="1:18" ht="16.5" customHeight="1">
      <c r="A70" s="152"/>
      <c r="B70" s="572" t="s">
        <v>788</v>
      </c>
      <c r="C70" s="572"/>
      <c r="D70" s="576"/>
      <c r="M70" s="307"/>
      <c r="N70" s="307"/>
      <c r="O70" s="307"/>
      <c r="P70" s="307"/>
      <c r="Q70" s="307"/>
      <c r="R70" s="307"/>
    </row>
    <row r="71" spans="1:21" ht="16.5" customHeight="1">
      <c r="A71" s="51"/>
      <c r="B71" s="51"/>
      <c r="C71" s="572" t="s">
        <v>1018</v>
      </c>
      <c r="D71" s="576"/>
      <c r="E71" s="306">
        <v>9407</v>
      </c>
      <c r="F71" s="306">
        <v>9370</v>
      </c>
      <c r="G71" s="307" t="s">
        <v>14</v>
      </c>
      <c r="H71" s="307" t="s">
        <v>14</v>
      </c>
      <c r="I71" s="307" t="s">
        <v>14</v>
      </c>
      <c r="J71" s="307" t="s">
        <v>14</v>
      </c>
      <c r="K71" s="307" t="s">
        <v>14</v>
      </c>
      <c r="L71" s="306">
        <v>9370</v>
      </c>
      <c r="M71" s="307" t="s">
        <v>14</v>
      </c>
      <c r="N71" s="307" t="s">
        <v>14</v>
      </c>
      <c r="O71" s="307" t="s">
        <v>14</v>
      </c>
      <c r="P71" s="307" t="s">
        <v>14</v>
      </c>
      <c r="Q71" s="307" t="s">
        <v>14</v>
      </c>
      <c r="R71" s="307" t="s">
        <v>14</v>
      </c>
      <c r="S71" s="306">
        <v>2188</v>
      </c>
      <c r="T71" s="306">
        <v>1815</v>
      </c>
      <c r="U71" s="306">
        <v>372</v>
      </c>
    </row>
    <row r="72" spans="1:21" ht="16.5" customHeight="1">
      <c r="A72" s="51"/>
      <c r="B72" s="51"/>
      <c r="C72" s="572" t="s">
        <v>1019</v>
      </c>
      <c r="D72" s="576"/>
      <c r="E72" s="306">
        <v>45956</v>
      </c>
      <c r="F72" s="306">
        <v>45726</v>
      </c>
      <c r="G72" s="307" t="s">
        <v>14</v>
      </c>
      <c r="H72" s="307" t="s">
        <v>14</v>
      </c>
      <c r="I72" s="187" t="s">
        <v>14</v>
      </c>
      <c r="J72" s="187" t="s">
        <v>14</v>
      </c>
      <c r="K72" s="187" t="s">
        <v>14</v>
      </c>
      <c r="L72" s="39">
        <v>45726</v>
      </c>
      <c r="M72" s="187" t="s">
        <v>14</v>
      </c>
      <c r="N72" s="187" t="s">
        <v>14</v>
      </c>
      <c r="O72" s="187" t="s">
        <v>14</v>
      </c>
      <c r="P72" s="187" t="s">
        <v>14</v>
      </c>
      <c r="Q72" s="187" t="s">
        <v>14</v>
      </c>
      <c r="R72" s="187" t="s">
        <v>14</v>
      </c>
      <c r="S72" s="39">
        <v>12819</v>
      </c>
      <c r="T72" s="39">
        <v>10638</v>
      </c>
      <c r="U72" s="39">
        <v>2176</v>
      </c>
    </row>
    <row r="73" spans="1:21" ht="6" customHeight="1" thickBot="1">
      <c r="A73" s="44"/>
      <c r="B73" s="44"/>
      <c r="C73" s="44"/>
      <c r="D73" s="42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</row>
    <row r="74" spans="1:21" ht="22.5" customHeight="1">
      <c r="A74" s="555" t="s">
        <v>500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83" t="s">
        <v>1024</v>
      </c>
      <c r="M74" s="583"/>
      <c r="N74" s="583"/>
      <c r="O74" s="583"/>
      <c r="P74" s="583"/>
      <c r="Q74" s="583"/>
      <c r="R74" s="583"/>
      <c r="S74" s="583"/>
      <c r="T74" s="583"/>
      <c r="U74" s="583"/>
    </row>
    <row r="75" spans="1:21" ht="9" customHeight="1" thickBot="1">
      <c r="A75" s="44"/>
      <c r="B75" s="44"/>
      <c r="C75" s="44"/>
      <c r="D75" s="44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</row>
    <row r="76" spans="1:21" ht="16.5" customHeight="1">
      <c r="A76" s="488" t="s">
        <v>1025</v>
      </c>
      <c r="B76" s="488"/>
      <c r="C76" s="488"/>
      <c r="D76" s="496"/>
      <c r="E76" s="557" t="s">
        <v>498</v>
      </c>
      <c r="F76" s="558"/>
      <c r="G76" s="558"/>
      <c r="H76" s="558"/>
      <c r="I76" s="558"/>
      <c r="J76" s="558"/>
      <c r="K76" s="558"/>
      <c r="L76" s="559" t="s">
        <v>1026</v>
      </c>
      <c r="M76" s="559"/>
      <c r="N76" s="559"/>
      <c r="O76" s="559"/>
      <c r="P76" s="559"/>
      <c r="Q76" s="559"/>
      <c r="R76" s="559"/>
      <c r="S76" s="559"/>
      <c r="T76" s="559"/>
      <c r="U76" s="559"/>
    </row>
    <row r="77" spans="1:21" ht="16.5" customHeight="1">
      <c r="A77" s="488"/>
      <c r="B77" s="488"/>
      <c r="C77" s="488"/>
      <c r="D77" s="496"/>
      <c r="E77" s="561" t="s">
        <v>496</v>
      </c>
      <c r="F77" s="562"/>
      <c r="G77" s="562"/>
      <c r="H77" s="562"/>
      <c r="I77" s="562"/>
      <c r="J77" s="562"/>
      <c r="K77" s="562"/>
      <c r="L77" s="563" t="s">
        <v>497</v>
      </c>
      <c r="M77" s="563"/>
      <c r="N77" s="563"/>
      <c r="O77" s="563"/>
      <c r="P77" s="563"/>
      <c r="Q77" s="563"/>
      <c r="R77" s="563"/>
      <c r="S77" s="563"/>
      <c r="T77" s="406" t="s">
        <v>66</v>
      </c>
      <c r="U77" s="406" t="s">
        <v>66</v>
      </c>
    </row>
    <row r="78" spans="1:21" ht="16.5" customHeight="1">
      <c r="A78" s="488"/>
      <c r="B78" s="488"/>
      <c r="C78" s="488"/>
      <c r="D78" s="496"/>
      <c r="E78" s="561" t="s">
        <v>1027</v>
      </c>
      <c r="F78" s="562"/>
      <c r="G78" s="562"/>
      <c r="H78" s="562"/>
      <c r="I78" s="562"/>
      <c r="J78" s="562"/>
      <c r="K78" s="562"/>
      <c r="L78" s="584" t="s">
        <v>499</v>
      </c>
      <c r="M78" s="584"/>
      <c r="N78" s="584"/>
      <c r="O78" s="584"/>
      <c r="P78" s="584"/>
      <c r="Q78" s="585"/>
      <c r="R78" s="586" t="s">
        <v>1028</v>
      </c>
      <c r="S78" s="586" t="s">
        <v>71</v>
      </c>
      <c r="T78" s="564" t="s">
        <v>69</v>
      </c>
      <c r="U78" s="591" t="s">
        <v>70</v>
      </c>
    </row>
    <row r="79" spans="1:21" ht="16.5" customHeight="1">
      <c r="A79" s="488"/>
      <c r="B79" s="488"/>
      <c r="C79" s="488"/>
      <c r="D79" s="496"/>
      <c r="E79" s="409">
        <v>-8</v>
      </c>
      <c r="F79" s="407"/>
      <c r="G79" s="408"/>
      <c r="H79" s="407">
        <v>-9</v>
      </c>
      <c r="I79" s="408">
        <v>-10</v>
      </c>
      <c r="J79" s="407">
        <v>-11</v>
      </c>
      <c r="K79" s="407"/>
      <c r="L79" s="409"/>
      <c r="M79" s="408">
        <v>-12</v>
      </c>
      <c r="N79" s="407"/>
      <c r="O79" s="408"/>
      <c r="P79" s="407">
        <v>-13</v>
      </c>
      <c r="Q79" s="409">
        <v>-14</v>
      </c>
      <c r="R79" s="587"/>
      <c r="S79" s="587"/>
      <c r="T79" s="589"/>
      <c r="U79" s="592"/>
    </row>
    <row r="80" spans="1:21" ht="16.5" customHeight="1">
      <c r="A80" s="488"/>
      <c r="B80" s="488"/>
      <c r="C80" s="488"/>
      <c r="D80" s="496"/>
      <c r="E80" s="412" t="s">
        <v>257</v>
      </c>
      <c r="F80" s="411" t="s">
        <v>1029</v>
      </c>
      <c r="G80" s="411" t="s">
        <v>1030</v>
      </c>
      <c r="H80" s="420" t="s">
        <v>254</v>
      </c>
      <c r="I80" s="421" t="s">
        <v>257</v>
      </c>
      <c r="J80" s="411" t="s">
        <v>267</v>
      </c>
      <c r="K80" s="411" t="s">
        <v>1029</v>
      </c>
      <c r="L80" s="412" t="s">
        <v>1030</v>
      </c>
      <c r="M80" s="422"/>
      <c r="N80" s="411" t="s">
        <v>1029</v>
      </c>
      <c r="O80" s="411" t="s">
        <v>1030</v>
      </c>
      <c r="P80" s="411" t="s">
        <v>262</v>
      </c>
      <c r="Q80" s="412" t="s">
        <v>260</v>
      </c>
      <c r="R80" s="587"/>
      <c r="S80" s="587"/>
      <c r="T80" s="589"/>
      <c r="U80" s="592"/>
    </row>
    <row r="81" spans="1:21" ht="16.5" customHeight="1">
      <c r="A81" s="488"/>
      <c r="B81" s="488"/>
      <c r="C81" s="488"/>
      <c r="D81" s="496"/>
      <c r="E81" s="569" t="s">
        <v>270</v>
      </c>
      <c r="F81" s="411" t="s">
        <v>492</v>
      </c>
      <c r="G81" s="411" t="s">
        <v>495</v>
      </c>
      <c r="H81" s="420" t="s">
        <v>1031</v>
      </c>
      <c r="I81" s="421" t="s">
        <v>258</v>
      </c>
      <c r="J81" s="411" t="s">
        <v>268</v>
      </c>
      <c r="K81" s="411" t="s">
        <v>492</v>
      </c>
      <c r="L81" s="412" t="s">
        <v>495</v>
      </c>
      <c r="M81" s="422" t="s">
        <v>257</v>
      </c>
      <c r="N81" s="411" t="s">
        <v>492</v>
      </c>
      <c r="O81" s="411" t="s">
        <v>495</v>
      </c>
      <c r="P81" s="411"/>
      <c r="Q81" s="412"/>
      <c r="R81" s="587"/>
      <c r="S81" s="587"/>
      <c r="T81" s="589"/>
      <c r="U81" s="592"/>
    </row>
    <row r="82" spans="1:21" ht="16.5" customHeight="1">
      <c r="A82" s="488"/>
      <c r="B82" s="488"/>
      <c r="C82" s="488"/>
      <c r="D82" s="496"/>
      <c r="E82" s="569"/>
      <c r="F82" s="414"/>
      <c r="G82" s="51"/>
      <c r="H82" s="423" t="s">
        <v>1032</v>
      </c>
      <c r="I82" s="421" t="s">
        <v>259</v>
      </c>
      <c r="J82" s="411" t="s">
        <v>269</v>
      </c>
      <c r="K82" s="414"/>
      <c r="L82" s="36"/>
      <c r="M82" s="422" t="s">
        <v>264</v>
      </c>
      <c r="N82" s="414"/>
      <c r="O82" s="51"/>
      <c r="P82" s="569" t="s">
        <v>263</v>
      </c>
      <c r="Q82" s="569" t="s">
        <v>261</v>
      </c>
      <c r="R82" s="587"/>
      <c r="S82" s="587"/>
      <c r="T82" s="589"/>
      <c r="U82" s="592"/>
    </row>
    <row r="83" spans="1:21" ht="16.5" customHeight="1">
      <c r="A83" s="488"/>
      <c r="B83" s="488"/>
      <c r="C83" s="488"/>
      <c r="D83" s="496"/>
      <c r="E83" s="569" t="s">
        <v>271</v>
      </c>
      <c r="F83" s="124" t="s">
        <v>493</v>
      </c>
      <c r="G83" s="124" t="s">
        <v>493</v>
      </c>
      <c r="H83" s="420" t="s">
        <v>255</v>
      </c>
      <c r="I83" s="421" t="s">
        <v>255</v>
      </c>
      <c r="J83" s="411" t="s">
        <v>255</v>
      </c>
      <c r="K83" s="124" t="s">
        <v>493</v>
      </c>
      <c r="L83" s="40" t="s">
        <v>493</v>
      </c>
      <c r="M83" s="422" t="s">
        <v>265</v>
      </c>
      <c r="N83" s="124" t="s">
        <v>493</v>
      </c>
      <c r="O83" s="124" t="s">
        <v>493</v>
      </c>
      <c r="P83" s="569"/>
      <c r="Q83" s="569"/>
      <c r="R83" s="587"/>
      <c r="S83" s="587"/>
      <c r="T83" s="589"/>
      <c r="U83" s="592"/>
    </row>
    <row r="84" spans="1:21" ht="16.5" customHeight="1">
      <c r="A84" s="488"/>
      <c r="B84" s="488"/>
      <c r="C84" s="488"/>
      <c r="D84" s="496"/>
      <c r="E84" s="569"/>
      <c r="F84" s="124"/>
      <c r="G84" s="124"/>
      <c r="H84" s="420" t="s">
        <v>256</v>
      </c>
      <c r="I84" s="421" t="s">
        <v>256</v>
      </c>
      <c r="J84" s="411" t="s">
        <v>256</v>
      </c>
      <c r="K84" s="124"/>
      <c r="L84" s="40"/>
      <c r="M84" s="422" t="s">
        <v>266</v>
      </c>
      <c r="N84" s="124"/>
      <c r="O84" s="124"/>
      <c r="P84" s="411"/>
      <c r="Q84" s="412"/>
      <c r="R84" s="587"/>
      <c r="S84" s="587"/>
      <c r="T84" s="589"/>
      <c r="U84" s="592"/>
    </row>
    <row r="85" spans="1:21" s="94" customFormat="1" ht="39" customHeight="1">
      <c r="A85" s="490"/>
      <c r="B85" s="490"/>
      <c r="C85" s="490"/>
      <c r="D85" s="485"/>
      <c r="E85" s="416" t="s">
        <v>1033</v>
      </c>
      <c r="F85" s="415" t="s">
        <v>494</v>
      </c>
      <c r="G85" s="415" t="s">
        <v>494</v>
      </c>
      <c r="H85" s="424" t="s">
        <v>1033</v>
      </c>
      <c r="I85" s="425" t="s">
        <v>1033</v>
      </c>
      <c r="J85" s="398" t="s">
        <v>1033</v>
      </c>
      <c r="K85" s="415" t="s">
        <v>494</v>
      </c>
      <c r="L85" s="426" t="s">
        <v>494</v>
      </c>
      <c r="M85" s="427" t="s">
        <v>1034</v>
      </c>
      <c r="N85" s="415" t="s">
        <v>494</v>
      </c>
      <c r="O85" s="415" t="s">
        <v>494</v>
      </c>
      <c r="P85" s="398" t="s">
        <v>1033</v>
      </c>
      <c r="Q85" s="416" t="s">
        <v>1035</v>
      </c>
      <c r="R85" s="588"/>
      <c r="S85" s="588"/>
      <c r="T85" s="590"/>
      <c r="U85" s="521"/>
    </row>
    <row r="86" spans="1:4" ht="6" customHeight="1">
      <c r="A86" s="150" t="s">
        <v>1036</v>
      </c>
      <c r="B86" s="150"/>
      <c r="C86" s="150"/>
      <c r="D86" s="151" t="s">
        <v>1036</v>
      </c>
    </row>
    <row r="87" spans="1:4" ht="16.5" customHeight="1">
      <c r="A87" s="570" t="s">
        <v>777</v>
      </c>
      <c r="B87" s="570"/>
      <c r="C87" s="570"/>
      <c r="D87" s="571"/>
    </row>
    <row r="88" spans="1:21" ht="16.5" customHeight="1">
      <c r="A88" s="572" t="s">
        <v>51</v>
      </c>
      <c r="B88" s="572"/>
      <c r="C88" s="572"/>
      <c r="D88" s="36"/>
      <c r="E88" s="306">
        <v>6558</v>
      </c>
      <c r="F88" s="306">
        <v>5243</v>
      </c>
      <c r="G88" s="306">
        <v>1312</v>
      </c>
      <c r="H88" s="306">
        <v>365</v>
      </c>
      <c r="I88" s="306">
        <v>1452</v>
      </c>
      <c r="J88" s="306">
        <v>350</v>
      </c>
      <c r="K88" s="306">
        <v>195</v>
      </c>
      <c r="L88" s="306">
        <v>52</v>
      </c>
      <c r="M88" s="306">
        <v>1085</v>
      </c>
      <c r="N88" s="306">
        <v>870</v>
      </c>
      <c r="O88" s="306">
        <v>201</v>
      </c>
      <c r="P88" s="306">
        <v>748</v>
      </c>
      <c r="Q88" s="306">
        <v>2011</v>
      </c>
      <c r="R88" s="306">
        <v>894</v>
      </c>
      <c r="S88" s="306">
        <v>49033</v>
      </c>
      <c r="T88" s="306">
        <v>2470</v>
      </c>
      <c r="U88" s="39">
        <v>229</v>
      </c>
    </row>
    <row r="89" spans="1:21" ht="16.5" customHeight="1">
      <c r="A89" s="572" t="s">
        <v>61</v>
      </c>
      <c r="B89" s="572"/>
      <c r="C89" s="572"/>
      <c r="D89" s="36"/>
      <c r="E89" s="306">
        <v>30867</v>
      </c>
      <c r="F89" s="306">
        <v>24780</v>
      </c>
      <c r="G89" s="306">
        <v>6075</v>
      </c>
      <c r="H89" s="306">
        <v>1193</v>
      </c>
      <c r="I89" s="306">
        <v>6728</v>
      </c>
      <c r="J89" s="306">
        <v>1840</v>
      </c>
      <c r="K89" s="306">
        <v>919</v>
      </c>
      <c r="L89" s="306">
        <v>246</v>
      </c>
      <c r="M89" s="306">
        <v>7179</v>
      </c>
      <c r="N89" s="306">
        <v>5758</v>
      </c>
      <c r="O89" s="306">
        <v>1335</v>
      </c>
      <c r="P89" s="306">
        <v>1562</v>
      </c>
      <c r="Q89" s="306">
        <v>6735</v>
      </c>
      <c r="R89" s="306">
        <v>2461</v>
      </c>
      <c r="S89" s="306">
        <v>49033</v>
      </c>
      <c r="T89" s="306">
        <v>6368</v>
      </c>
      <c r="U89" s="39">
        <v>573</v>
      </c>
    </row>
    <row r="90" spans="1:4" ht="16.5" customHeight="1">
      <c r="A90" s="572" t="s">
        <v>65</v>
      </c>
      <c r="B90" s="572"/>
      <c r="C90" s="572"/>
      <c r="D90" s="36"/>
    </row>
    <row r="91" spans="1:4" ht="16.5" customHeight="1">
      <c r="A91" s="573" t="s">
        <v>1022</v>
      </c>
      <c r="B91" s="573"/>
      <c r="C91" s="573"/>
      <c r="D91" s="36"/>
    </row>
    <row r="92" spans="1:4" ht="16.5" customHeight="1">
      <c r="A92" s="36" t="s">
        <v>66</v>
      </c>
      <c r="B92" s="79"/>
      <c r="C92" s="51"/>
      <c r="D92" s="36"/>
    </row>
    <row r="93" spans="1:4" ht="16.5" customHeight="1">
      <c r="A93" s="152"/>
      <c r="B93" s="574" t="s">
        <v>1017</v>
      </c>
      <c r="C93" s="574"/>
      <c r="D93" s="575"/>
    </row>
    <row r="94" spans="1:21" ht="16.5" customHeight="1">
      <c r="A94" s="51"/>
      <c r="B94" s="51"/>
      <c r="C94" s="572" t="s">
        <v>1018</v>
      </c>
      <c r="D94" s="576"/>
      <c r="E94" s="306">
        <v>730</v>
      </c>
      <c r="F94" s="306">
        <v>556</v>
      </c>
      <c r="G94" s="306">
        <v>174</v>
      </c>
      <c r="H94" s="306">
        <v>18</v>
      </c>
      <c r="I94" s="306">
        <v>262</v>
      </c>
      <c r="J94" s="306">
        <v>62</v>
      </c>
      <c r="K94" s="306">
        <v>2</v>
      </c>
      <c r="L94" s="307" t="s">
        <v>14</v>
      </c>
      <c r="M94" s="306">
        <v>556</v>
      </c>
      <c r="N94" s="306">
        <v>438</v>
      </c>
      <c r="O94" s="306">
        <v>117</v>
      </c>
      <c r="P94" s="307" t="s">
        <v>14</v>
      </c>
      <c r="Q94" s="306">
        <v>166</v>
      </c>
      <c r="R94" s="306">
        <v>41</v>
      </c>
      <c r="S94" s="307" t="s">
        <v>14</v>
      </c>
      <c r="T94" s="306">
        <v>418</v>
      </c>
      <c r="U94" s="39">
        <v>18</v>
      </c>
    </row>
    <row r="95" spans="1:21" ht="16.5" customHeight="1">
      <c r="A95" s="51"/>
      <c r="B95" s="51"/>
      <c r="C95" s="572" t="s">
        <v>1019</v>
      </c>
      <c r="D95" s="576"/>
      <c r="E95" s="419">
        <v>3607</v>
      </c>
      <c r="F95" s="419">
        <v>2767</v>
      </c>
      <c r="G95" s="419">
        <v>840</v>
      </c>
      <c r="H95" s="419">
        <v>74</v>
      </c>
      <c r="I95" s="419">
        <v>1280</v>
      </c>
      <c r="J95" s="419">
        <v>431</v>
      </c>
      <c r="K95" s="419">
        <v>10</v>
      </c>
      <c r="L95" s="405" t="s">
        <v>14</v>
      </c>
      <c r="M95" s="419">
        <v>3742</v>
      </c>
      <c r="N95" s="419">
        <v>2936</v>
      </c>
      <c r="O95" s="419">
        <v>800</v>
      </c>
      <c r="P95" s="405" t="s">
        <v>14</v>
      </c>
      <c r="Q95" s="419">
        <v>639</v>
      </c>
      <c r="R95" s="419">
        <v>197</v>
      </c>
      <c r="S95" s="405" t="s">
        <v>14</v>
      </c>
      <c r="T95" s="419">
        <v>1067</v>
      </c>
      <c r="U95" s="173">
        <v>41</v>
      </c>
    </row>
    <row r="96" spans="1:21" ht="16.5" customHeight="1">
      <c r="A96" s="51"/>
      <c r="B96" s="51"/>
      <c r="C96" s="572" t="s">
        <v>1020</v>
      </c>
      <c r="D96" s="576"/>
      <c r="E96" s="306">
        <v>925</v>
      </c>
      <c r="F96" s="306">
        <v>707</v>
      </c>
      <c r="G96" s="306">
        <v>218</v>
      </c>
      <c r="H96" s="306">
        <v>20</v>
      </c>
      <c r="I96" s="306">
        <v>302</v>
      </c>
      <c r="J96" s="306">
        <v>81</v>
      </c>
      <c r="K96" s="306">
        <v>2</v>
      </c>
      <c r="L96" s="307" t="s">
        <v>14</v>
      </c>
      <c r="M96" s="306">
        <v>740</v>
      </c>
      <c r="N96" s="306">
        <v>578</v>
      </c>
      <c r="O96" s="306">
        <v>161</v>
      </c>
      <c r="P96" s="307" t="s">
        <v>14</v>
      </c>
      <c r="Q96" s="306">
        <v>186</v>
      </c>
      <c r="R96" s="306">
        <v>47</v>
      </c>
      <c r="S96" s="307" t="s">
        <v>14</v>
      </c>
      <c r="T96" s="306">
        <v>470</v>
      </c>
      <c r="U96" s="39">
        <v>21</v>
      </c>
    </row>
    <row r="97" spans="1:4" ht="16.5" customHeight="1">
      <c r="A97" s="36" t="s">
        <v>66</v>
      </c>
      <c r="B97" s="51"/>
      <c r="C97" s="51"/>
      <c r="D97" s="36"/>
    </row>
    <row r="98" spans="1:4" ht="16.5" customHeight="1">
      <c r="A98" s="152"/>
      <c r="B98" s="574" t="s">
        <v>67</v>
      </c>
      <c r="C98" s="574"/>
      <c r="D98" s="575"/>
    </row>
    <row r="99" spans="1:21" ht="16.5" customHeight="1">
      <c r="A99" s="51"/>
      <c r="B99" s="51"/>
      <c r="C99" s="572" t="s">
        <v>1018</v>
      </c>
      <c r="D99" s="576"/>
      <c r="E99" s="306">
        <v>3152</v>
      </c>
      <c r="F99" s="306">
        <v>2512</v>
      </c>
      <c r="G99" s="306">
        <v>640</v>
      </c>
      <c r="H99" s="306">
        <v>100</v>
      </c>
      <c r="I99" s="306">
        <v>1030</v>
      </c>
      <c r="J99" s="306">
        <v>88</v>
      </c>
      <c r="K99" s="306">
        <v>11</v>
      </c>
      <c r="L99" s="306">
        <v>2</v>
      </c>
      <c r="M99" s="306">
        <v>986</v>
      </c>
      <c r="N99" s="306">
        <v>799</v>
      </c>
      <c r="O99" s="306">
        <v>179</v>
      </c>
      <c r="P99" s="306">
        <v>13</v>
      </c>
      <c r="Q99" s="306">
        <v>834</v>
      </c>
      <c r="R99" s="306">
        <v>109</v>
      </c>
      <c r="S99" s="306">
        <v>123</v>
      </c>
      <c r="T99" s="306">
        <v>2283</v>
      </c>
      <c r="U99" s="39">
        <v>198</v>
      </c>
    </row>
    <row r="100" spans="1:21" ht="16.5" customHeight="1">
      <c r="A100" s="51"/>
      <c r="B100" s="51"/>
      <c r="C100" s="572" t="s">
        <v>1019</v>
      </c>
      <c r="D100" s="576"/>
      <c r="E100" s="306">
        <v>15794</v>
      </c>
      <c r="F100" s="306">
        <v>12646</v>
      </c>
      <c r="G100" s="306">
        <v>3148</v>
      </c>
      <c r="H100" s="306">
        <v>366</v>
      </c>
      <c r="I100" s="306">
        <v>4870</v>
      </c>
      <c r="J100" s="306">
        <v>606</v>
      </c>
      <c r="K100" s="306">
        <v>58</v>
      </c>
      <c r="L100" s="306">
        <v>9</v>
      </c>
      <c r="M100" s="306">
        <v>6589</v>
      </c>
      <c r="N100" s="306">
        <v>5336</v>
      </c>
      <c r="O100" s="306">
        <v>1203</v>
      </c>
      <c r="P100" s="307">
        <v>30</v>
      </c>
      <c r="Q100" s="306">
        <v>3064</v>
      </c>
      <c r="R100" s="307">
        <v>510</v>
      </c>
      <c r="S100" s="307">
        <v>123</v>
      </c>
      <c r="T100" s="306">
        <v>5985</v>
      </c>
      <c r="U100" s="39">
        <v>511</v>
      </c>
    </row>
    <row r="101" spans="1:21" ht="16.5" customHeight="1">
      <c r="A101" s="51"/>
      <c r="B101" s="51"/>
      <c r="C101" s="573" t="s">
        <v>1021</v>
      </c>
      <c r="D101" s="577"/>
      <c r="E101" s="306">
        <v>5402</v>
      </c>
      <c r="F101" s="306">
        <v>4341</v>
      </c>
      <c r="G101" s="306">
        <v>1061</v>
      </c>
      <c r="H101" s="306">
        <v>133</v>
      </c>
      <c r="I101" s="306">
        <v>1452</v>
      </c>
      <c r="J101" s="306">
        <v>140</v>
      </c>
      <c r="K101" s="306">
        <v>13</v>
      </c>
      <c r="L101" s="306">
        <v>2</v>
      </c>
      <c r="M101" s="306">
        <v>1733</v>
      </c>
      <c r="N101" s="306">
        <v>1405</v>
      </c>
      <c r="O101" s="306">
        <v>313</v>
      </c>
      <c r="P101" s="307">
        <v>16</v>
      </c>
      <c r="Q101" s="306">
        <v>1139</v>
      </c>
      <c r="R101" s="307">
        <v>162</v>
      </c>
      <c r="S101" s="307">
        <v>123</v>
      </c>
      <c r="T101" s="306">
        <v>3483</v>
      </c>
      <c r="U101" s="39">
        <v>291</v>
      </c>
    </row>
    <row r="102" spans="1:4" ht="16.5" customHeight="1">
      <c r="A102" s="51" t="s">
        <v>66</v>
      </c>
      <c r="B102" s="51"/>
      <c r="C102" s="51"/>
      <c r="D102" s="36"/>
    </row>
    <row r="103" spans="1:4" ht="16.5" customHeight="1">
      <c r="A103" s="152"/>
      <c r="B103" s="578" t="s">
        <v>68</v>
      </c>
      <c r="C103" s="578"/>
      <c r="D103" s="579"/>
    </row>
    <row r="104" spans="1:21" ht="16.5" customHeight="1">
      <c r="A104" s="51"/>
      <c r="B104" s="51"/>
      <c r="C104" s="572" t="s">
        <v>1018</v>
      </c>
      <c r="D104" s="576"/>
      <c r="E104" s="306">
        <v>6558</v>
      </c>
      <c r="F104" s="306">
        <v>5243</v>
      </c>
      <c r="G104" s="306">
        <v>1312</v>
      </c>
      <c r="H104" s="306">
        <v>2</v>
      </c>
      <c r="I104" s="306">
        <v>1271</v>
      </c>
      <c r="J104" s="306">
        <v>164</v>
      </c>
      <c r="K104" s="306">
        <v>60</v>
      </c>
      <c r="L104" s="306">
        <v>15</v>
      </c>
      <c r="M104" s="306">
        <v>1085</v>
      </c>
      <c r="N104" s="306">
        <v>870</v>
      </c>
      <c r="O104" s="306">
        <v>201</v>
      </c>
      <c r="P104" s="307" t="s">
        <v>14</v>
      </c>
      <c r="Q104" s="306">
        <v>1569</v>
      </c>
      <c r="R104" s="307">
        <v>37</v>
      </c>
      <c r="S104" s="307" t="s">
        <v>14</v>
      </c>
      <c r="T104" s="307" t="s">
        <v>14</v>
      </c>
      <c r="U104" s="187" t="s">
        <v>14</v>
      </c>
    </row>
    <row r="105" spans="1:21" ht="16.5" customHeight="1">
      <c r="A105" s="51"/>
      <c r="B105" s="51"/>
      <c r="C105" s="572" t="s">
        <v>1019</v>
      </c>
      <c r="D105" s="576"/>
      <c r="E105" s="452">
        <v>30867</v>
      </c>
      <c r="F105" s="452">
        <v>24780</v>
      </c>
      <c r="G105" s="452">
        <v>6075</v>
      </c>
      <c r="H105" s="452">
        <v>13</v>
      </c>
      <c r="I105" s="452">
        <v>5889</v>
      </c>
      <c r="J105" s="452">
        <v>1000</v>
      </c>
      <c r="K105" s="452">
        <v>298</v>
      </c>
      <c r="L105" s="452">
        <v>84</v>
      </c>
      <c r="M105" s="452">
        <v>7179</v>
      </c>
      <c r="N105" s="452">
        <v>5758</v>
      </c>
      <c r="O105" s="452">
        <v>1335</v>
      </c>
      <c r="P105" s="428" t="s">
        <v>14</v>
      </c>
      <c r="Q105" s="452">
        <v>5570</v>
      </c>
      <c r="R105" s="452">
        <v>267</v>
      </c>
      <c r="S105" s="428" t="s">
        <v>14</v>
      </c>
      <c r="T105" s="428" t="s">
        <v>14</v>
      </c>
      <c r="U105" s="428" t="s">
        <v>14</v>
      </c>
    </row>
    <row r="106" spans="1:4" ht="6.75" customHeight="1">
      <c r="A106" s="51"/>
      <c r="B106" s="51"/>
      <c r="C106" s="51"/>
      <c r="D106" s="36"/>
    </row>
    <row r="107" spans="1:4" ht="16.5" customHeight="1">
      <c r="A107" s="570" t="s">
        <v>1023</v>
      </c>
      <c r="B107" s="570"/>
      <c r="C107" s="570"/>
      <c r="D107" s="571"/>
    </row>
    <row r="108" spans="1:21" ht="16.5" customHeight="1">
      <c r="A108" s="572" t="s">
        <v>51</v>
      </c>
      <c r="B108" s="572"/>
      <c r="C108" s="572"/>
      <c r="D108" s="36"/>
      <c r="E108" s="306">
        <v>5408</v>
      </c>
      <c r="F108" s="306">
        <v>4260</v>
      </c>
      <c r="G108" s="306">
        <v>1145</v>
      </c>
      <c r="H108" s="306">
        <v>338</v>
      </c>
      <c r="I108" s="306">
        <v>1367</v>
      </c>
      <c r="J108" s="306">
        <v>304</v>
      </c>
      <c r="K108" s="306">
        <v>148</v>
      </c>
      <c r="L108" s="306">
        <v>51</v>
      </c>
      <c r="M108" s="306">
        <v>854</v>
      </c>
      <c r="N108" s="306">
        <v>660</v>
      </c>
      <c r="O108" s="306">
        <v>188</v>
      </c>
      <c r="P108" s="306">
        <v>752</v>
      </c>
      <c r="Q108" s="306">
        <v>1971</v>
      </c>
      <c r="R108" s="306">
        <v>1176</v>
      </c>
      <c r="S108" s="306">
        <v>54601</v>
      </c>
      <c r="T108" s="306">
        <v>2430</v>
      </c>
      <c r="U108" s="39">
        <v>236</v>
      </c>
    </row>
    <row r="109" spans="1:21" ht="16.5" customHeight="1">
      <c r="A109" s="572" t="s">
        <v>61</v>
      </c>
      <c r="B109" s="572"/>
      <c r="C109" s="572"/>
      <c r="D109" s="36"/>
      <c r="E109" s="306">
        <v>25370</v>
      </c>
      <c r="F109" s="306">
        <v>20020</v>
      </c>
      <c r="G109" s="306">
        <v>5336</v>
      </c>
      <c r="H109" s="306">
        <v>1096</v>
      </c>
      <c r="I109" s="306">
        <v>6382</v>
      </c>
      <c r="J109" s="306">
        <v>1590</v>
      </c>
      <c r="K109" s="306">
        <v>682</v>
      </c>
      <c r="L109" s="306">
        <v>231</v>
      </c>
      <c r="M109" s="306">
        <v>5659</v>
      </c>
      <c r="N109" s="306">
        <v>4414</v>
      </c>
      <c r="O109" s="306">
        <v>1211</v>
      </c>
      <c r="P109" s="306">
        <v>1573</v>
      </c>
      <c r="Q109" s="306">
        <v>6624</v>
      </c>
      <c r="R109" s="306">
        <v>2983</v>
      </c>
      <c r="S109" s="306">
        <v>54601</v>
      </c>
      <c r="T109" s="306">
        <v>6225</v>
      </c>
      <c r="U109" s="39">
        <v>598</v>
      </c>
    </row>
    <row r="110" spans="1:4" ht="16.5" customHeight="1">
      <c r="A110" s="572" t="s">
        <v>65</v>
      </c>
      <c r="B110" s="572"/>
      <c r="C110" s="572"/>
      <c r="D110" s="36"/>
    </row>
    <row r="111" spans="1:4" ht="16.5" customHeight="1">
      <c r="A111" s="573" t="s">
        <v>1022</v>
      </c>
      <c r="B111" s="573"/>
      <c r="C111" s="573"/>
      <c r="D111" s="36"/>
    </row>
    <row r="112" spans="1:4" ht="16.5" customHeight="1">
      <c r="A112" s="36" t="s">
        <v>66</v>
      </c>
      <c r="B112" s="79"/>
      <c r="C112" s="51"/>
      <c r="D112" s="36"/>
    </row>
    <row r="113" spans="1:4" ht="16.5" customHeight="1">
      <c r="A113" s="152"/>
      <c r="B113" s="574" t="s">
        <v>1017</v>
      </c>
      <c r="C113" s="574"/>
      <c r="D113" s="575"/>
    </row>
    <row r="114" spans="1:21" ht="16.5" customHeight="1">
      <c r="A114" s="51"/>
      <c r="B114" s="51"/>
      <c r="C114" s="572" t="s">
        <v>1018</v>
      </c>
      <c r="D114" s="576"/>
      <c r="E114" s="306">
        <v>586</v>
      </c>
      <c r="F114" s="306">
        <v>428</v>
      </c>
      <c r="G114" s="306">
        <v>158</v>
      </c>
      <c r="H114" s="306">
        <v>20</v>
      </c>
      <c r="I114" s="306">
        <v>264</v>
      </c>
      <c r="J114" s="306">
        <v>64</v>
      </c>
      <c r="K114" s="307" t="s">
        <v>14</v>
      </c>
      <c r="L114" s="307" t="s">
        <v>14</v>
      </c>
      <c r="M114" s="306">
        <v>422</v>
      </c>
      <c r="N114" s="306">
        <v>325</v>
      </c>
      <c r="O114" s="306">
        <v>96</v>
      </c>
      <c r="P114" s="307" t="s">
        <v>14</v>
      </c>
      <c r="Q114" s="306">
        <v>171</v>
      </c>
      <c r="R114" s="306">
        <v>39</v>
      </c>
      <c r="S114" s="307" t="s">
        <v>14</v>
      </c>
      <c r="T114" s="306">
        <v>391</v>
      </c>
      <c r="U114" s="39">
        <v>16</v>
      </c>
    </row>
    <row r="115" spans="1:21" ht="16.5" customHeight="1">
      <c r="A115" s="51"/>
      <c r="B115" s="51"/>
      <c r="C115" s="572" t="s">
        <v>1019</v>
      </c>
      <c r="D115" s="576"/>
      <c r="E115" s="419">
        <v>2891</v>
      </c>
      <c r="F115" s="419">
        <v>2113</v>
      </c>
      <c r="G115" s="419">
        <v>778</v>
      </c>
      <c r="H115" s="419">
        <v>90</v>
      </c>
      <c r="I115" s="419">
        <v>1328</v>
      </c>
      <c r="J115" s="419">
        <v>447</v>
      </c>
      <c r="K115" s="405" t="s">
        <v>14</v>
      </c>
      <c r="L115" s="405" t="s">
        <v>14</v>
      </c>
      <c r="M115" s="419">
        <v>2884</v>
      </c>
      <c r="N115" s="419">
        <v>2239</v>
      </c>
      <c r="O115" s="419">
        <v>639</v>
      </c>
      <c r="P115" s="405" t="s">
        <v>14</v>
      </c>
      <c r="Q115" s="419">
        <v>679</v>
      </c>
      <c r="R115" s="419">
        <v>177</v>
      </c>
      <c r="S115" s="405" t="s">
        <v>14</v>
      </c>
      <c r="T115" s="419">
        <v>1050</v>
      </c>
      <c r="U115" s="173">
        <v>42</v>
      </c>
    </row>
    <row r="116" spans="1:21" ht="16.5" customHeight="1">
      <c r="A116" s="51"/>
      <c r="B116" s="51"/>
      <c r="C116" s="572" t="s">
        <v>1020</v>
      </c>
      <c r="D116" s="576"/>
      <c r="E116" s="306">
        <v>756</v>
      </c>
      <c r="F116" s="306">
        <v>550</v>
      </c>
      <c r="G116" s="306">
        <v>206</v>
      </c>
      <c r="H116" s="306">
        <v>24</v>
      </c>
      <c r="I116" s="306">
        <v>306</v>
      </c>
      <c r="J116" s="306">
        <v>90</v>
      </c>
      <c r="K116" s="307" t="s">
        <v>14</v>
      </c>
      <c r="L116" s="307" t="s">
        <v>14</v>
      </c>
      <c r="M116" s="306">
        <v>595</v>
      </c>
      <c r="N116" s="306">
        <v>458</v>
      </c>
      <c r="O116" s="306">
        <v>136</v>
      </c>
      <c r="P116" s="307" t="s">
        <v>14</v>
      </c>
      <c r="Q116" s="306">
        <v>195</v>
      </c>
      <c r="R116" s="306">
        <v>48</v>
      </c>
      <c r="S116" s="307" t="s">
        <v>14</v>
      </c>
      <c r="T116" s="306">
        <v>445</v>
      </c>
      <c r="U116" s="39">
        <v>21</v>
      </c>
    </row>
    <row r="117" spans="1:4" ht="16.5" customHeight="1">
      <c r="A117" s="36" t="s">
        <v>66</v>
      </c>
      <c r="B117" s="51"/>
      <c r="C117" s="51"/>
      <c r="D117" s="36"/>
    </row>
    <row r="118" spans="1:4" ht="16.5" customHeight="1">
      <c r="A118" s="152"/>
      <c r="B118" s="574" t="s">
        <v>67</v>
      </c>
      <c r="C118" s="574"/>
      <c r="D118" s="575"/>
    </row>
    <row r="119" spans="1:21" ht="16.5" customHeight="1">
      <c r="A119" s="51"/>
      <c r="B119" s="51"/>
      <c r="C119" s="572" t="s">
        <v>1018</v>
      </c>
      <c r="D119" s="576"/>
      <c r="E119" s="306">
        <v>2537</v>
      </c>
      <c r="F119" s="306">
        <v>1953</v>
      </c>
      <c r="G119" s="306">
        <v>583</v>
      </c>
      <c r="H119" s="306">
        <v>73</v>
      </c>
      <c r="I119" s="306">
        <v>919</v>
      </c>
      <c r="J119" s="306">
        <v>88</v>
      </c>
      <c r="K119" s="306">
        <v>11</v>
      </c>
      <c r="L119" s="306">
        <v>1</v>
      </c>
      <c r="M119" s="306">
        <v>754</v>
      </c>
      <c r="N119" s="306">
        <v>582</v>
      </c>
      <c r="O119" s="306">
        <v>168</v>
      </c>
      <c r="P119" s="306">
        <v>13</v>
      </c>
      <c r="Q119" s="306">
        <v>747</v>
      </c>
      <c r="R119" s="306">
        <v>127</v>
      </c>
      <c r="S119" s="306">
        <v>288</v>
      </c>
      <c r="T119" s="306">
        <v>2214</v>
      </c>
      <c r="U119" s="39">
        <v>208</v>
      </c>
    </row>
    <row r="120" spans="1:21" ht="16.5" customHeight="1">
      <c r="A120" s="51"/>
      <c r="B120" s="51"/>
      <c r="C120" s="572" t="s">
        <v>1019</v>
      </c>
      <c r="D120" s="576"/>
      <c r="E120" s="306">
        <v>12601</v>
      </c>
      <c r="F120" s="306">
        <v>9739</v>
      </c>
      <c r="G120" s="306">
        <v>2857</v>
      </c>
      <c r="H120" s="306">
        <v>271</v>
      </c>
      <c r="I120" s="306">
        <v>4404</v>
      </c>
      <c r="J120" s="306">
        <v>590</v>
      </c>
      <c r="K120" s="306">
        <v>55</v>
      </c>
      <c r="L120" s="306">
        <v>4</v>
      </c>
      <c r="M120" s="306">
        <v>5058</v>
      </c>
      <c r="N120" s="306">
        <v>3938</v>
      </c>
      <c r="O120" s="306">
        <v>1097</v>
      </c>
      <c r="P120" s="307">
        <v>28</v>
      </c>
      <c r="Q120" s="306">
        <v>2824</v>
      </c>
      <c r="R120" s="307">
        <v>573</v>
      </c>
      <c r="S120" s="307">
        <v>288</v>
      </c>
      <c r="T120" s="306">
        <v>5784</v>
      </c>
      <c r="U120" s="39">
        <v>542</v>
      </c>
    </row>
    <row r="121" spans="1:21" ht="16.5" customHeight="1">
      <c r="A121" s="51"/>
      <c r="B121" s="51"/>
      <c r="C121" s="573" t="s">
        <v>1021</v>
      </c>
      <c r="D121" s="577"/>
      <c r="E121" s="306">
        <v>4232</v>
      </c>
      <c r="F121" s="306">
        <v>3259</v>
      </c>
      <c r="G121" s="306">
        <v>972</v>
      </c>
      <c r="H121" s="306">
        <v>92</v>
      </c>
      <c r="I121" s="306">
        <v>1318</v>
      </c>
      <c r="J121" s="306">
        <v>144</v>
      </c>
      <c r="K121" s="306">
        <v>13</v>
      </c>
      <c r="L121" s="306">
        <v>1</v>
      </c>
      <c r="M121" s="306">
        <v>1363</v>
      </c>
      <c r="N121" s="306">
        <v>1065</v>
      </c>
      <c r="O121" s="306">
        <v>294</v>
      </c>
      <c r="P121" s="307">
        <v>13</v>
      </c>
      <c r="Q121" s="306">
        <v>1020</v>
      </c>
      <c r="R121" s="307">
        <v>190</v>
      </c>
      <c r="S121" s="307">
        <v>288</v>
      </c>
      <c r="T121" s="306">
        <v>3329</v>
      </c>
      <c r="U121" s="39">
        <v>306</v>
      </c>
    </row>
    <row r="122" spans="1:4" ht="16.5" customHeight="1">
      <c r="A122" s="51" t="s">
        <v>66</v>
      </c>
      <c r="B122" s="51"/>
      <c r="C122" s="51"/>
      <c r="D122" s="36"/>
    </row>
    <row r="123" spans="1:4" ht="16.5" customHeight="1">
      <c r="A123" s="152"/>
      <c r="B123" s="572" t="s">
        <v>788</v>
      </c>
      <c r="C123" s="572"/>
      <c r="D123" s="576"/>
    </row>
    <row r="124" spans="1:21" ht="16.5" customHeight="1">
      <c r="A124" s="51"/>
      <c r="B124" s="51"/>
      <c r="C124" s="572" t="s">
        <v>1018</v>
      </c>
      <c r="D124" s="576"/>
      <c r="E124" s="306">
        <v>5408</v>
      </c>
      <c r="F124" s="306">
        <v>4260</v>
      </c>
      <c r="G124" s="306">
        <v>1145</v>
      </c>
      <c r="H124" s="306" t="s">
        <v>14</v>
      </c>
      <c r="I124" s="306">
        <v>1216</v>
      </c>
      <c r="J124" s="306">
        <v>144</v>
      </c>
      <c r="K124" s="306">
        <v>36</v>
      </c>
      <c r="L124" s="306">
        <v>12</v>
      </c>
      <c r="M124" s="306">
        <v>854</v>
      </c>
      <c r="N124" s="306">
        <v>660</v>
      </c>
      <c r="O124" s="306">
        <v>188</v>
      </c>
      <c r="P124" s="307" t="s">
        <v>14</v>
      </c>
      <c r="Q124" s="306">
        <v>1510</v>
      </c>
      <c r="R124" s="307">
        <v>43</v>
      </c>
      <c r="S124" s="307" t="s">
        <v>14</v>
      </c>
      <c r="T124" s="307" t="s">
        <v>14</v>
      </c>
      <c r="U124" s="187" t="s">
        <v>14</v>
      </c>
    </row>
    <row r="125" spans="1:21" ht="16.5" customHeight="1">
      <c r="A125" s="51"/>
      <c r="B125" s="51"/>
      <c r="C125" s="572" t="s">
        <v>1019</v>
      </c>
      <c r="D125" s="576"/>
      <c r="E125" s="428">
        <v>25370</v>
      </c>
      <c r="F125" s="428">
        <v>20020</v>
      </c>
      <c r="G125" s="428">
        <v>5336</v>
      </c>
      <c r="H125" s="428" t="s">
        <v>14</v>
      </c>
      <c r="I125" s="428">
        <v>5676</v>
      </c>
      <c r="J125" s="428">
        <v>879</v>
      </c>
      <c r="K125" s="428">
        <v>178</v>
      </c>
      <c r="L125" s="428">
        <v>60</v>
      </c>
      <c r="M125" s="428">
        <v>5659</v>
      </c>
      <c r="N125" s="428">
        <v>4414</v>
      </c>
      <c r="O125" s="428">
        <v>1211</v>
      </c>
      <c r="P125" s="428" t="s">
        <v>14</v>
      </c>
      <c r="Q125" s="428">
        <v>5391</v>
      </c>
      <c r="R125" s="428">
        <v>251</v>
      </c>
      <c r="S125" s="187" t="s">
        <v>14</v>
      </c>
      <c r="T125" s="187" t="s">
        <v>14</v>
      </c>
      <c r="U125" s="187" t="s">
        <v>14</v>
      </c>
    </row>
    <row r="126" spans="1:4" ht="6.75" customHeight="1">
      <c r="A126" s="51"/>
      <c r="B126" s="51"/>
      <c r="C126" s="51"/>
      <c r="D126" s="36"/>
    </row>
    <row r="127" spans="1:4" ht="16.5" customHeight="1">
      <c r="A127" s="570" t="s">
        <v>1099</v>
      </c>
      <c r="B127" s="570"/>
      <c r="C127" s="570"/>
      <c r="D127" s="571"/>
    </row>
    <row r="128" spans="1:21" s="15" customFormat="1" ht="16.5" customHeight="1">
      <c r="A128" s="580" t="s">
        <v>51</v>
      </c>
      <c r="B128" s="580"/>
      <c r="C128" s="580"/>
      <c r="D128" s="6"/>
      <c r="E128" s="301">
        <v>4076</v>
      </c>
      <c r="F128" s="301">
        <v>3134</v>
      </c>
      <c r="G128" s="301">
        <v>940</v>
      </c>
      <c r="H128" s="301">
        <v>306</v>
      </c>
      <c r="I128" s="301">
        <v>1234</v>
      </c>
      <c r="J128" s="301">
        <v>223</v>
      </c>
      <c r="K128" s="301">
        <v>108</v>
      </c>
      <c r="L128" s="301">
        <v>45</v>
      </c>
      <c r="M128" s="301">
        <v>574</v>
      </c>
      <c r="N128" s="301">
        <v>412</v>
      </c>
      <c r="O128" s="301">
        <v>151</v>
      </c>
      <c r="P128" s="301">
        <v>833</v>
      </c>
      <c r="Q128" s="301">
        <v>1757</v>
      </c>
      <c r="R128" s="301">
        <v>1298</v>
      </c>
      <c r="S128" s="301">
        <v>63107</v>
      </c>
      <c r="T128" s="301">
        <v>1915</v>
      </c>
      <c r="U128" s="15">
        <v>213</v>
      </c>
    </row>
    <row r="129" spans="1:21" s="15" customFormat="1" ht="16.5" customHeight="1">
      <c r="A129" s="580" t="s">
        <v>61</v>
      </c>
      <c r="B129" s="580"/>
      <c r="C129" s="580"/>
      <c r="D129" s="6"/>
      <c r="E129" s="301">
        <v>18829</v>
      </c>
      <c r="F129" s="301">
        <v>14516</v>
      </c>
      <c r="G129" s="301">
        <v>4305</v>
      </c>
      <c r="H129" s="301">
        <v>988</v>
      </c>
      <c r="I129" s="301">
        <v>5686</v>
      </c>
      <c r="J129" s="301">
        <v>1164</v>
      </c>
      <c r="K129" s="301">
        <v>493</v>
      </c>
      <c r="L129" s="301">
        <v>205</v>
      </c>
      <c r="M129" s="301">
        <v>3739</v>
      </c>
      <c r="N129" s="301">
        <v>2703</v>
      </c>
      <c r="O129" s="301">
        <v>968</v>
      </c>
      <c r="P129" s="301">
        <v>1741</v>
      </c>
      <c r="Q129" s="301">
        <v>5738</v>
      </c>
      <c r="R129" s="301">
        <v>3232</v>
      </c>
      <c r="S129" s="301">
        <v>63107</v>
      </c>
      <c r="T129" s="301">
        <v>4877</v>
      </c>
      <c r="U129" s="15">
        <v>527</v>
      </c>
    </row>
    <row r="130" spans="1:4" ht="16.5" customHeight="1">
      <c r="A130" s="572" t="s">
        <v>65</v>
      </c>
      <c r="B130" s="572"/>
      <c r="C130" s="572"/>
      <c r="D130" s="36"/>
    </row>
    <row r="131" spans="1:4" ht="16.5" customHeight="1">
      <c r="A131" s="573" t="s">
        <v>1022</v>
      </c>
      <c r="B131" s="573"/>
      <c r="C131" s="573"/>
      <c r="D131" s="36"/>
    </row>
    <row r="132" spans="1:4" ht="16.5" customHeight="1">
      <c r="A132" s="36" t="s">
        <v>66</v>
      </c>
      <c r="B132" s="79"/>
      <c r="C132" s="51"/>
      <c r="D132" s="36"/>
    </row>
    <row r="133" spans="1:4" ht="16.5" customHeight="1">
      <c r="A133" s="152"/>
      <c r="B133" s="574" t="s">
        <v>1017</v>
      </c>
      <c r="C133" s="574"/>
      <c r="D133" s="575"/>
    </row>
    <row r="134" spans="1:21" ht="16.5" customHeight="1">
      <c r="A134" s="51"/>
      <c r="B134" s="51"/>
      <c r="C134" s="572" t="s">
        <v>1018</v>
      </c>
      <c r="D134" s="576"/>
      <c r="E134" s="306">
        <v>431</v>
      </c>
      <c r="F134" s="306">
        <v>294</v>
      </c>
      <c r="G134" s="306">
        <v>137</v>
      </c>
      <c r="H134" s="306">
        <v>13</v>
      </c>
      <c r="I134" s="306">
        <v>225</v>
      </c>
      <c r="J134" s="306">
        <v>40</v>
      </c>
      <c r="K134" s="307" t="s">
        <v>14</v>
      </c>
      <c r="L134" s="307">
        <v>1</v>
      </c>
      <c r="M134" s="306">
        <v>247</v>
      </c>
      <c r="N134" s="306">
        <v>162</v>
      </c>
      <c r="O134" s="306">
        <v>84</v>
      </c>
      <c r="P134" s="307" t="s">
        <v>14</v>
      </c>
      <c r="Q134" s="306">
        <v>141</v>
      </c>
      <c r="R134" s="306">
        <v>42</v>
      </c>
      <c r="S134" s="307" t="s">
        <v>14</v>
      </c>
      <c r="T134" s="306">
        <v>268</v>
      </c>
      <c r="U134" s="39">
        <v>17</v>
      </c>
    </row>
    <row r="135" spans="1:21" ht="16.5" customHeight="1">
      <c r="A135" s="51"/>
      <c r="B135" s="51"/>
      <c r="C135" s="572" t="s">
        <v>1019</v>
      </c>
      <c r="D135" s="576"/>
      <c r="E135" s="419">
        <v>2134</v>
      </c>
      <c r="F135" s="419">
        <v>1476</v>
      </c>
      <c r="G135" s="419">
        <v>658</v>
      </c>
      <c r="H135" s="419">
        <v>59</v>
      </c>
      <c r="I135" s="419">
        <v>1107</v>
      </c>
      <c r="J135" s="419">
        <v>301</v>
      </c>
      <c r="K135" s="405" t="s">
        <v>14</v>
      </c>
      <c r="L135" s="405">
        <v>7</v>
      </c>
      <c r="M135" s="419">
        <v>1654</v>
      </c>
      <c r="N135" s="419">
        <v>1091</v>
      </c>
      <c r="O135" s="419">
        <v>557</v>
      </c>
      <c r="P135" s="405" t="s">
        <v>14</v>
      </c>
      <c r="Q135" s="419">
        <v>536</v>
      </c>
      <c r="R135" s="419">
        <v>200</v>
      </c>
      <c r="S135" s="405" t="s">
        <v>14</v>
      </c>
      <c r="T135" s="419">
        <v>737</v>
      </c>
      <c r="U135" s="173">
        <v>46</v>
      </c>
    </row>
    <row r="136" spans="1:21" ht="16.5" customHeight="1">
      <c r="A136" s="51"/>
      <c r="B136" s="51"/>
      <c r="C136" s="572" t="s">
        <v>1020</v>
      </c>
      <c r="D136" s="576"/>
      <c r="E136" s="306">
        <v>560</v>
      </c>
      <c r="F136" s="306">
        <v>382</v>
      </c>
      <c r="G136" s="306">
        <v>178</v>
      </c>
      <c r="H136" s="306">
        <v>13</v>
      </c>
      <c r="I136" s="306">
        <v>269</v>
      </c>
      <c r="J136" s="306">
        <v>60</v>
      </c>
      <c r="K136" s="307" t="s">
        <v>14</v>
      </c>
      <c r="L136" s="307">
        <v>2</v>
      </c>
      <c r="M136" s="306">
        <v>329</v>
      </c>
      <c r="N136" s="306">
        <v>208</v>
      </c>
      <c r="O136" s="306">
        <v>120</v>
      </c>
      <c r="P136" s="307" t="s">
        <v>14</v>
      </c>
      <c r="Q136" s="306">
        <v>155</v>
      </c>
      <c r="R136" s="306">
        <v>52</v>
      </c>
      <c r="S136" s="307" t="s">
        <v>14</v>
      </c>
      <c r="T136" s="306">
        <v>309</v>
      </c>
      <c r="U136" s="39">
        <v>19</v>
      </c>
    </row>
    <row r="137" spans="1:4" ht="16.5" customHeight="1">
      <c r="A137" s="36" t="s">
        <v>66</v>
      </c>
      <c r="B137" s="51"/>
      <c r="C137" s="51"/>
      <c r="D137" s="36"/>
    </row>
    <row r="138" spans="1:4" ht="16.5" customHeight="1">
      <c r="A138" s="152"/>
      <c r="B138" s="574" t="s">
        <v>67</v>
      </c>
      <c r="C138" s="574"/>
      <c r="D138" s="575"/>
    </row>
    <row r="139" spans="1:21" ht="16.5" customHeight="1">
      <c r="A139" s="51"/>
      <c r="B139" s="51"/>
      <c r="C139" s="572" t="s">
        <v>1018</v>
      </c>
      <c r="D139" s="576"/>
      <c r="E139" s="306">
        <v>1707</v>
      </c>
      <c r="F139" s="306">
        <v>1273</v>
      </c>
      <c r="G139" s="306">
        <v>434</v>
      </c>
      <c r="H139" s="306">
        <v>62</v>
      </c>
      <c r="I139" s="306">
        <v>773</v>
      </c>
      <c r="J139" s="306">
        <v>58</v>
      </c>
      <c r="K139" s="306">
        <v>2</v>
      </c>
      <c r="L139" s="306">
        <v>4</v>
      </c>
      <c r="M139" s="306">
        <v>471</v>
      </c>
      <c r="N139" s="306">
        <v>335</v>
      </c>
      <c r="O139" s="306">
        <v>131</v>
      </c>
      <c r="P139" s="306">
        <v>12</v>
      </c>
      <c r="Q139" s="306">
        <v>623</v>
      </c>
      <c r="R139" s="306">
        <v>122</v>
      </c>
      <c r="S139" s="306">
        <v>52</v>
      </c>
      <c r="T139" s="306">
        <v>1671</v>
      </c>
      <c r="U139" s="39">
        <v>176</v>
      </c>
    </row>
    <row r="140" spans="1:21" ht="16.5" customHeight="1">
      <c r="A140" s="51"/>
      <c r="B140" s="51"/>
      <c r="C140" s="572" t="s">
        <v>1019</v>
      </c>
      <c r="D140" s="576"/>
      <c r="E140" s="306">
        <v>8442</v>
      </c>
      <c r="F140" s="306">
        <v>6341</v>
      </c>
      <c r="G140" s="306">
        <v>2101</v>
      </c>
      <c r="H140" s="306">
        <v>230</v>
      </c>
      <c r="I140" s="306">
        <v>3682</v>
      </c>
      <c r="J140" s="306">
        <v>413</v>
      </c>
      <c r="K140" s="306">
        <v>10</v>
      </c>
      <c r="L140" s="306">
        <v>19</v>
      </c>
      <c r="M140" s="306">
        <v>3124</v>
      </c>
      <c r="N140" s="306">
        <v>2237</v>
      </c>
      <c r="O140" s="306">
        <v>855</v>
      </c>
      <c r="P140" s="307">
        <v>26</v>
      </c>
      <c r="Q140" s="306">
        <v>2274</v>
      </c>
      <c r="R140" s="307">
        <v>556</v>
      </c>
      <c r="S140" s="307">
        <v>52</v>
      </c>
      <c r="T140" s="306">
        <v>4371</v>
      </c>
      <c r="U140" s="39">
        <v>450</v>
      </c>
    </row>
    <row r="141" spans="1:21" ht="16.5" customHeight="1">
      <c r="A141" s="51"/>
      <c r="B141" s="51"/>
      <c r="C141" s="573" t="s">
        <v>1021</v>
      </c>
      <c r="D141" s="577"/>
      <c r="E141" s="306">
        <v>2804</v>
      </c>
      <c r="F141" s="306">
        <v>2115</v>
      </c>
      <c r="G141" s="306">
        <v>689</v>
      </c>
      <c r="H141" s="306">
        <v>77</v>
      </c>
      <c r="I141" s="306">
        <v>1083</v>
      </c>
      <c r="J141" s="306">
        <v>108</v>
      </c>
      <c r="K141" s="306">
        <v>2</v>
      </c>
      <c r="L141" s="306">
        <v>5</v>
      </c>
      <c r="M141" s="306">
        <v>835</v>
      </c>
      <c r="N141" s="306">
        <v>585</v>
      </c>
      <c r="O141" s="306">
        <v>242</v>
      </c>
      <c r="P141" s="307">
        <v>13</v>
      </c>
      <c r="Q141" s="306">
        <v>815</v>
      </c>
      <c r="R141" s="307">
        <v>198</v>
      </c>
      <c r="S141" s="307">
        <v>52</v>
      </c>
      <c r="T141" s="306">
        <v>2486</v>
      </c>
      <c r="U141" s="39">
        <v>254</v>
      </c>
    </row>
    <row r="142" spans="1:4" ht="16.5" customHeight="1">
      <c r="A142" s="51" t="s">
        <v>66</v>
      </c>
      <c r="B142" s="51"/>
      <c r="C142" s="51"/>
      <c r="D142" s="36"/>
    </row>
    <row r="143" spans="1:4" ht="16.5" customHeight="1">
      <c r="A143" s="152"/>
      <c r="B143" s="572" t="s">
        <v>788</v>
      </c>
      <c r="C143" s="572"/>
      <c r="D143" s="576"/>
    </row>
    <row r="144" spans="1:21" ht="16.5" customHeight="1">
      <c r="A144" s="51"/>
      <c r="B144" s="51"/>
      <c r="C144" s="572" t="s">
        <v>1018</v>
      </c>
      <c r="D144" s="576"/>
      <c r="E144" s="306">
        <v>4076</v>
      </c>
      <c r="F144" s="306">
        <v>3134</v>
      </c>
      <c r="G144" s="306">
        <v>940</v>
      </c>
      <c r="H144" s="306">
        <v>1</v>
      </c>
      <c r="I144" s="306">
        <v>1104</v>
      </c>
      <c r="J144" s="306">
        <v>94</v>
      </c>
      <c r="K144" s="306">
        <v>22</v>
      </c>
      <c r="L144" s="306">
        <v>11</v>
      </c>
      <c r="M144" s="306">
        <v>574</v>
      </c>
      <c r="N144" s="306">
        <v>412</v>
      </c>
      <c r="O144" s="306">
        <v>151</v>
      </c>
      <c r="P144" s="307" t="s">
        <v>14</v>
      </c>
      <c r="Q144" s="306">
        <v>1333</v>
      </c>
      <c r="R144" s="307">
        <v>37</v>
      </c>
      <c r="S144" s="307" t="s">
        <v>14</v>
      </c>
      <c r="T144" s="307" t="s">
        <v>14</v>
      </c>
      <c r="U144" s="187" t="s">
        <v>14</v>
      </c>
    </row>
    <row r="145" spans="1:21" ht="16.5" customHeight="1">
      <c r="A145" s="51"/>
      <c r="B145" s="51"/>
      <c r="C145" s="572" t="s">
        <v>1019</v>
      </c>
      <c r="D145" s="576"/>
      <c r="E145" s="428">
        <v>18829</v>
      </c>
      <c r="F145" s="428">
        <v>14516</v>
      </c>
      <c r="G145" s="428">
        <v>4305</v>
      </c>
      <c r="H145" s="428">
        <v>4</v>
      </c>
      <c r="I145" s="428">
        <v>5087</v>
      </c>
      <c r="J145" s="428">
        <v>596</v>
      </c>
      <c r="K145" s="428">
        <v>109</v>
      </c>
      <c r="L145" s="428">
        <v>57</v>
      </c>
      <c r="M145" s="428">
        <v>3739</v>
      </c>
      <c r="N145" s="428">
        <v>2703</v>
      </c>
      <c r="O145" s="428">
        <v>968</v>
      </c>
      <c r="P145" s="428" t="s">
        <v>14</v>
      </c>
      <c r="Q145" s="428">
        <v>4652</v>
      </c>
      <c r="R145" s="428">
        <v>230</v>
      </c>
      <c r="S145" s="187" t="s">
        <v>14</v>
      </c>
      <c r="T145" s="187" t="s">
        <v>14</v>
      </c>
      <c r="U145" s="187" t="s">
        <v>14</v>
      </c>
    </row>
    <row r="146" spans="1:21" ht="6" customHeight="1" thickBot="1">
      <c r="A146" s="44"/>
      <c r="B146" s="44"/>
      <c r="C146" s="44"/>
      <c r="D146" s="42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</row>
    <row r="147" spans="1:3" ht="18.75" customHeight="1">
      <c r="A147" s="51"/>
      <c r="B147" s="51"/>
      <c r="C147" s="51"/>
    </row>
    <row r="148" ht="13.5">
      <c r="C148" s="51"/>
    </row>
  </sheetData>
  <sheetProtection/>
  <mergeCells count="132">
    <mergeCell ref="C139:D139"/>
    <mergeCell ref="C140:D140"/>
    <mergeCell ref="C141:D141"/>
    <mergeCell ref="B143:D143"/>
    <mergeCell ref="C144:D144"/>
    <mergeCell ref="C145:D145"/>
    <mergeCell ref="A131:C131"/>
    <mergeCell ref="B133:D133"/>
    <mergeCell ref="C134:D134"/>
    <mergeCell ref="C135:D135"/>
    <mergeCell ref="C136:D136"/>
    <mergeCell ref="B138:D138"/>
    <mergeCell ref="C124:D124"/>
    <mergeCell ref="C125:D125"/>
    <mergeCell ref="A127:D127"/>
    <mergeCell ref="A128:C128"/>
    <mergeCell ref="A129:C129"/>
    <mergeCell ref="A130:C130"/>
    <mergeCell ref="C116:D116"/>
    <mergeCell ref="B118:D118"/>
    <mergeCell ref="C119:D119"/>
    <mergeCell ref="C120:D120"/>
    <mergeCell ref="C121:D121"/>
    <mergeCell ref="B123:D123"/>
    <mergeCell ref="A109:C109"/>
    <mergeCell ref="A110:C110"/>
    <mergeCell ref="A111:C111"/>
    <mergeCell ref="B113:D113"/>
    <mergeCell ref="C114:D114"/>
    <mergeCell ref="C115:D115"/>
    <mergeCell ref="C101:D101"/>
    <mergeCell ref="B103:D103"/>
    <mergeCell ref="C104:D104"/>
    <mergeCell ref="C105:D105"/>
    <mergeCell ref="A107:D107"/>
    <mergeCell ref="A108:C108"/>
    <mergeCell ref="C94:D94"/>
    <mergeCell ref="C95:D95"/>
    <mergeCell ref="C96:D96"/>
    <mergeCell ref="B98:D98"/>
    <mergeCell ref="C99:D99"/>
    <mergeCell ref="C100:D100"/>
    <mergeCell ref="A87:D87"/>
    <mergeCell ref="A88:C88"/>
    <mergeCell ref="A89:C89"/>
    <mergeCell ref="A90:C90"/>
    <mergeCell ref="A91:C91"/>
    <mergeCell ref="B93:D93"/>
    <mergeCell ref="S78:S85"/>
    <mergeCell ref="T78:T85"/>
    <mergeCell ref="U78:U85"/>
    <mergeCell ref="E81:E82"/>
    <mergeCell ref="P82:P83"/>
    <mergeCell ref="Q82:Q83"/>
    <mergeCell ref="E83:E84"/>
    <mergeCell ref="A74:K74"/>
    <mergeCell ref="L74:U74"/>
    <mergeCell ref="A76:D85"/>
    <mergeCell ref="E76:K76"/>
    <mergeCell ref="L76:U76"/>
    <mergeCell ref="E77:K77"/>
    <mergeCell ref="L77:S77"/>
    <mergeCell ref="E78:K78"/>
    <mergeCell ref="L78:Q78"/>
    <mergeCell ref="R78:R85"/>
    <mergeCell ref="C66:D66"/>
    <mergeCell ref="C67:D67"/>
    <mergeCell ref="C68:D68"/>
    <mergeCell ref="B70:D70"/>
    <mergeCell ref="C71:D71"/>
    <mergeCell ref="C72:D72"/>
    <mergeCell ref="A58:C58"/>
    <mergeCell ref="B60:D60"/>
    <mergeCell ref="C61:D61"/>
    <mergeCell ref="C62:D62"/>
    <mergeCell ref="C63:D63"/>
    <mergeCell ref="B65:D65"/>
    <mergeCell ref="C51:D51"/>
    <mergeCell ref="C52:D52"/>
    <mergeCell ref="A54:D54"/>
    <mergeCell ref="A55:C55"/>
    <mergeCell ref="A56:C56"/>
    <mergeCell ref="A57:C57"/>
    <mergeCell ref="C43:D43"/>
    <mergeCell ref="B45:D45"/>
    <mergeCell ref="C46:D46"/>
    <mergeCell ref="C47:D47"/>
    <mergeCell ref="C48:D48"/>
    <mergeCell ref="B50:D50"/>
    <mergeCell ref="A36:C36"/>
    <mergeCell ref="A37:C37"/>
    <mergeCell ref="A38:C38"/>
    <mergeCell ref="B40:D40"/>
    <mergeCell ref="C41:D41"/>
    <mergeCell ref="C42:D42"/>
    <mergeCell ref="C28:D28"/>
    <mergeCell ref="B30:D30"/>
    <mergeCell ref="C31:D31"/>
    <mergeCell ref="C32:D32"/>
    <mergeCell ref="A34:D34"/>
    <mergeCell ref="A35:C35"/>
    <mergeCell ref="C21:D21"/>
    <mergeCell ref="C22:D22"/>
    <mergeCell ref="C23:D23"/>
    <mergeCell ref="B25:D25"/>
    <mergeCell ref="C26:D26"/>
    <mergeCell ref="C27:D27"/>
    <mergeCell ref="A14:D14"/>
    <mergeCell ref="A15:C15"/>
    <mergeCell ref="A16:C16"/>
    <mergeCell ref="A17:C17"/>
    <mergeCell ref="A18:C18"/>
    <mergeCell ref="B20:D20"/>
    <mergeCell ref="L5:U5"/>
    <mergeCell ref="G6:G12"/>
    <mergeCell ref="L6:L12"/>
    <mergeCell ref="P8:P11"/>
    <mergeCell ref="S8:S11"/>
    <mergeCell ref="I9:I10"/>
    <mergeCell ref="J9:J10"/>
    <mergeCell ref="K9:K10"/>
    <mergeCell ref="M9:M10"/>
    <mergeCell ref="A1:K1"/>
    <mergeCell ref="L1:U1"/>
    <mergeCell ref="A3:D12"/>
    <mergeCell ref="E3:K3"/>
    <mergeCell ref="L3:U3"/>
    <mergeCell ref="E4:E12"/>
    <mergeCell ref="F4:K4"/>
    <mergeCell ref="L4:U4"/>
    <mergeCell ref="F5:F12"/>
    <mergeCell ref="G5:K5"/>
  </mergeCells>
  <printOptions horizontalCentered="1"/>
  <pageMargins left="0.2755905511811024" right="0.31496062992125984" top="0.5905511811023623" bottom="0.3937007874015748" header="0.5118110236220472" footer="0.5118110236220472"/>
  <pageSetup horizontalDpi="600" verticalDpi="600" orientation="landscape" paperSize="9" scale="7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国勢調査</dc:title>
  <dc:subject/>
  <dc:creator>安田 秀三</dc:creator>
  <cp:keywords/>
  <dc:description/>
  <cp:lastModifiedBy>gifu</cp:lastModifiedBy>
  <cp:lastPrinted>2022-04-22T01:19:26Z</cp:lastPrinted>
  <dcterms:created xsi:type="dcterms:W3CDTF">1997-01-08T22:48:59Z</dcterms:created>
  <dcterms:modified xsi:type="dcterms:W3CDTF">2022-04-22T01:29:16Z</dcterms:modified>
  <cp:category/>
  <cp:version/>
  <cp:contentType/>
  <cp:contentStatus/>
</cp:coreProperties>
</file>