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電力・ガス契約について\020_電力契約\【高圧電力購入】\【水源管理室】\R3年度\保護付き\"/>
    </mc:Choice>
  </mc:AlternateContent>
  <bookViews>
    <workbookView xWindow="1530" yWindow="165" windowWidth="19395" windowHeight="7785"/>
  </bookViews>
  <sheets>
    <sheet name="様式第6号" sheetId="11" r:id="rId1"/>
  </sheets>
  <definedNames>
    <definedName name="_xlnm.Print_Area" localSheetId="0">様式第6号!$A$1:$N$101</definedName>
  </definedNames>
  <calcPr calcId="162913"/>
</workbook>
</file>

<file path=xl/calcChain.xml><?xml version="1.0" encoding="utf-8"?>
<calcChain xmlns="http://schemas.openxmlformats.org/spreadsheetml/2006/main">
  <c r="F82" i="11" l="1"/>
  <c r="F87" i="11"/>
  <c r="E92" i="11" l="1"/>
  <c r="K87" i="11"/>
  <c r="K88" i="11"/>
  <c r="K83" i="11"/>
  <c r="K82" i="11"/>
  <c r="K25" i="11"/>
  <c r="K26" i="11"/>
  <c r="K27" i="11"/>
  <c r="K28" i="11"/>
  <c r="K29" i="11"/>
  <c r="K30" i="11"/>
  <c r="F28" i="11"/>
  <c r="F25" i="11"/>
  <c r="J92" i="11" l="1"/>
  <c r="K91" i="11" l="1"/>
  <c r="K90" i="11"/>
  <c r="L90" i="11" s="1"/>
  <c r="K89" i="11"/>
  <c r="K86" i="11"/>
  <c r="K85" i="11"/>
  <c r="K84" i="11"/>
  <c r="K81" i="11"/>
  <c r="K80" i="11"/>
  <c r="K79" i="11"/>
  <c r="K78" i="11"/>
  <c r="K77" i="11"/>
  <c r="K76" i="11"/>
  <c r="K75" i="11"/>
  <c r="K74" i="11"/>
  <c r="L74" i="11" s="1"/>
  <c r="K73" i="11"/>
  <c r="K72" i="11"/>
  <c r="K71" i="11"/>
  <c r="K70" i="11"/>
  <c r="K66" i="11"/>
  <c r="K65" i="11"/>
  <c r="K64" i="11"/>
  <c r="K63" i="11"/>
  <c r="K62" i="11"/>
  <c r="K61" i="11"/>
  <c r="K60" i="11"/>
  <c r="K59" i="11"/>
  <c r="K58" i="11"/>
  <c r="K57" i="11"/>
  <c r="K56" i="11"/>
  <c r="K55" i="11"/>
  <c r="K54" i="11"/>
  <c r="L54" i="11" s="1"/>
  <c r="K53" i="11"/>
  <c r="L53" i="11" s="1"/>
  <c r="K52" i="11"/>
  <c r="L52" i="11" s="1"/>
  <c r="K51" i="11"/>
  <c r="K50" i="11"/>
  <c r="K49" i="11"/>
  <c r="K48" i="11"/>
  <c r="K47" i="11"/>
  <c r="K46" i="11"/>
  <c r="K45" i="11"/>
  <c r="K44" i="11"/>
  <c r="K43" i="11"/>
  <c r="K42" i="11"/>
  <c r="K41" i="11"/>
  <c r="K40" i="11"/>
  <c r="K39" i="11"/>
  <c r="K38" i="11"/>
  <c r="K37" i="11"/>
  <c r="K31" i="11"/>
  <c r="L25" i="11"/>
  <c r="H25" i="11"/>
  <c r="F89" i="11"/>
  <c r="H89" i="11" s="1"/>
  <c r="H87" i="11"/>
  <c r="H82" i="11"/>
  <c r="F79" i="11"/>
  <c r="H79" i="11" s="1"/>
  <c r="F76" i="11"/>
  <c r="H76" i="11" s="1"/>
  <c r="F73" i="11"/>
  <c r="H73" i="11" s="1"/>
  <c r="F70" i="11"/>
  <c r="H70" i="11" s="1"/>
  <c r="F64" i="11"/>
  <c r="H64" i="11" s="1"/>
  <c r="F61" i="11"/>
  <c r="H61" i="11" s="1"/>
  <c r="F58" i="11"/>
  <c r="H58" i="11" s="1"/>
  <c r="F55" i="11"/>
  <c r="H55" i="11" s="1"/>
  <c r="F52" i="11"/>
  <c r="H52" i="11" s="1"/>
  <c r="F49" i="11"/>
  <c r="H49" i="11" s="1"/>
  <c r="F46" i="11"/>
  <c r="H46" i="11" s="1"/>
  <c r="F43" i="11"/>
  <c r="H43" i="11" s="1"/>
  <c r="F40" i="11"/>
  <c r="H40" i="11" s="1"/>
  <c r="F37" i="11"/>
  <c r="H37" i="11" s="1"/>
  <c r="F31" i="11"/>
  <c r="H31" i="11" s="1"/>
  <c r="H28" i="11"/>
  <c r="M52" i="11" l="1"/>
  <c r="L72" i="11"/>
  <c r="L71" i="11"/>
  <c r="L70" i="11"/>
  <c r="M70" i="11" l="1"/>
  <c r="L75" i="11"/>
  <c r="L73" i="11"/>
  <c r="M73" i="11" l="1"/>
  <c r="L40" i="11"/>
  <c r="L79" i="11" l="1"/>
  <c r="L77" i="11"/>
  <c r="L76" i="11"/>
  <c r="L59" i="11"/>
  <c r="L39" i="11"/>
  <c r="L38" i="11"/>
  <c r="L37" i="11"/>
  <c r="K33" i="11"/>
  <c r="K32" i="11"/>
  <c r="L80" i="11"/>
  <c r="L58" i="11"/>
  <c r="L42" i="11"/>
  <c r="L41" i="11"/>
  <c r="F84" i="11"/>
  <c r="H84" i="11" s="1"/>
  <c r="M40" i="11" l="1"/>
  <c r="M37" i="11"/>
  <c r="L91" i="11"/>
  <c r="L89" i="11"/>
  <c r="M89" i="11" s="1"/>
  <c r="L48" i="11"/>
  <c r="L47" i="11"/>
  <c r="L46" i="11"/>
  <c r="L88" i="11"/>
  <c r="L87" i="11"/>
  <c r="L86" i="11"/>
  <c r="L85" i="11"/>
  <c r="L84" i="11"/>
  <c r="L83" i="11"/>
  <c r="L82" i="11"/>
  <c r="L66" i="11"/>
  <c r="L65" i="11"/>
  <c r="L64" i="11"/>
  <c r="L63" i="11"/>
  <c r="L62" i="11"/>
  <c r="L61" i="11"/>
  <c r="L57" i="11"/>
  <c r="L56" i="11"/>
  <c r="L55" i="11"/>
  <c r="L51" i="11"/>
  <c r="L50" i="11"/>
  <c r="L49" i="11"/>
  <c r="L45" i="11"/>
  <c r="L44" i="11"/>
  <c r="L43" i="11"/>
  <c r="L26" i="11"/>
  <c r="L27" i="11"/>
  <c r="L28" i="11"/>
  <c r="L29" i="11"/>
  <c r="L30" i="11"/>
  <c r="L31" i="11"/>
  <c r="L32" i="11"/>
  <c r="L33" i="11"/>
  <c r="M84" i="11" l="1"/>
  <c r="M31" i="11"/>
  <c r="M82" i="11"/>
  <c r="M87" i="11"/>
  <c r="M55" i="11"/>
  <c r="M49" i="11"/>
  <c r="M64" i="11"/>
  <c r="M43" i="11"/>
  <c r="M61" i="11"/>
  <c r="M46" i="11"/>
  <c r="M25" i="11"/>
  <c r="M28" i="11"/>
  <c r="L60" i="11"/>
  <c r="M58" i="11" s="1"/>
  <c r="L78" i="11"/>
  <c r="M76" i="11" s="1"/>
  <c r="L81" i="11"/>
  <c r="M79" i="11" s="1"/>
  <c r="M92" i="11" l="1"/>
  <c r="M94" i="11" s="1"/>
</calcChain>
</file>

<file path=xl/sharedStrings.xml><?xml version="1.0" encoding="utf-8"?>
<sst xmlns="http://schemas.openxmlformats.org/spreadsheetml/2006/main" count="201" uniqueCount="76">
  <si>
    <t>入札金額算定書</t>
    <rPh sb="0" eb="2">
      <t>ニュウサツ</t>
    </rPh>
    <rPh sb="2" eb="4">
      <t>キンガク</t>
    </rPh>
    <rPh sb="4" eb="6">
      <t>サンテイ</t>
    </rPh>
    <rPh sb="6" eb="7">
      <t>ショ</t>
    </rPh>
    <phoneticPr fontId="2"/>
  </si>
  <si>
    <t>　　記入上の注意点等</t>
    <rPh sb="2" eb="4">
      <t>キニュウ</t>
    </rPh>
    <rPh sb="4" eb="5">
      <t>ジョウ</t>
    </rPh>
    <rPh sb="6" eb="9">
      <t>チュウイテン</t>
    </rPh>
    <rPh sb="9" eb="10">
      <t>トウ</t>
    </rPh>
    <phoneticPr fontId="2"/>
  </si>
  <si>
    <t>１　入札金額算定書は入札書に添付し、入札書に使用する印鑑で割印を行うこと。</t>
    <rPh sb="2" eb="4">
      <t>ニュウサツ</t>
    </rPh>
    <rPh sb="4" eb="6">
      <t>キンガク</t>
    </rPh>
    <rPh sb="6" eb="8">
      <t>サンテイ</t>
    </rPh>
    <rPh sb="8" eb="9">
      <t>ショ</t>
    </rPh>
    <rPh sb="10" eb="13">
      <t>ニュウサツショ</t>
    </rPh>
    <rPh sb="14" eb="16">
      <t>テンプ</t>
    </rPh>
    <rPh sb="18" eb="21">
      <t>ニュウサツショ</t>
    </rPh>
    <rPh sb="22" eb="24">
      <t>シヨウ</t>
    </rPh>
    <rPh sb="26" eb="28">
      <t>インカン</t>
    </rPh>
    <rPh sb="29" eb="30">
      <t>ワ</t>
    </rPh>
    <rPh sb="30" eb="31">
      <t>イン</t>
    </rPh>
    <rPh sb="32" eb="33">
      <t>オコナ</t>
    </rPh>
    <phoneticPr fontId="2"/>
  </si>
  <si>
    <t>基本料金</t>
    <rPh sb="0" eb="2">
      <t>キホン</t>
    </rPh>
    <rPh sb="2" eb="4">
      <t>リョウキン</t>
    </rPh>
    <phoneticPr fontId="1"/>
  </si>
  <si>
    <t>区分</t>
  </si>
  <si>
    <t>単位</t>
  </si>
  <si>
    <t>契約電力</t>
    <rPh sb="0" eb="2">
      <t>ケイヤク</t>
    </rPh>
    <rPh sb="2" eb="4">
      <t>デンリョク</t>
    </rPh>
    <phoneticPr fontId="1"/>
  </si>
  <si>
    <t>その他季</t>
    <rPh sb="2" eb="3">
      <t>タ</t>
    </rPh>
    <rPh sb="3" eb="4">
      <t>キ</t>
    </rPh>
    <phoneticPr fontId="1"/>
  </si>
  <si>
    <t>ひと月1kWにつき</t>
  </si>
  <si>
    <t>1kWhにつき</t>
  </si>
  <si>
    <t>入札単価（円/税込）</t>
    <phoneticPr fontId="1"/>
  </si>
  <si>
    <t>施設名</t>
    <rPh sb="0" eb="2">
      <t>シセツ</t>
    </rPh>
    <rPh sb="2" eb="3">
      <t>メイ</t>
    </rPh>
    <phoneticPr fontId="1"/>
  </si>
  <si>
    <t>契約種別</t>
    <rPh sb="0" eb="2">
      <t>ケイヤク</t>
    </rPh>
    <rPh sb="2" eb="4">
      <t>シュベツ</t>
    </rPh>
    <phoneticPr fontId="1"/>
  </si>
  <si>
    <t>電力量料金</t>
    <rPh sb="0" eb="2">
      <t>デンリョク</t>
    </rPh>
    <rPh sb="2" eb="3">
      <t>リョウ</t>
    </rPh>
    <rPh sb="3" eb="5">
      <t>リョウキン</t>
    </rPh>
    <phoneticPr fontId="1"/>
  </si>
  <si>
    <t>小計A</t>
    <rPh sb="0" eb="2">
      <t>ショウケイ</t>
    </rPh>
    <phoneticPr fontId="1"/>
  </si>
  <si>
    <t>予定使用電力量</t>
    <rPh sb="0" eb="2">
      <t>ヨテイ</t>
    </rPh>
    <rPh sb="2" eb="4">
      <t>シヨウ</t>
    </rPh>
    <rPh sb="4" eb="6">
      <t>デンリョク</t>
    </rPh>
    <rPh sb="6" eb="7">
      <t>リョウ</t>
    </rPh>
    <phoneticPr fontId="1"/>
  </si>
  <si>
    <t>小計B</t>
    <rPh sb="0" eb="2">
      <t>ショウケイ</t>
    </rPh>
    <phoneticPr fontId="1"/>
  </si>
  <si>
    <t>重負荷</t>
  </si>
  <si>
    <t>昼間</t>
  </si>
  <si>
    <t>夜間</t>
  </si>
  <si>
    <t>№</t>
    <phoneticPr fontId="1"/>
  </si>
  <si>
    <t>基本料金単価</t>
    <phoneticPr fontId="1"/>
  </si>
  <si>
    <t>力率割引</t>
    <rPh sb="0" eb="2">
      <t>リキリツ</t>
    </rPh>
    <rPh sb="2" eb="4">
      <t>ワリビキ</t>
    </rPh>
    <phoneticPr fontId="1"/>
  </si>
  <si>
    <t>電力量料金単価</t>
    <phoneticPr fontId="1"/>
  </si>
  <si>
    <t>（Ａ＋Ｂ）</t>
    <phoneticPr fontId="1"/>
  </si>
  <si>
    <t>(kW)</t>
    <phoneticPr fontId="1"/>
  </si>
  <si>
    <t>ひと月1kWにつき
（円/税込）</t>
    <phoneticPr fontId="1"/>
  </si>
  <si>
    <t>(100%)</t>
    <phoneticPr fontId="1"/>
  </si>
  <si>
    <t>（円）</t>
    <phoneticPr fontId="1"/>
  </si>
  <si>
    <t>(kWh)</t>
    <phoneticPr fontId="1"/>
  </si>
  <si>
    <t>1kWhにつき
（円/税込）</t>
    <phoneticPr fontId="1"/>
  </si>
  <si>
    <t>×0.85</t>
    <phoneticPr fontId="1"/>
  </si>
  <si>
    <t>総計</t>
    <rPh sb="0" eb="2">
      <t>ソウケイ</t>
    </rPh>
    <phoneticPr fontId="1"/>
  </si>
  <si>
    <t>基本料金入札単価</t>
  </si>
  <si>
    <t>電力量料金入札単価</t>
    <phoneticPr fontId="1"/>
  </si>
  <si>
    <t>電気料金総価（税込）</t>
    <rPh sb="0" eb="2">
      <t>デンキ</t>
    </rPh>
    <rPh sb="2" eb="4">
      <t>リョウキン</t>
    </rPh>
    <rPh sb="4" eb="5">
      <t>ソウ</t>
    </rPh>
    <rPh sb="5" eb="6">
      <t>アタイ</t>
    </rPh>
    <rPh sb="7" eb="9">
      <t>ゼイコミ</t>
    </rPh>
    <phoneticPr fontId="1"/>
  </si>
  <si>
    <t>電気料金合計C</t>
    <rPh sb="0" eb="2">
      <t>デンキ</t>
    </rPh>
    <rPh sb="2" eb="4">
      <t>リョウキン</t>
    </rPh>
    <rPh sb="4" eb="6">
      <t>ゴウケイ</t>
    </rPh>
    <phoneticPr fontId="1"/>
  </si>
  <si>
    <t>５　太枠内に入札単価(税込)を記入すること。</t>
    <rPh sb="2" eb="4">
      <t>フトワク</t>
    </rPh>
    <rPh sb="6" eb="8">
      <t>ニュウサツ</t>
    </rPh>
    <rPh sb="8" eb="10">
      <t>タンカ</t>
    </rPh>
    <rPh sb="11" eb="13">
      <t>ゼイコミ</t>
    </rPh>
    <phoneticPr fontId="2"/>
  </si>
  <si>
    <t>夏季</t>
    <rPh sb="0" eb="2">
      <t>カキ</t>
    </rPh>
    <phoneticPr fontId="1"/>
  </si>
  <si>
    <t>重負荷時間</t>
    <rPh sb="0" eb="1">
      <t>ジュウ</t>
    </rPh>
    <rPh sb="1" eb="3">
      <t>フカ</t>
    </rPh>
    <rPh sb="3" eb="5">
      <t>ジカン</t>
    </rPh>
    <phoneticPr fontId="1"/>
  </si>
  <si>
    <t>（様式第６号）</t>
    <rPh sb="1" eb="3">
      <t>ヨウシキ</t>
    </rPh>
    <rPh sb="3" eb="4">
      <t>ダイ</t>
    </rPh>
    <rPh sb="5" eb="6">
      <t>ゴウ</t>
    </rPh>
    <phoneticPr fontId="1"/>
  </si>
  <si>
    <t>鏡岩水源地</t>
    <rPh sb="0" eb="2">
      <t>カガミイワ</t>
    </rPh>
    <rPh sb="2" eb="5">
      <t>スイゲンチ</t>
    </rPh>
    <phoneticPr fontId="1"/>
  </si>
  <si>
    <t>本荘水源地</t>
    <rPh sb="0" eb="2">
      <t>ホンジョウ</t>
    </rPh>
    <rPh sb="2" eb="5">
      <t>スイゲンチ</t>
    </rPh>
    <phoneticPr fontId="1"/>
  </si>
  <si>
    <t>市橋水源地</t>
    <rPh sb="0" eb="2">
      <t>イチハシ</t>
    </rPh>
    <rPh sb="2" eb="5">
      <t>スイゲンチ</t>
    </rPh>
    <phoneticPr fontId="1"/>
  </si>
  <si>
    <t>下川手水源地</t>
    <phoneticPr fontId="1"/>
  </si>
  <si>
    <t>粕森加圧施設</t>
  </si>
  <si>
    <t>雄総水源地</t>
  </si>
  <si>
    <t>黒野第１加圧施設</t>
  </si>
  <si>
    <t>黒野第1北水源地</t>
  </si>
  <si>
    <t>岩野田加圧施設</t>
  </si>
  <si>
    <t>岩野田水源地</t>
  </si>
  <si>
    <t>芥見野村水源地</t>
  </si>
  <si>
    <t>芥見加圧施設</t>
  </si>
  <si>
    <t>岩芥見加圧施設</t>
  </si>
  <si>
    <t>日野第1水源地</t>
  </si>
  <si>
    <t>上芥見第1水源地</t>
  </si>
  <si>
    <t>三輪第1水源地</t>
  </si>
  <si>
    <t>三輪第2水源地</t>
  </si>
  <si>
    <t>木田水源地</t>
  </si>
  <si>
    <t>西郷第2水源地</t>
  </si>
  <si>
    <t>柳津水源地</t>
  </si>
  <si>
    <t>佐波水源地</t>
  </si>
  <si>
    <t>昼間時間</t>
    <rPh sb="0" eb="2">
      <t>ヒルマ</t>
    </rPh>
    <rPh sb="2" eb="4">
      <t>ジカン</t>
    </rPh>
    <phoneticPr fontId="1"/>
  </si>
  <si>
    <t>夜間時間</t>
    <rPh sb="0" eb="2">
      <t>ヤカン</t>
    </rPh>
    <rPh sb="2" eb="4">
      <t>ジカン</t>
    </rPh>
    <phoneticPr fontId="1"/>
  </si>
  <si>
    <t>(kW)</t>
    <phoneticPr fontId="1"/>
  </si>
  <si>
    <t>夏季</t>
    <phoneticPr fontId="1"/>
  </si>
  <si>
    <t>その他季</t>
    <phoneticPr fontId="1"/>
  </si>
  <si>
    <t>契約種別２（500kW未満）</t>
    <rPh sb="0" eb="2">
      <t>ケイヤク</t>
    </rPh>
    <rPh sb="2" eb="4">
      <t>シュベツ</t>
    </rPh>
    <rPh sb="11" eb="13">
      <t>ミマン</t>
    </rPh>
    <phoneticPr fontId="1"/>
  </si>
  <si>
    <t>契約種別１（500kW以上）</t>
    <rPh sb="0" eb="2">
      <t>ケイヤク</t>
    </rPh>
    <rPh sb="2" eb="4">
      <t>シュベツ</t>
    </rPh>
    <rPh sb="11" eb="13">
      <t>イジョウ</t>
    </rPh>
    <phoneticPr fontId="1"/>
  </si>
  <si>
    <t>契約種別３（500kW未満）</t>
    <rPh sb="0" eb="2">
      <t>ケイヤク</t>
    </rPh>
    <rPh sb="2" eb="4">
      <t>シュベツ</t>
    </rPh>
    <phoneticPr fontId="1"/>
  </si>
  <si>
    <t>３　基本料金入札単価及び電力量料金入札単価に、小数点以下第2位まで含むことができる。</t>
    <rPh sb="2" eb="4">
      <t>キホン</t>
    </rPh>
    <rPh sb="4" eb="6">
      <t>リョウキン</t>
    </rPh>
    <rPh sb="6" eb="8">
      <t>ニュウサツ</t>
    </rPh>
    <rPh sb="8" eb="10">
      <t>タンカ</t>
    </rPh>
    <rPh sb="10" eb="11">
      <t>オヨ</t>
    </rPh>
    <rPh sb="12" eb="14">
      <t>デンリョク</t>
    </rPh>
    <rPh sb="14" eb="15">
      <t>リョウ</t>
    </rPh>
    <rPh sb="15" eb="17">
      <t>リョウキン</t>
    </rPh>
    <rPh sb="17" eb="19">
      <t>ニュウサツ</t>
    </rPh>
    <rPh sb="19" eb="21">
      <t>タンカ</t>
    </rPh>
    <rPh sb="23" eb="26">
      <t>ショウスウテン</t>
    </rPh>
    <rPh sb="26" eb="28">
      <t>イカ</t>
    </rPh>
    <rPh sb="28" eb="29">
      <t>ダイ</t>
    </rPh>
    <rPh sb="30" eb="31">
      <t>イ</t>
    </rPh>
    <rPh sb="33" eb="34">
      <t>フク</t>
    </rPh>
    <phoneticPr fontId="2"/>
  </si>
  <si>
    <t>　　電気料金合計Ｃ は、１円未満の端数を切り捨てとする。</t>
    <rPh sb="2" eb="4">
      <t>デンキ</t>
    </rPh>
    <rPh sb="4" eb="6">
      <t>リョウキン</t>
    </rPh>
    <rPh sb="6" eb="8">
      <t>ゴウケイ</t>
    </rPh>
    <rPh sb="13" eb="14">
      <t>エン</t>
    </rPh>
    <rPh sb="14" eb="16">
      <t>ミマン</t>
    </rPh>
    <rPh sb="17" eb="19">
      <t>ハスウ</t>
    </rPh>
    <rPh sb="20" eb="21">
      <t>キ</t>
    </rPh>
    <rPh sb="22" eb="23">
      <t>ス</t>
    </rPh>
    <phoneticPr fontId="2"/>
  </si>
  <si>
    <t>４　基本料金の小計 Ａはひと月当たりの基本料金(力率割引後、小数点以下第3位を四捨五入)×12月、電力量料金の小計Ｂ は時季別に小数点第3位を四捨五入。</t>
    <rPh sb="2" eb="4">
      <t>キホン</t>
    </rPh>
    <rPh sb="4" eb="6">
      <t>リョウキン</t>
    </rPh>
    <rPh sb="7" eb="9">
      <t>ショウケイ</t>
    </rPh>
    <rPh sb="14" eb="15">
      <t>ツキ</t>
    </rPh>
    <rPh sb="15" eb="16">
      <t>ア</t>
    </rPh>
    <rPh sb="19" eb="21">
      <t>キホン</t>
    </rPh>
    <rPh sb="21" eb="23">
      <t>リョウキン</t>
    </rPh>
    <rPh sb="24" eb="26">
      <t>リキリツ</t>
    </rPh>
    <rPh sb="26" eb="28">
      <t>ワリビキ</t>
    </rPh>
    <rPh sb="28" eb="29">
      <t>ゴ</t>
    </rPh>
    <rPh sb="30" eb="33">
      <t>ショウスウテン</t>
    </rPh>
    <rPh sb="33" eb="35">
      <t>イカ</t>
    </rPh>
    <rPh sb="35" eb="36">
      <t>ダイ</t>
    </rPh>
    <rPh sb="37" eb="38">
      <t>イ</t>
    </rPh>
    <rPh sb="39" eb="43">
      <t>シシャゴニュウ</t>
    </rPh>
    <rPh sb="47" eb="48">
      <t>ツキ</t>
    </rPh>
    <rPh sb="49" eb="51">
      <t>デンリョク</t>
    </rPh>
    <rPh sb="51" eb="52">
      <t>リョウ</t>
    </rPh>
    <rPh sb="52" eb="54">
      <t>リョウキン</t>
    </rPh>
    <rPh sb="55" eb="57">
      <t>ショウケイ</t>
    </rPh>
    <rPh sb="60" eb="62">
      <t>ジキ</t>
    </rPh>
    <rPh sb="62" eb="63">
      <t>ベツ</t>
    </rPh>
    <rPh sb="64" eb="67">
      <t>ショウスウテン</t>
    </rPh>
    <rPh sb="67" eb="68">
      <t>ダイ</t>
    </rPh>
    <rPh sb="69" eb="70">
      <t>イ</t>
    </rPh>
    <rPh sb="71" eb="75">
      <t>シシャゴニュウ</t>
    </rPh>
    <phoneticPr fontId="2"/>
  </si>
  <si>
    <t>６　入札金額算定には、燃料費調整単価及び再生可能エネルギー発電促進賦課金単価を含まない。</t>
    <rPh sb="2" eb="4">
      <t>ニュウサツ</t>
    </rPh>
    <rPh sb="4" eb="6">
      <t>キンガク</t>
    </rPh>
    <rPh sb="6" eb="8">
      <t>サンテイ</t>
    </rPh>
    <phoneticPr fontId="1"/>
  </si>
  <si>
    <t>２　入札金額算定書の（ア）欄、電気料金総価（税込）の金額を入札書に記入すること。</t>
    <rPh sb="2" eb="4">
      <t>ニュウサツ</t>
    </rPh>
    <rPh sb="4" eb="6">
      <t>キンガク</t>
    </rPh>
    <rPh sb="6" eb="8">
      <t>サンテイ</t>
    </rPh>
    <rPh sb="8" eb="9">
      <t>ショ</t>
    </rPh>
    <rPh sb="13" eb="14">
      <t>ラン</t>
    </rPh>
    <rPh sb="15" eb="17">
      <t>デンキ</t>
    </rPh>
    <rPh sb="17" eb="19">
      <t>リョウキン</t>
    </rPh>
    <rPh sb="19" eb="20">
      <t>ソウ</t>
    </rPh>
    <rPh sb="20" eb="21">
      <t>カ</t>
    </rPh>
    <rPh sb="22" eb="24">
      <t>ゼイコミ</t>
    </rPh>
    <rPh sb="26" eb="28">
      <t>キンガク</t>
    </rPh>
    <rPh sb="29" eb="32">
      <t>ニュウサツショ</t>
    </rPh>
    <rPh sb="33" eb="35">
      <t>キニュウ</t>
    </rPh>
    <phoneticPr fontId="2"/>
  </si>
  <si>
    <t>消費税率10%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</si>
</sst>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#,##0.00_);[Red]\(#,##0.00\)"/>
    <numFmt numFmtId="177" formatCode="#,##0_);[Red]\(#,##0\)"/>
    <numFmt numFmtId="178" formatCode="#,##0.00_ "/>
  </numFmts>
  <fonts count="12" x14ac:knownFonts="1">
    <font>
      <sz val="11"/>
      <name val="ＭＳ Ｐゴシック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1"/>
      <color theme="2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4">
    <xf numFmtId="0" fontId="0" fillId="0" borderId="0"/>
    <xf numFmtId="38" fontId="3" fillId="0" borderId="0" applyFont="0" applyFill="0" applyBorder="0" applyAlignment="0" applyProtection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38" fontId="3" fillId="0" borderId="0" applyFont="0" applyFill="0" applyBorder="0" applyAlignment="0" applyProtection="0"/>
    <xf numFmtId="0" fontId="5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21">
    <xf numFmtId="0" fontId="0" fillId="0" borderId="0" xfId="0"/>
    <xf numFmtId="0" fontId="4" fillId="2" borderId="0" xfId="0" applyFont="1" applyFill="1" applyProtection="1"/>
    <xf numFmtId="0" fontId="7" fillId="2" borderId="0" xfId="0" applyFont="1" applyFill="1" applyProtection="1"/>
    <xf numFmtId="0" fontId="4" fillId="2" borderId="0" xfId="6" applyFont="1" applyFill="1" applyProtection="1"/>
    <xf numFmtId="0" fontId="8" fillId="2" borderId="0" xfId="0" applyFont="1" applyFill="1" applyAlignment="1" applyProtection="1">
      <alignment horizontal="left"/>
    </xf>
    <xf numFmtId="40" fontId="10" fillId="2" borderId="0" xfId="1" applyNumberFormat="1" applyFont="1" applyFill="1" applyProtection="1"/>
    <xf numFmtId="38" fontId="10" fillId="2" borderId="0" xfId="0" applyNumberFormat="1" applyFont="1" applyFill="1" applyProtection="1"/>
    <xf numFmtId="0" fontId="6" fillId="0" borderId="1" xfId="8" applyFont="1" applyBorder="1" applyAlignment="1" applyProtection="1">
      <alignment horizontal="center" vertical="center" wrapText="1"/>
    </xf>
    <xf numFmtId="0" fontId="6" fillId="0" borderId="7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left" vertical="center" wrapText="1"/>
    </xf>
    <xf numFmtId="0" fontId="4" fillId="2" borderId="0" xfId="6" applyFont="1" applyFill="1" applyAlignment="1" applyProtection="1">
      <alignment vertical="center"/>
    </xf>
    <xf numFmtId="0" fontId="8" fillId="2" borderId="0" xfId="7" applyFont="1" applyFill="1" applyAlignment="1" applyProtection="1">
      <alignment horizontal="left" vertical="center"/>
    </xf>
    <xf numFmtId="0" fontId="8" fillId="2" borderId="0" xfId="6" applyFont="1" applyFill="1" applyAlignment="1" applyProtection="1">
      <alignment horizontal="left" vertical="center"/>
    </xf>
    <xf numFmtId="0" fontId="7" fillId="2" borderId="19" xfId="6" applyFont="1" applyFill="1" applyBorder="1" applyAlignment="1" applyProtection="1">
      <alignment horizontal="center" vertical="center"/>
    </xf>
    <xf numFmtId="0" fontId="6" fillId="2" borderId="0" xfId="6" applyFont="1" applyFill="1" applyAlignment="1" applyProtection="1">
      <alignment vertical="center"/>
    </xf>
    <xf numFmtId="0" fontId="7" fillId="2" borderId="3" xfId="6" applyFont="1" applyFill="1" applyBorder="1" applyAlignment="1" applyProtection="1">
      <alignment horizontal="center" vertical="center" wrapText="1"/>
    </xf>
    <xf numFmtId="0" fontId="7" fillId="2" borderId="4" xfId="6" applyFont="1" applyFill="1" applyBorder="1" applyAlignment="1" applyProtection="1">
      <alignment horizontal="center" vertical="center"/>
    </xf>
    <xf numFmtId="0" fontId="7" fillId="2" borderId="6" xfId="6" applyFont="1" applyFill="1" applyBorder="1" applyAlignment="1" applyProtection="1">
      <alignment horizontal="center" vertical="center"/>
    </xf>
    <xf numFmtId="0" fontId="7" fillId="2" borderId="28" xfId="6" applyFont="1" applyFill="1" applyBorder="1" applyAlignment="1" applyProtection="1">
      <alignment horizontal="center" vertical="center"/>
    </xf>
    <xf numFmtId="0" fontId="7" fillId="2" borderId="9" xfId="6" applyFont="1" applyFill="1" applyBorder="1" applyAlignment="1" applyProtection="1">
      <alignment horizontal="center" vertical="center" wrapText="1"/>
    </xf>
    <xf numFmtId="9" fontId="7" fillId="2" borderId="9" xfId="6" quotePrefix="1" applyNumberFormat="1" applyFont="1" applyFill="1" applyBorder="1" applyAlignment="1" applyProtection="1">
      <alignment horizontal="center" vertical="center" wrapText="1"/>
    </xf>
    <xf numFmtId="0" fontId="7" fillId="2" borderId="20" xfId="6" applyFont="1" applyFill="1" applyBorder="1" applyAlignment="1" applyProtection="1">
      <alignment horizontal="center" vertical="center"/>
    </xf>
    <xf numFmtId="0" fontId="7" fillId="2" borderId="17" xfId="6" applyFont="1" applyFill="1" applyBorder="1" applyAlignment="1" applyProtection="1">
      <alignment horizontal="center" vertical="center" wrapText="1"/>
    </xf>
    <xf numFmtId="0" fontId="7" fillId="2" borderId="13" xfId="6" applyFont="1" applyFill="1" applyBorder="1" applyAlignment="1" applyProtection="1">
      <alignment horizontal="center" vertical="center"/>
    </xf>
    <xf numFmtId="0" fontId="7" fillId="2" borderId="5" xfId="6" applyFont="1" applyFill="1" applyBorder="1" applyAlignment="1" applyProtection="1">
      <alignment vertical="center"/>
    </xf>
    <xf numFmtId="177" fontId="7" fillId="2" borderId="2" xfId="6" applyNumberFormat="1" applyFont="1" applyFill="1" applyBorder="1" applyAlignment="1" applyProtection="1">
      <alignment vertical="center"/>
    </xf>
    <xf numFmtId="0" fontId="7" fillId="2" borderId="22" xfId="7" applyFont="1" applyFill="1" applyBorder="1" applyAlignment="1" applyProtection="1">
      <alignment horizontal="center" vertical="center"/>
    </xf>
    <xf numFmtId="0" fontId="7" fillId="2" borderId="22" xfId="6" applyFont="1" applyFill="1" applyBorder="1" applyAlignment="1" applyProtection="1">
      <alignment horizontal="left" vertical="center"/>
    </xf>
    <xf numFmtId="0" fontId="7" fillId="2" borderId="23" xfId="6" applyFont="1" applyFill="1" applyBorder="1" applyAlignment="1" applyProtection="1">
      <alignment horizontal="center" vertical="center"/>
    </xf>
    <xf numFmtId="177" fontId="7" fillId="2" borderId="22" xfId="6" applyNumberFormat="1" applyFont="1" applyFill="1" applyBorder="1" applyAlignment="1" applyProtection="1">
      <alignment horizontal="right" vertical="center"/>
    </xf>
    <xf numFmtId="4" fontId="7" fillId="2" borderId="23" xfId="6" applyNumberFormat="1" applyFont="1" applyFill="1" applyBorder="1" applyAlignment="1" applyProtection="1">
      <alignment horizontal="center" vertical="center"/>
    </xf>
    <xf numFmtId="0" fontId="7" fillId="2" borderId="24" xfId="6" applyFont="1" applyFill="1" applyBorder="1" applyAlignment="1" applyProtection="1">
      <alignment vertical="center"/>
    </xf>
    <xf numFmtId="0" fontId="6" fillId="2" borderId="0" xfId="7" applyFont="1" applyFill="1" applyAlignment="1" applyProtection="1">
      <alignment horizontal="left" vertical="center"/>
    </xf>
    <xf numFmtId="0" fontId="6" fillId="2" borderId="0" xfId="6" applyFont="1" applyFill="1" applyAlignment="1" applyProtection="1">
      <alignment horizontal="left" vertical="center"/>
    </xf>
    <xf numFmtId="0" fontId="4" fillId="2" borderId="31" xfId="0" applyFont="1" applyFill="1" applyBorder="1" applyAlignment="1" applyProtection="1">
      <alignment vertical="center"/>
    </xf>
    <xf numFmtId="0" fontId="11" fillId="2" borderId="0" xfId="6" applyFont="1" applyFill="1" applyProtection="1"/>
    <xf numFmtId="0" fontId="6" fillId="0" borderId="2" xfId="8" applyFont="1" applyBorder="1" applyAlignment="1" applyProtection="1">
      <alignment horizontal="left" vertical="center" wrapText="1"/>
    </xf>
    <xf numFmtId="0" fontId="6" fillId="0" borderId="1" xfId="8" applyFont="1" applyBorder="1" applyAlignment="1" applyProtection="1">
      <alignment horizontal="left" vertical="center" wrapText="1"/>
    </xf>
    <xf numFmtId="0" fontId="7" fillId="2" borderId="3" xfId="6" applyFont="1" applyFill="1" applyBorder="1" applyAlignment="1" applyProtection="1">
      <alignment horizontal="center" vertical="center"/>
    </xf>
    <xf numFmtId="0" fontId="7" fillId="2" borderId="21" xfId="6" applyFont="1" applyFill="1" applyBorder="1" applyAlignment="1" applyProtection="1">
      <alignment vertical="center"/>
    </xf>
    <xf numFmtId="177" fontId="7" fillId="2" borderId="17" xfId="6" applyNumberFormat="1" applyFont="1" applyFill="1" applyBorder="1" applyAlignment="1" applyProtection="1">
      <alignment vertical="center"/>
    </xf>
    <xf numFmtId="0" fontId="7" fillId="2" borderId="35" xfId="6" applyFont="1" applyFill="1" applyBorder="1" applyAlignment="1" applyProtection="1">
      <alignment horizontal="center" vertical="center"/>
    </xf>
    <xf numFmtId="9" fontId="7" fillId="2" borderId="17" xfId="6" quotePrefix="1" applyNumberFormat="1" applyFont="1" applyFill="1" applyBorder="1" applyAlignment="1" applyProtection="1">
      <alignment horizontal="center" vertical="center" wrapText="1"/>
    </xf>
    <xf numFmtId="0" fontId="7" fillId="2" borderId="11" xfId="6" applyFont="1" applyFill="1" applyBorder="1" applyAlignment="1" applyProtection="1">
      <alignment horizontal="center" vertical="center"/>
    </xf>
    <xf numFmtId="0" fontId="7" fillId="2" borderId="36" xfId="6" applyFont="1" applyFill="1" applyBorder="1" applyAlignment="1" applyProtection="1">
      <alignment horizontal="center" vertical="center"/>
    </xf>
    <xf numFmtId="0" fontId="6" fillId="0" borderId="0" xfId="8" applyFont="1" applyBorder="1" applyAlignment="1" applyProtection="1">
      <alignment horizontal="left" vertical="center" wrapText="1"/>
    </xf>
    <xf numFmtId="0" fontId="9" fillId="0" borderId="0" xfId="8" applyFont="1" applyBorder="1" applyAlignment="1" applyProtection="1">
      <alignment horizontal="left" vertical="center" wrapText="1"/>
    </xf>
    <xf numFmtId="176" fontId="7" fillId="2" borderId="37" xfId="6" applyNumberFormat="1" applyFont="1" applyFill="1" applyBorder="1" applyAlignment="1" applyProtection="1">
      <alignment horizontal="right" vertical="center"/>
    </xf>
    <xf numFmtId="0" fontId="6" fillId="0" borderId="2" xfId="8" applyFont="1" applyBorder="1" applyAlignment="1" applyProtection="1">
      <alignment horizontal="left" vertical="center" wrapText="1"/>
    </xf>
    <xf numFmtId="0" fontId="9" fillId="0" borderId="39" xfId="8" applyFont="1" applyBorder="1" applyAlignment="1" applyProtection="1">
      <alignment horizontal="left" vertical="center" wrapText="1"/>
    </xf>
    <xf numFmtId="0" fontId="6" fillId="0" borderId="39" xfId="8" applyFont="1" applyBorder="1" applyAlignment="1" applyProtection="1">
      <alignment horizontal="left" vertical="center" wrapText="1"/>
    </xf>
    <xf numFmtId="0" fontId="6" fillId="0" borderId="2" xfId="8" applyFont="1" applyBorder="1" applyAlignment="1" applyProtection="1">
      <alignment horizontal="left" vertical="center" wrapText="1"/>
    </xf>
    <xf numFmtId="0" fontId="3" fillId="2" borderId="0" xfId="6" applyFont="1" applyFill="1" applyAlignment="1" applyProtection="1">
      <alignment horizontal="center" vertical="center"/>
    </xf>
    <xf numFmtId="0" fontId="7" fillId="2" borderId="3" xfId="6" applyFont="1" applyFill="1" applyBorder="1" applyAlignment="1" applyProtection="1">
      <alignment horizontal="center" vertical="center"/>
    </xf>
    <xf numFmtId="0" fontId="7" fillId="2" borderId="10" xfId="6" applyFont="1" applyFill="1" applyBorder="1" applyAlignment="1" applyProtection="1">
      <alignment horizontal="center" vertical="center"/>
    </xf>
    <xf numFmtId="0" fontId="7" fillId="2" borderId="3" xfId="6" applyFont="1" applyFill="1" applyBorder="1" applyAlignment="1" applyProtection="1">
      <alignment horizontal="center" vertical="center"/>
    </xf>
    <xf numFmtId="0" fontId="7" fillId="2" borderId="9" xfId="6" applyFont="1" applyFill="1" applyBorder="1" applyAlignment="1" applyProtection="1">
      <alignment horizontal="center" vertical="center"/>
    </xf>
    <xf numFmtId="0" fontId="7" fillId="2" borderId="17" xfId="6" applyFont="1" applyFill="1" applyBorder="1" applyAlignment="1" applyProtection="1">
      <alignment horizontal="center" vertical="center"/>
    </xf>
    <xf numFmtId="177" fontId="7" fillId="2" borderId="3" xfId="6" applyNumberFormat="1" applyFont="1" applyFill="1" applyBorder="1" applyAlignment="1" applyProtection="1">
      <alignment horizontal="right" vertical="center"/>
    </xf>
    <xf numFmtId="177" fontId="7" fillId="2" borderId="9" xfId="6" applyNumberFormat="1" applyFont="1" applyFill="1" applyBorder="1" applyAlignment="1" applyProtection="1">
      <alignment horizontal="right" vertical="center"/>
    </xf>
    <xf numFmtId="177" fontId="7" fillId="2" borderId="17" xfId="6" applyNumberFormat="1" applyFont="1" applyFill="1" applyBorder="1" applyAlignment="1" applyProtection="1">
      <alignment horizontal="right" vertical="center"/>
    </xf>
    <xf numFmtId="0" fontId="7" fillId="2" borderId="3" xfId="7" applyFont="1" applyFill="1" applyBorder="1" applyAlignment="1" applyProtection="1">
      <alignment horizontal="center" vertical="center"/>
    </xf>
    <xf numFmtId="0" fontId="7" fillId="2" borderId="9" xfId="7" applyFont="1" applyFill="1" applyBorder="1" applyAlignment="1" applyProtection="1">
      <alignment horizontal="center" vertical="center"/>
    </xf>
    <xf numFmtId="0" fontId="7" fillId="2" borderId="17" xfId="7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2" borderId="2" xfId="7" applyFont="1" applyFill="1" applyBorder="1" applyAlignment="1" applyProtection="1">
      <alignment horizontal="center" vertical="center"/>
    </xf>
    <xf numFmtId="0" fontId="7" fillId="2" borderId="2" xfId="6" applyFont="1" applyFill="1" applyBorder="1" applyAlignment="1" applyProtection="1">
      <alignment horizontal="center" vertical="center"/>
    </xf>
    <xf numFmtId="0" fontId="7" fillId="2" borderId="15" xfId="6" applyFont="1" applyFill="1" applyBorder="1" applyAlignment="1" applyProtection="1">
      <alignment horizontal="center" vertical="center"/>
    </xf>
    <xf numFmtId="0" fontId="7" fillId="2" borderId="18" xfId="6" applyFont="1" applyFill="1" applyBorder="1" applyAlignment="1" applyProtection="1">
      <alignment horizontal="center" vertical="center"/>
    </xf>
    <xf numFmtId="0" fontId="7" fillId="2" borderId="26" xfId="6" applyFont="1" applyFill="1" applyBorder="1" applyAlignment="1" applyProtection="1">
      <alignment horizontal="center" vertical="center"/>
    </xf>
    <xf numFmtId="0" fontId="7" fillId="2" borderId="19" xfId="6" applyFont="1" applyFill="1" applyBorder="1" applyAlignment="1" applyProtection="1">
      <alignment horizontal="center" vertical="center"/>
    </xf>
    <xf numFmtId="0" fontId="7" fillId="2" borderId="21" xfId="6" applyFont="1" applyFill="1" applyBorder="1" applyAlignment="1" applyProtection="1">
      <alignment horizontal="center" vertical="center"/>
    </xf>
    <xf numFmtId="0" fontId="7" fillId="2" borderId="1" xfId="6" applyFont="1" applyFill="1" applyBorder="1" applyAlignment="1" applyProtection="1">
      <alignment horizontal="center" vertical="center"/>
    </xf>
    <xf numFmtId="0" fontId="7" fillId="2" borderId="3" xfId="6" applyFont="1" applyFill="1" applyBorder="1" applyAlignment="1" applyProtection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7" fillId="2" borderId="9" xfId="6" applyFont="1" applyFill="1" applyBorder="1" applyAlignment="1" applyProtection="1">
      <alignment horizontal="left" vertical="center"/>
    </xf>
    <xf numFmtId="0" fontId="7" fillId="2" borderId="17" xfId="6" applyFont="1" applyFill="1" applyBorder="1" applyAlignment="1" applyProtection="1">
      <alignment horizontal="left" vertical="center"/>
    </xf>
    <xf numFmtId="0" fontId="7" fillId="2" borderId="32" xfId="7" applyFont="1" applyFill="1" applyBorder="1" applyAlignment="1" applyProtection="1">
      <alignment horizontal="center" vertical="center"/>
    </xf>
    <xf numFmtId="0" fontId="7" fillId="2" borderId="27" xfId="6" applyFont="1" applyFill="1" applyBorder="1" applyAlignment="1" applyProtection="1">
      <alignment horizontal="center" vertical="center"/>
    </xf>
    <xf numFmtId="0" fontId="7" fillId="2" borderId="10" xfId="6" applyFont="1" applyFill="1" applyBorder="1" applyAlignment="1" applyProtection="1">
      <alignment horizontal="center" vertical="center"/>
    </xf>
    <xf numFmtId="0" fontId="7" fillId="2" borderId="29" xfId="6" applyFont="1" applyFill="1" applyBorder="1" applyAlignment="1" applyProtection="1">
      <alignment horizontal="center" vertical="center"/>
    </xf>
    <xf numFmtId="0" fontId="7" fillId="2" borderId="12" xfId="6" applyFont="1" applyFill="1" applyBorder="1" applyAlignment="1" applyProtection="1">
      <alignment horizontal="center" vertical="center"/>
    </xf>
    <xf numFmtId="0" fontId="6" fillId="0" borderId="1" xfId="8" applyFont="1" applyBorder="1" applyAlignment="1" applyProtection="1">
      <alignment horizontal="left" vertical="center" wrapText="1"/>
    </xf>
    <xf numFmtId="0" fontId="6" fillId="0" borderId="38" xfId="8" applyFont="1" applyBorder="1" applyAlignment="1" applyProtection="1">
      <alignment horizontal="left" vertical="center" wrapText="1"/>
    </xf>
    <xf numFmtId="0" fontId="6" fillId="0" borderId="2" xfId="8" applyFont="1" applyBorder="1" applyAlignment="1" applyProtection="1">
      <alignment horizontal="center" vertical="center" wrapText="1"/>
    </xf>
    <xf numFmtId="0" fontId="6" fillId="0" borderId="2" xfId="8" applyFont="1" applyBorder="1" applyAlignment="1" applyProtection="1">
      <alignment horizontal="left" vertical="center" wrapText="1"/>
    </xf>
    <xf numFmtId="0" fontId="6" fillId="0" borderId="3" xfId="8" applyFont="1" applyBorder="1" applyAlignment="1" applyProtection="1">
      <alignment horizontal="center" vertical="center" wrapText="1"/>
    </xf>
    <xf numFmtId="0" fontId="6" fillId="0" borderId="9" xfId="8" applyFont="1" applyBorder="1" applyAlignment="1" applyProtection="1">
      <alignment horizontal="center" vertical="center" wrapText="1"/>
    </xf>
    <xf numFmtId="0" fontId="6" fillId="0" borderId="17" xfId="8" applyFont="1" applyBorder="1" applyAlignment="1" applyProtection="1">
      <alignment horizontal="center" vertical="center" wrapText="1"/>
    </xf>
    <xf numFmtId="0" fontId="6" fillId="0" borderId="1" xfId="8" applyFont="1" applyBorder="1" applyAlignment="1" applyProtection="1">
      <alignment horizontal="center" vertical="center" wrapText="1"/>
    </xf>
    <xf numFmtId="0" fontId="6" fillId="0" borderId="38" xfId="8" applyFont="1" applyBorder="1" applyAlignment="1" applyProtection="1">
      <alignment horizontal="center" vertical="center" wrapText="1"/>
    </xf>
    <xf numFmtId="0" fontId="7" fillId="0" borderId="14" xfId="8" applyFont="1" applyBorder="1" applyAlignment="1" applyProtection="1">
      <alignment horizontal="right" vertical="center" wrapText="1"/>
      <protection locked="0"/>
    </xf>
    <xf numFmtId="0" fontId="7" fillId="0" borderId="25" xfId="8" applyFont="1" applyBorder="1" applyAlignment="1" applyProtection="1">
      <alignment horizontal="right" vertical="center" wrapText="1"/>
      <protection locked="0"/>
    </xf>
    <xf numFmtId="4" fontId="7" fillId="2" borderId="3" xfId="6" applyNumberFormat="1" applyFont="1" applyFill="1" applyBorder="1" applyAlignment="1" applyProtection="1">
      <alignment horizontal="right" vertical="center"/>
    </xf>
    <xf numFmtId="178" fontId="7" fillId="2" borderId="6" xfId="6" applyNumberFormat="1" applyFont="1" applyFill="1" applyBorder="1" applyAlignment="1" applyProtection="1">
      <alignment horizontal="right" vertical="center"/>
    </xf>
    <xf numFmtId="0" fontId="7" fillId="2" borderId="2" xfId="6" applyNumberFormat="1" applyFont="1" applyFill="1" applyBorder="1" applyAlignment="1" applyProtection="1">
      <alignment vertical="center"/>
    </xf>
    <xf numFmtId="178" fontId="7" fillId="2" borderId="16" xfId="6" applyNumberFormat="1" applyFont="1" applyFill="1" applyBorder="1" applyAlignment="1" applyProtection="1">
      <alignment vertical="center"/>
    </xf>
    <xf numFmtId="177" fontId="7" fillId="2" borderId="19" xfId="6" applyNumberFormat="1" applyFont="1" applyFill="1" applyBorder="1" applyAlignment="1" applyProtection="1">
      <alignment horizontal="right" vertical="center"/>
    </xf>
    <xf numFmtId="4" fontId="7" fillId="2" borderId="9" xfId="6" applyNumberFormat="1" applyFont="1" applyFill="1" applyBorder="1" applyAlignment="1" applyProtection="1">
      <alignment horizontal="right" vertical="center"/>
    </xf>
    <xf numFmtId="178" fontId="7" fillId="2" borderId="8" xfId="6" applyNumberFormat="1" applyFont="1" applyFill="1" applyBorder="1" applyAlignment="1" applyProtection="1">
      <alignment horizontal="right" vertical="center"/>
    </xf>
    <xf numFmtId="177" fontId="7" fillId="2" borderId="28" xfId="6" applyNumberFormat="1" applyFont="1" applyFill="1" applyBorder="1" applyAlignment="1" applyProtection="1">
      <alignment horizontal="right" vertical="center"/>
    </xf>
    <xf numFmtId="4" fontId="7" fillId="2" borderId="17" xfId="6" applyNumberFormat="1" applyFont="1" applyFill="1" applyBorder="1" applyAlignment="1" applyProtection="1">
      <alignment horizontal="right" vertical="center"/>
    </xf>
    <xf numFmtId="178" fontId="7" fillId="2" borderId="13" xfId="6" applyNumberFormat="1" applyFont="1" applyFill="1" applyBorder="1" applyAlignment="1" applyProtection="1">
      <alignment horizontal="right" vertical="center"/>
    </xf>
    <xf numFmtId="177" fontId="7" fillId="2" borderId="21" xfId="6" applyNumberFormat="1" applyFont="1" applyFill="1" applyBorder="1" applyAlignment="1" applyProtection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7" fillId="2" borderId="17" xfId="6" applyNumberFormat="1" applyFont="1" applyFill="1" applyBorder="1" applyAlignment="1" applyProtection="1">
      <alignment vertical="center"/>
    </xf>
    <xf numFmtId="178" fontId="7" fillId="2" borderId="13" xfId="6" applyNumberFormat="1" applyFont="1" applyFill="1" applyBorder="1" applyAlignment="1" applyProtection="1">
      <alignment vertical="center"/>
    </xf>
    <xf numFmtId="4" fontId="7" fillId="2" borderId="3" xfId="6" applyNumberFormat="1" applyFont="1" applyFill="1" applyBorder="1" applyAlignment="1" applyProtection="1">
      <alignment horizontal="right" vertical="center"/>
      <protection locked="0"/>
    </xf>
    <xf numFmtId="4" fontId="7" fillId="2" borderId="9" xfId="6" applyNumberFormat="1" applyFont="1" applyFill="1" applyBorder="1" applyAlignment="1" applyProtection="1">
      <alignment horizontal="right" vertical="center"/>
      <protection locked="0"/>
    </xf>
    <xf numFmtId="4" fontId="7" fillId="2" borderId="17" xfId="6" applyNumberFormat="1" applyFont="1" applyFill="1" applyBorder="1" applyAlignment="1" applyProtection="1">
      <alignment horizontal="right" vertical="center"/>
      <protection locked="0"/>
    </xf>
    <xf numFmtId="4" fontId="7" fillId="2" borderId="32" xfId="6" applyNumberFormat="1" applyFont="1" applyFill="1" applyBorder="1" applyAlignment="1" applyProtection="1">
      <alignment horizontal="right" vertical="center"/>
    </xf>
    <xf numFmtId="0" fontId="3" fillId="0" borderId="32" xfId="0" applyFont="1" applyBorder="1" applyAlignment="1">
      <alignment horizontal="center" vertical="center"/>
    </xf>
    <xf numFmtId="178" fontId="7" fillId="2" borderId="33" xfId="6" applyNumberFormat="1" applyFont="1" applyFill="1" applyBorder="1" applyAlignment="1" applyProtection="1">
      <alignment horizontal="right" vertical="center"/>
    </xf>
    <xf numFmtId="177" fontId="7" fillId="2" borderId="34" xfId="6" applyNumberFormat="1" applyFont="1" applyFill="1" applyBorder="1" applyAlignment="1" applyProtection="1">
      <alignment horizontal="right" vertical="center"/>
    </xf>
    <xf numFmtId="0" fontId="7" fillId="2" borderId="23" xfId="6" applyFont="1" applyFill="1" applyBorder="1" applyAlignment="1" applyProtection="1">
      <alignment vertical="center"/>
    </xf>
    <xf numFmtId="177" fontId="7" fillId="2" borderId="30" xfId="6" applyNumberFormat="1" applyFont="1" applyFill="1" applyBorder="1" applyAlignment="1" applyProtection="1">
      <alignment horizontal="right" vertical="center"/>
    </xf>
    <xf numFmtId="177" fontId="7" fillId="2" borderId="31" xfId="0" applyNumberFormat="1" applyFont="1" applyFill="1" applyBorder="1" applyAlignment="1" applyProtection="1">
      <alignment vertical="center"/>
    </xf>
    <xf numFmtId="0" fontId="7" fillId="0" borderId="39" xfId="8" applyFont="1" applyBorder="1" applyAlignment="1" applyProtection="1">
      <alignment horizontal="right" vertical="center" wrapText="1"/>
    </xf>
    <xf numFmtId="0" fontId="7" fillId="0" borderId="0" xfId="8" applyFont="1" applyBorder="1" applyAlignment="1" applyProtection="1">
      <alignment horizontal="right" vertical="center" wrapText="1"/>
    </xf>
  </cellXfs>
  <cellStyles count="14">
    <cellStyle name="パーセント 2" xfId="4"/>
    <cellStyle name="桁区切り" xfId="1" builtinId="6"/>
    <cellStyle name="桁区切り 2" xfId="3"/>
    <cellStyle name="桁区切り 2 2" xfId="9"/>
    <cellStyle name="通貨 2" xfId="5"/>
    <cellStyle name="標準" xfId="0" builtinId="0"/>
    <cellStyle name="標準 2" xfId="2"/>
    <cellStyle name="標準 2 2" xfId="10"/>
    <cellStyle name="標準 2 2 2" xfId="6"/>
    <cellStyle name="標準 3" xfId="11"/>
    <cellStyle name="標準 4" xfId="7"/>
    <cellStyle name="標準 5" xfId="12"/>
    <cellStyle name="標準 6" xfId="13"/>
    <cellStyle name="標準 7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1482166</xdr:colOff>
      <xdr:row>93</xdr:row>
      <xdr:rowOff>26895</xdr:rowOff>
    </xdr:from>
    <xdr:to>
      <xdr:col>12</xdr:col>
      <xdr:colOff>539377</xdr:colOff>
      <xdr:row>93</xdr:row>
      <xdr:rowOff>268195</xdr:rowOff>
    </xdr:to>
    <xdr:sp macro="" textlink="">
      <xdr:nvSpPr>
        <xdr:cNvPr id="2" name="テキスト ボックス 1"/>
        <xdr:cNvSpPr txBox="1"/>
      </xdr:nvSpPr>
      <xdr:spPr>
        <a:xfrm>
          <a:off x="11533842" y="22954130"/>
          <a:ext cx="558800" cy="241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（ァ）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08"/>
  <sheetViews>
    <sheetView showGridLines="0" showZeros="0" tabSelected="1" view="pageBreakPreview" topLeftCell="B82" zoomScale="85" zoomScaleNormal="75" zoomScaleSheetLayoutView="85" workbookViewId="0">
      <selection activeCell="M18" sqref="M18"/>
    </sheetView>
  </sheetViews>
  <sheetFormatPr defaultRowHeight="13.5" x14ac:dyDescent="0.15"/>
  <cols>
    <col min="1" max="1" width="1.125" style="10" customWidth="1"/>
    <col min="2" max="2" width="4.75" style="10" customWidth="1"/>
    <col min="3" max="3" width="18.25" style="10" bestFit="1" customWidth="1"/>
    <col min="4" max="5" width="10" style="10" bestFit="1" customWidth="1"/>
    <col min="6" max="6" width="17.25" style="10" customWidth="1"/>
    <col min="7" max="7" width="10" style="10" bestFit="1" customWidth="1"/>
    <col min="8" max="8" width="17.25" style="10" customWidth="1"/>
    <col min="9" max="9" width="9.625" style="10" bestFit="1" customWidth="1"/>
    <col min="10" max="10" width="16.625" style="10" customWidth="1"/>
    <col min="11" max="11" width="17.25" style="10" customWidth="1"/>
    <col min="12" max="12" width="19.75" style="10" bestFit="1" customWidth="1"/>
    <col min="13" max="13" width="20.625" style="10" customWidth="1"/>
    <col min="14" max="14" width="4.125" style="10" customWidth="1"/>
    <col min="15" max="15" width="10" style="10" customWidth="1"/>
    <col min="16" max="16" width="9" style="10"/>
    <col min="17" max="18" width="10.625" style="10" customWidth="1"/>
    <col min="19" max="16384" width="9" style="10"/>
  </cols>
  <sheetData>
    <row r="1" spans="2:13" ht="18" thickBot="1" x14ac:dyDescent="0.2">
      <c r="B1" s="2" t="s">
        <v>40</v>
      </c>
      <c r="C1" s="12"/>
      <c r="D1" s="12"/>
      <c r="J1" s="35" t="s">
        <v>68</v>
      </c>
      <c r="K1" s="3"/>
      <c r="L1" s="3"/>
      <c r="M1" s="3"/>
    </row>
    <row r="2" spans="2:13" ht="19.5" customHeight="1" thickTop="1" x14ac:dyDescent="0.2">
      <c r="B2" s="4" t="s">
        <v>0</v>
      </c>
      <c r="C2" s="12"/>
      <c r="D2" s="12"/>
      <c r="J2" s="91" t="s">
        <v>4</v>
      </c>
      <c r="K2" s="92"/>
      <c r="L2" s="7" t="s">
        <v>5</v>
      </c>
      <c r="M2" s="8" t="s">
        <v>10</v>
      </c>
    </row>
    <row r="3" spans="2:13" ht="20.100000000000001" customHeight="1" x14ac:dyDescent="0.15">
      <c r="B3" s="11"/>
      <c r="C3" s="12"/>
      <c r="D3" s="12"/>
      <c r="J3" s="84" t="s">
        <v>33</v>
      </c>
      <c r="K3" s="85"/>
      <c r="L3" s="37" t="s">
        <v>8</v>
      </c>
      <c r="M3" s="93"/>
    </row>
    <row r="4" spans="2:13" ht="20.100000000000001" customHeight="1" x14ac:dyDescent="0.15">
      <c r="B4" s="11"/>
      <c r="C4" s="12"/>
      <c r="D4" s="12"/>
      <c r="J4" s="88" t="s">
        <v>34</v>
      </c>
      <c r="K4" s="48" t="s">
        <v>39</v>
      </c>
      <c r="L4" s="37" t="s">
        <v>9</v>
      </c>
      <c r="M4" s="93"/>
    </row>
    <row r="5" spans="2:13" ht="20.100000000000001" customHeight="1" x14ac:dyDescent="0.15">
      <c r="B5" s="11"/>
      <c r="C5" s="12"/>
      <c r="D5" s="12"/>
      <c r="J5" s="89"/>
      <c r="K5" s="48" t="s">
        <v>62</v>
      </c>
      <c r="L5" s="37" t="s">
        <v>9</v>
      </c>
      <c r="M5" s="93"/>
    </row>
    <row r="6" spans="2:13" ht="20.100000000000001" customHeight="1" thickBot="1" x14ac:dyDescent="0.2">
      <c r="B6" s="11"/>
      <c r="C6" s="12"/>
      <c r="D6" s="12"/>
      <c r="J6" s="90"/>
      <c r="K6" s="51" t="s">
        <v>63</v>
      </c>
      <c r="L6" s="37" t="s">
        <v>9</v>
      </c>
      <c r="M6" s="94"/>
    </row>
    <row r="7" spans="2:13" ht="20.100000000000001" customHeight="1" thickTop="1" x14ac:dyDescent="0.15">
      <c r="B7" s="11"/>
      <c r="C7" s="12"/>
      <c r="D7" s="12"/>
    </row>
    <row r="8" spans="2:13" ht="15" customHeight="1" thickBot="1" x14ac:dyDescent="0.2">
      <c r="B8" s="11"/>
      <c r="C8" s="12"/>
      <c r="J8" s="35" t="s">
        <v>67</v>
      </c>
      <c r="K8" s="3"/>
      <c r="L8" s="3"/>
      <c r="M8" s="3"/>
    </row>
    <row r="9" spans="2:13" ht="19.5" customHeight="1" thickTop="1" x14ac:dyDescent="0.15">
      <c r="B9" s="11"/>
      <c r="C9" s="12"/>
      <c r="J9" s="86" t="s">
        <v>4</v>
      </c>
      <c r="K9" s="86"/>
      <c r="L9" s="7" t="s">
        <v>5</v>
      </c>
      <c r="M9" s="8" t="s">
        <v>10</v>
      </c>
    </row>
    <row r="10" spans="2:13" ht="19.5" customHeight="1" x14ac:dyDescent="0.15">
      <c r="B10" s="11"/>
      <c r="C10" s="12"/>
      <c r="J10" s="87" t="s">
        <v>33</v>
      </c>
      <c r="K10" s="87"/>
      <c r="L10" s="9" t="s">
        <v>8</v>
      </c>
      <c r="M10" s="93"/>
    </row>
    <row r="11" spans="2:13" ht="20.100000000000001" customHeight="1" x14ac:dyDescent="0.15">
      <c r="B11" s="11"/>
      <c r="C11" s="12"/>
      <c r="J11" s="87" t="s">
        <v>34</v>
      </c>
      <c r="K11" s="36" t="s">
        <v>39</v>
      </c>
      <c r="L11" s="9" t="s">
        <v>9</v>
      </c>
      <c r="M11" s="93"/>
    </row>
    <row r="12" spans="2:13" ht="20.100000000000001" customHeight="1" x14ac:dyDescent="0.15">
      <c r="B12" s="11"/>
      <c r="C12" s="12"/>
      <c r="J12" s="87"/>
      <c r="K12" s="36" t="s">
        <v>62</v>
      </c>
      <c r="L12" s="9" t="s">
        <v>9</v>
      </c>
      <c r="M12" s="93"/>
    </row>
    <row r="13" spans="2:13" ht="20.100000000000001" customHeight="1" thickBot="1" x14ac:dyDescent="0.2">
      <c r="B13" s="11"/>
      <c r="C13" s="12"/>
      <c r="J13" s="87"/>
      <c r="K13" s="51" t="s">
        <v>63</v>
      </c>
      <c r="L13" s="9" t="s">
        <v>9</v>
      </c>
      <c r="M13" s="94"/>
    </row>
    <row r="14" spans="2:13" ht="20.100000000000001" customHeight="1" thickTop="1" x14ac:dyDescent="0.15">
      <c r="B14" s="11"/>
      <c r="C14" s="12"/>
      <c r="J14" s="45"/>
      <c r="K14" s="46"/>
      <c r="L14" s="45"/>
      <c r="M14" s="120"/>
    </row>
    <row r="15" spans="2:13" ht="15" customHeight="1" thickBot="1" x14ac:dyDescent="0.2">
      <c r="B15" s="11"/>
      <c r="C15" s="12"/>
      <c r="J15" s="35" t="s">
        <v>69</v>
      </c>
      <c r="K15" s="3"/>
      <c r="L15" s="3"/>
      <c r="M15" s="3"/>
    </row>
    <row r="16" spans="2:13" ht="19.5" customHeight="1" thickTop="1" x14ac:dyDescent="0.15">
      <c r="B16" s="11"/>
      <c r="C16" s="12"/>
      <c r="J16" s="86" t="s">
        <v>4</v>
      </c>
      <c r="K16" s="86"/>
      <c r="L16" s="7" t="s">
        <v>5</v>
      </c>
      <c r="M16" s="8" t="s">
        <v>10</v>
      </c>
    </row>
    <row r="17" spans="2:14" ht="19.5" customHeight="1" x14ac:dyDescent="0.15">
      <c r="B17" s="11"/>
      <c r="C17" s="12"/>
      <c r="J17" s="87" t="s">
        <v>33</v>
      </c>
      <c r="K17" s="87"/>
      <c r="L17" s="37" t="s">
        <v>8</v>
      </c>
      <c r="M17" s="93"/>
    </row>
    <row r="18" spans="2:14" ht="20.100000000000001" customHeight="1" x14ac:dyDescent="0.15">
      <c r="B18" s="11"/>
      <c r="C18" s="12"/>
      <c r="J18" s="87" t="s">
        <v>34</v>
      </c>
      <c r="K18" s="48" t="s">
        <v>38</v>
      </c>
      <c r="L18" s="37" t="s">
        <v>9</v>
      </c>
      <c r="M18" s="93"/>
    </row>
    <row r="19" spans="2:14" ht="20.100000000000001" customHeight="1" thickBot="1" x14ac:dyDescent="0.2">
      <c r="B19" s="11"/>
      <c r="C19" s="12"/>
      <c r="J19" s="87"/>
      <c r="K19" s="51" t="s">
        <v>7</v>
      </c>
      <c r="L19" s="37" t="s">
        <v>9</v>
      </c>
      <c r="M19" s="94"/>
    </row>
    <row r="20" spans="2:14" ht="20.100000000000001" customHeight="1" thickTop="1" x14ac:dyDescent="0.15">
      <c r="B20" s="11"/>
      <c r="C20" s="12"/>
      <c r="J20" s="45"/>
      <c r="K20" s="49"/>
      <c r="L20" s="50"/>
      <c r="M20" s="119"/>
    </row>
    <row r="21" spans="2:14" ht="20.100000000000001" customHeight="1" x14ac:dyDescent="0.15">
      <c r="B21" s="11"/>
      <c r="C21" s="12"/>
      <c r="D21" s="12"/>
    </row>
    <row r="22" spans="2:14" ht="16.5" customHeight="1" x14ac:dyDescent="0.15">
      <c r="B22" s="61" t="s">
        <v>20</v>
      </c>
      <c r="C22" s="55" t="s">
        <v>11</v>
      </c>
      <c r="D22" s="55" t="s">
        <v>12</v>
      </c>
      <c r="E22" s="73" t="s">
        <v>3</v>
      </c>
      <c r="F22" s="69"/>
      <c r="G22" s="69"/>
      <c r="H22" s="70"/>
      <c r="I22" s="68" t="s">
        <v>13</v>
      </c>
      <c r="J22" s="69"/>
      <c r="K22" s="69"/>
      <c r="L22" s="70"/>
      <c r="M22" s="13" t="s">
        <v>36</v>
      </c>
      <c r="N22" s="14"/>
    </row>
    <row r="23" spans="2:14" ht="16.5" customHeight="1" x14ac:dyDescent="0.15">
      <c r="B23" s="62"/>
      <c r="C23" s="56"/>
      <c r="D23" s="56"/>
      <c r="E23" s="15" t="s">
        <v>6</v>
      </c>
      <c r="F23" s="38" t="s">
        <v>21</v>
      </c>
      <c r="G23" s="15" t="s">
        <v>22</v>
      </c>
      <c r="H23" s="16" t="s">
        <v>14</v>
      </c>
      <c r="I23" s="80" t="s">
        <v>15</v>
      </c>
      <c r="J23" s="81"/>
      <c r="K23" s="15" t="s">
        <v>23</v>
      </c>
      <c r="L23" s="17" t="s">
        <v>16</v>
      </c>
      <c r="M23" s="18" t="s">
        <v>24</v>
      </c>
      <c r="N23" s="14"/>
    </row>
    <row r="24" spans="2:14" ht="28.5" customHeight="1" x14ac:dyDescent="0.15">
      <c r="B24" s="63"/>
      <c r="C24" s="57"/>
      <c r="D24" s="57"/>
      <c r="E24" s="19" t="s">
        <v>25</v>
      </c>
      <c r="F24" s="19" t="s">
        <v>26</v>
      </c>
      <c r="G24" s="20" t="s">
        <v>27</v>
      </c>
      <c r="H24" s="21" t="s">
        <v>28</v>
      </c>
      <c r="I24" s="82" t="s">
        <v>29</v>
      </c>
      <c r="J24" s="83"/>
      <c r="K24" s="22" t="s">
        <v>30</v>
      </c>
      <c r="L24" s="23" t="s">
        <v>28</v>
      </c>
      <c r="M24" s="18" t="s">
        <v>28</v>
      </c>
      <c r="N24" s="14"/>
    </row>
    <row r="25" spans="2:14" ht="19.5" customHeight="1" x14ac:dyDescent="0.15">
      <c r="B25" s="61">
        <v>1</v>
      </c>
      <c r="C25" s="74" t="s">
        <v>41</v>
      </c>
      <c r="D25" s="55">
        <v>1</v>
      </c>
      <c r="E25" s="58">
        <v>620</v>
      </c>
      <c r="F25" s="95">
        <f>M3</f>
        <v>0</v>
      </c>
      <c r="G25" s="55" t="s">
        <v>31</v>
      </c>
      <c r="H25" s="96">
        <f>ROUNDDOWN(E25*F25*12*0.85,2)</f>
        <v>0</v>
      </c>
      <c r="I25" s="24" t="s">
        <v>17</v>
      </c>
      <c r="J25" s="25">
        <v>156000</v>
      </c>
      <c r="K25" s="97">
        <f>$M$4</f>
        <v>0</v>
      </c>
      <c r="L25" s="98">
        <f>J25*K25</f>
        <v>0</v>
      </c>
      <c r="M25" s="99">
        <f>INT(H25+SUM(L25:L27))</f>
        <v>0</v>
      </c>
      <c r="N25" s="14"/>
    </row>
    <row r="26" spans="2:14" ht="19.5" customHeight="1" x14ac:dyDescent="0.15">
      <c r="B26" s="62"/>
      <c r="C26" s="77"/>
      <c r="D26" s="56"/>
      <c r="E26" s="59"/>
      <c r="F26" s="100"/>
      <c r="G26" s="56"/>
      <c r="H26" s="101"/>
      <c r="I26" s="24" t="s">
        <v>18</v>
      </c>
      <c r="J26" s="25">
        <v>1411000</v>
      </c>
      <c r="K26" s="97">
        <f>$M$5</f>
        <v>0</v>
      </c>
      <c r="L26" s="98">
        <f t="shared" ref="L26:L33" si="0">J26*K26</f>
        <v>0</v>
      </c>
      <c r="M26" s="102"/>
      <c r="N26" s="14"/>
    </row>
    <row r="27" spans="2:14" ht="19.5" customHeight="1" x14ac:dyDescent="0.15">
      <c r="B27" s="63"/>
      <c r="C27" s="78"/>
      <c r="D27" s="57"/>
      <c r="E27" s="60"/>
      <c r="F27" s="103"/>
      <c r="G27" s="56"/>
      <c r="H27" s="104"/>
      <c r="I27" s="24" t="s">
        <v>19</v>
      </c>
      <c r="J27" s="25">
        <v>1743000</v>
      </c>
      <c r="K27" s="97">
        <f>$M$6</f>
        <v>0</v>
      </c>
      <c r="L27" s="98">
        <f t="shared" si="0"/>
        <v>0</v>
      </c>
      <c r="M27" s="105"/>
      <c r="N27" s="14"/>
    </row>
    <row r="28" spans="2:14" ht="19.5" customHeight="1" x14ac:dyDescent="0.15">
      <c r="B28" s="61">
        <v>2</v>
      </c>
      <c r="C28" s="74" t="s">
        <v>46</v>
      </c>
      <c r="D28" s="55">
        <v>1</v>
      </c>
      <c r="E28" s="58">
        <v>600</v>
      </c>
      <c r="F28" s="95">
        <f>M3</f>
        <v>0</v>
      </c>
      <c r="G28" s="56"/>
      <c r="H28" s="96">
        <f>ROUNDDOWN(E28*F28*12*0.85,2)</f>
        <v>0</v>
      </c>
      <c r="I28" s="24" t="s">
        <v>17</v>
      </c>
      <c r="J28" s="25">
        <v>238000</v>
      </c>
      <c r="K28" s="97">
        <f>$M$4</f>
        <v>0</v>
      </c>
      <c r="L28" s="98">
        <f t="shared" si="0"/>
        <v>0</v>
      </c>
      <c r="M28" s="99">
        <f>INT(H28+SUM(L28:L30))</f>
        <v>0</v>
      </c>
      <c r="N28" s="14"/>
    </row>
    <row r="29" spans="2:14" ht="19.5" customHeight="1" x14ac:dyDescent="0.15">
      <c r="B29" s="62"/>
      <c r="C29" s="77"/>
      <c r="D29" s="56"/>
      <c r="E29" s="59"/>
      <c r="F29" s="100"/>
      <c r="G29" s="56"/>
      <c r="H29" s="101"/>
      <c r="I29" s="24" t="s">
        <v>18</v>
      </c>
      <c r="J29" s="25">
        <v>1564000</v>
      </c>
      <c r="K29" s="97">
        <f>$M$5</f>
        <v>0</v>
      </c>
      <c r="L29" s="98">
        <f t="shared" si="0"/>
        <v>0</v>
      </c>
      <c r="M29" s="102"/>
      <c r="N29" s="14"/>
    </row>
    <row r="30" spans="2:14" ht="19.5" customHeight="1" x14ac:dyDescent="0.15">
      <c r="B30" s="63"/>
      <c r="C30" s="78"/>
      <c r="D30" s="57"/>
      <c r="E30" s="60"/>
      <c r="F30" s="103"/>
      <c r="G30" s="56"/>
      <c r="H30" s="104"/>
      <c r="I30" s="24" t="s">
        <v>19</v>
      </c>
      <c r="J30" s="25">
        <v>1948000</v>
      </c>
      <c r="K30" s="97">
        <f>$M$6</f>
        <v>0</v>
      </c>
      <c r="L30" s="98">
        <f t="shared" si="0"/>
        <v>0</v>
      </c>
      <c r="M30" s="105"/>
      <c r="N30" s="14"/>
    </row>
    <row r="31" spans="2:14" ht="19.5" customHeight="1" x14ac:dyDescent="0.15">
      <c r="B31" s="61">
        <v>3</v>
      </c>
      <c r="C31" s="74" t="s">
        <v>42</v>
      </c>
      <c r="D31" s="55">
        <v>2</v>
      </c>
      <c r="E31" s="58">
        <v>250</v>
      </c>
      <c r="F31" s="95">
        <f>$M$10</f>
        <v>0</v>
      </c>
      <c r="G31" s="56"/>
      <c r="H31" s="96">
        <f>ROUNDDOWN(E31*F31*12*0.85,2)</f>
        <v>0</v>
      </c>
      <c r="I31" s="24" t="s">
        <v>17</v>
      </c>
      <c r="J31" s="25">
        <v>69000</v>
      </c>
      <c r="K31" s="97">
        <f>$M$11</f>
        <v>0</v>
      </c>
      <c r="L31" s="98">
        <f t="shared" si="0"/>
        <v>0</v>
      </c>
      <c r="M31" s="99">
        <f>INT(H31+SUM(L31:L33))</f>
        <v>0</v>
      </c>
      <c r="N31" s="14"/>
    </row>
    <row r="32" spans="2:14" ht="19.5" customHeight="1" x14ac:dyDescent="0.15">
      <c r="B32" s="62"/>
      <c r="C32" s="77"/>
      <c r="D32" s="56"/>
      <c r="E32" s="59"/>
      <c r="F32" s="100"/>
      <c r="G32" s="56"/>
      <c r="H32" s="101"/>
      <c r="I32" s="24" t="s">
        <v>18</v>
      </c>
      <c r="J32" s="25">
        <v>565000</v>
      </c>
      <c r="K32" s="97">
        <f t="shared" ref="K32" si="1">$M$12</f>
        <v>0</v>
      </c>
      <c r="L32" s="98">
        <f t="shared" si="0"/>
        <v>0</v>
      </c>
      <c r="M32" s="102"/>
      <c r="N32" s="14"/>
    </row>
    <row r="33" spans="2:14" ht="19.5" customHeight="1" x14ac:dyDescent="0.15">
      <c r="B33" s="63"/>
      <c r="C33" s="78"/>
      <c r="D33" s="57"/>
      <c r="E33" s="60"/>
      <c r="F33" s="103"/>
      <c r="G33" s="57"/>
      <c r="H33" s="104"/>
      <c r="I33" s="24" t="s">
        <v>19</v>
      </c>
      <c r="J33" s="25">
        <v>728000</v>
      </c>
      <c r="K33" s="97">
        <f t="shared" ref="K33" si="2">$M$13</f>
        <v>0</v>
      </c>
      <c r="L33" s="98">
        <f t="shared" si="0"/>
        <v>0</v>
      </c>
      <c r="M33" s="105"/>
      <c r="N33" s="14"/>
    </row>
    <row r="34" spans="2:14" ht="16.5" customHeight="1" x14ac:dyDescent="0.15">
      <c r="B34" s="61" t="s">
        <v>20</v>
      </c>
      <c r="C34" s="55" t="s">
        <v>11</v>
      </c>
      <c r="D34" s="55" t="s">
        <v>12</v>
      </c>
      <c r="E34" s="73" t="s">
        <v>3</v>
      </c>
      <c r="F34" s="69"/>
      <c r="G34" s="69"/>
      <c r="H34" s="70"/>
      <c r="I34" s="68" t="s">
        <v>13</v>
      </c>
      <c r="J34" s="69"/>
      <c r="K34" s="69"/>
      <c r="L34" s="70"/>
      <c r="M34" s="13" t="s">
        <v>36</v>
      </c>
      <c r="N34" s="14"/>
    </row>
    <row r="35" spans="2:14" ht="16.5" customHeight="1" x14ac:dyDescent="0.15">
      <c r="B35" s="62"/>
      <c r="C35" s="56"/>
      <c r="D35" s="56"/>
      <c r="E35" s="15" t="s">
        <v>6</v>
      </c>
      <c r="F35" s="38" t="s">
        <v>21</v>
      </c>
      <c r="G35" s="15" t="s">
        <v>22</v>
      </c>
      <c r="H35" s="16" t="s">
        <v>14</v>
      </c>
      <c r="I35" s="80" t="s">
        <v>15</v>
      </c>
      <c r="J35" s="81"/>
      <c r="K35" s="15" t="s">
        <v>23</v>
      </c>
      <c r="L35" s="17" t="s">
        <v>16</v>
      </c>
      <c r="M35" s="18" t="s">
        <v>24</v>
      </c>
      <c r="N35" s="14"/>
    </row>
    <row r="36" spans="2:14" ht="28.5" customHeight="1" x14ac:dyDescent="0.15">
      <c r="B36" s="63"/>
      <c r="C36" s="57"/>
      <c r="D36" s="57"/>
      <c r="E36" s="19" t="s">
        <v>25</v>
      </c>
      <c r="F36" s="19" t="s">
        <v>26</v>
      </c>
      <c r="G36" s="42" t="s">
        <v>27</v>
      </c>
      <c r="H36" s="21" t="s">
        <v>28</v>
      </c>
      <c r="I36" s="82" t="s">
        <v>29</v>
      </c>
      <c r="J36" s="83"/>
      <c r="K36" s="22" t="s">
        <v>30</v>
      </c>
      <c r="L36" s="23" t="s">
        <v>28</v>
      </c>
      <c r="M36" s="18" t="s">
        <v>28</v>
      </c>
      <c r="N36" s="14"/>
    </row>
    <row r="37" spans="2:14" ht="19.5" customHeight="1" x14ac:dyDescent="0.15">
      <c r="B37" s="61">
        <v>4</v>
      </c>
      <c r="C37" s="74" t="s">
        <v>51</v>
      </c>
      <c r="D37" s="55">
        <v>2</v>
      </c>
      <c r="E37" s="58">
        <v>205</v>
      </c>
      <c r="F37" s="95">
        <f t="shared" ref="F37" si="3">$M$10</f>
        <v>0</v>
      </c>
      <c r="G37" s="55" t="s">
        <v>31</v>
      </c>
      <c r="H37" s="96">
        <f>ROUNDDOWN(E37*F37*12*0.85,2)</f>
        <v>0</v>
      </c>
      <c r="I37" s="24" t="s">
        <v>17</v>
      </c>
      <c r="J37" s="25">
        <v>77000</v>
      </c>
      <c r="K37" s="97">
        <f>$M$11</f>
        <v>0</v>
      </c>
      <c r="L37" s="98">
        <f t="shared" ref="L37:L41" si="4">J37*K37</f>
        <v>0</v>
      </c>
      <c r="M37" s="99">
        <f>INT(H37+SUM(L37:L39))</f>
        <v>0</v>
      </c>
      <c r="N37" s="14"/>
    </row>
    <row r="38" spans="2:14" ht="19.5" customHeight="1" x14ac:dyDescent="0.15">
      <c r="B38" s="62"/>
      <c r="C38" s="77"/>
      <c r="D38" s="56"/>
      <c r="E38" s="59"/>
      <c r="F38" s="100"/>
      <c r="G38" s="56"/>
      <c r="H38" s="101"/>
      <c r="I38" s="24" t="s">
        <v>18</v>
      </c>
      <c r="J38" s="25">
        <v>610000</v>
      </c>
      <c r="K38" s="97">
        <f t="shared" ref="K38" si="5">$M$12</f>
        <v>0</v>
      </c>
      <c r="L38" s="98">
        <f t="shared" si="4"/>
        <v>0</v>
      </c>
      <c r="M38" s="102"/>
      <c r="N38" s="14"/>
    </row>
    <row r="39" spans="2:14" ht="19.5" customHeight="1" x14ac:dyDescent="0.15">
      <c r="B39" s="63"/>
      <c r="C39" s="78"/>
      <c r="D39" s="57"/>
      <c r="E39" s="60"/>
      <c r="F39" s="103"/>
      <c r="G39" s="56"/>
      <c r="H39" s="104"/>
      <c r="I39" s="24" t="s">
        <v>19</v>
      </c>
      <c r="J39" s="25">
        <v>649000</v>
      </c>
      <c r="K39" s="97">
        <f t="shared" ref="K39" si="6">$M$13</f>
        <v>0</v>
      </c>
      <c r="L39" s="98">
        <f t="shared" si="4"/>
        <v>0</v>
      </c>
      <c r="M39" s="105"/>
      <c r="N39" s="14"/>
    </row>
    <row r="40" spans="2:14" ht="19.5" customHeight="1" x14ac:dyDescent="0.15">
      <c r="B40" s="61">
        <v>5</v>
      </c>
      <c r="C40" s="74" t="s">
        <v>43</v>
      </c>
      <c r="D40" s="55">
        <v>2</v>
      </c>
      <c r="E40" s="58">
        <v>223</v>
      </c>
      <c r="F40" s="95">
        <f t="shared" ref="F40" si="7">$M$10</f>
        <v>0</v>
      </c>
      <c r="G40" s="56"/>
      <c r="H40" s="96">
        <f t="shared" ref="H40" si="8">ROUNDDOWN(E40*F40*12*0.85,2)</f>
        <v>0</v>
      </c>
      <c r="I40" s="24" t="s">
        <v>17</v>
      </c>
      <c r="J40" s="25">
        <v>77000</v>
      </c>
      <c r="K40" s="97">
        <f>$M$11</f>
        <v>0</v>
      </c>
      <c r="L40" s="98">
        <f>J40*K40</f>
        <v>0</v>
      </c>
      <c r="M40" s="99">
        <f>INT(H40+SUM(L40:L42))</f>
        <v>0</v>
      </c>
      <c r="N40" s="14"/>
    </row>
    <row r="41" spans="2:14" ht="19.5" customHeight="1" x14ac:dyDescent="0.15">
      <c r="B41" s="62"/>
      <c r="C41" s="77"/>
      <c r="D41" s="56"/>
      <c r="E41" s="59"/>
      <c r="F41" s="100"/>
      <c r="G41" s="56"/>
      <c r="H41" s="101"/>
      <c r="I41" s="24" t="s">
        <v>18</v>
      </c>
      <c r="J41" s="25">
        <v>550000</v>
      </c>
      <c r="K41" s="97">
        <f t="shared" ref="K41" si="9">$M$12</f>
        <v>0</v>
      </c>
      <c r="L41" s="98">
        <f t="shared" si="4"/>
        <v>0</v>
      </c>
      <c r="M41" s="102"/>
      <c r="N41" s="14"/>
    </row>
    <row r="42" spans="2:14" ht="19.5" customHeight="1" x14ac:dyDescent="0.15">
      <c r="B42" s="63"/>
      <c r="C42" s="78"/>
      <c r="D42" s="57"/>
      <c r="E42" s="60"/>
      <c r="F42" s="103"/>
      <c r="G42" s="56"/>
      <c r="H42" s="104"/>
      <c r="I42" s="24" t="s">
        <v>19</v>
      </c>
      <c r="J42" s="25">
        <v>430000</v>
      </c>
      <c r="K42" s="97">
        <f t="shared" ref="K42" si="10">$M$13</f>
        <v>0</v>
      </c>
      <c r="L42" s="98">
        <f>J42*K42</f>
        <v>0</v>
      </c>
      <c r="M42" s="105"/>
      <c r="N42" s="14"/>
    </row>
    <row r="43" spans="2:14" ht="19.5" customHeight="1" x14ac:dyDescent="0.15">
      <c r="B43" s="61">
        <v>6</v>
      </c>
      <c r="C43" s="74" t="s">
        <v>44</v>
      </c>
      <c r="D43" s="55">
        <v>2</v>
      </c>
      <c r="E43" s="58">
        <v>168</v>
      </c>
      <c r="F43" s="95">
        <f t="shared" ref="F43" si="11">$M$10</f>
        <v>0</v>
      </c>
      <c r="G43" s="56"/>
      <c r="H43" s="96">
        <f t="shared" ref="H43" si="12">ROUNDDOWN(E43*F43*12*0.85,2)</f>
        <v>0</v>
      </c>
      <c r="I43" s="24" t="s">
        <v>17</v>
      </c>
      <c r="J43" s="25">
        <v>40000</v>
      </c>
      <c r="K43" s="97">
        <f>$M$11</f>
        <v>0</v>
      </c>
      <c r="L43" s="98">
        <f t="shared" ref="L43:L81" si="13">J43*K43</f>
        <v>0</v>
      </c>
      <c r="M43" s="99">
        <f>INT(H43+SUM(L43:L45))</f>
        <v>0</v>
      </c>
      <c r="N43" s="14"/>
    </row>
    <row r="44" spans="2:14" ht="19.5" customHeight="1" x14ac:dyDescent="0.15">
      <c r="B44" s="62"/>
      <c r="C44" s="75"/>
      <c r="D44" s="64"/>
      <c r="E44" s="59"/>
      <c r="F44" s="100"/>
      <c r="G44" s="56"/>
      <c r="H44" s="101"/>
      <c r="I44" s="24" t="s">
        <v>18</v>
      </c>
      <c r="J44" s="25">
        <v>373000</v>
      </c>
      <c r="K44" s="97">
        <f t="shared" ref="K44" si="14">$M$12</f>
        <v>0</v>
      </c>
      <c r="L44" s="98">
        <f t="shared" si="13"/>
        <v>0</v>
      </c>
      <c r="M44" s="102"/>
      <c r="N44" s="14"/>
    </row>
    <row r="45" spans="2:14" ht="19.5" customHeight="1" x14ac:dyDescent="0.15">
      <c r="B45" s="63"/>
      <c r="C45" s="76"/>
      <c r="D45" s="65"/>
      <c r="E45" s="60"/>
      <c r="F45" s="103"/>
      <c r="G45" s="56"/>
      <c r="H45" s="104"/>
      <c r="I45" s="24" t="s">
        <v>19</v>
      </c>
      <c r="J45" s="25">
        <v>396000</v>
      </c>
      <c r="K45" s="97">
        <f t="shared" ref="K45" si="15">$M$13</f>
        <v>0</v>
      </c>
      <c r="L45" s="98">
        <f t="shared" si="13"/>
        <v>0</v>
      </c>
      <c r="M45" s="105"/>
      <c r="N45" s="14"/>
    </row>
    <row r="46" spans="2:14" ht="19.5" customHeight="1" x14ac:dyDescent="0.15">
      <c r="B46" s="61">
        <v>7</v>
      </c>
      <c r="C46" s="74" t="s">
        <v>49</v>
      </c>
      <c r="D46" s="55">
        <v>2</v>
      </c>
      <c r="E46" s="58">
        <v>186</v>
      </c>
      <c r="F46" s="95">
        <f t="shared" ref="F46" si="16">$M$10</f>
        <v>0</v>
      </c>
      <c r="G46" s="56"/>
      <c r="H46" s="96">
        <f t="shared" ref="H46" si="17">ROUNDDOWN(E46*F46*12*0.85,2)</f>
        <v>0</v>
      </c>
      <c r="I46" s="24" t="s">
        <v>17</v>
      </c>
      <c r="J46" s="25">
        <v>42000</v>
      </c>
      <c r="K46" s="97">
        <f>$M$11</f>
        <v>0</v>
      </c>
      <c r="L46" s="98">
        <f t="shared" si="13"/>
        <v>0</v>
      </c>
      <c r="M46" s="99">
        <f>INT(H46+SUM(L46:L48))</f>
        <v>0</v>
      </c>
      <c r="N46" s="14"/>
    </row>
    <row r="47" spans="2:14" ht="19.5" customHeight="1" x14ac:dyDescent="0.15">
      <c r="B47" s="62"/>
      <c r="C47" s="75"/>
      <c r="D47" s="64"/>
      <c r="E47" s="59"/>
      <c r="F47" s="100"/>
      <c r="G47" s="56"/>
      <c r="H47" s="101"/>
      <c r="I47" s="24" t="s">
        <v>18</v>
      </c>
      <c r="J47" s="25">
        <v>377000</v>
      </c>
      <c r="K47" s="97">
        <f t="shared" ref="K47" si="18">$M$12</f>
        <v>0</v>
      </c>
      <c r="L47" s="98">
        <f t="shared" si="13"/>
        <v>0</v>
      </c>
      <c r="M47" s="102"/>
      <c r="N47" s="14"/>
    </row>
    <row r="48" spans="2:14" ht="19.5" customHeight="1" x14ac:dyDescent="0.15">
      <c r="B48" s="63"/>
      <c r="C48" s="76"/>
      <c r="D48" s="65"/>
      <c r="E48" s="60"/>
      <c r="F48" s="103"/>
      <c r="G48" s="56"/>
      <c r="H48" s="104"/>
      <c r="I48" s="24" t="s">
        <v>19</v>
      </c>
      <c r="J48" s="25">
        <v>382000</v>
      </c>
      <c r="K48" s="97">
        <f t="shared" ref="K48" si="19">$M$13</f>
        <v>0</v>
      </c>
      <c r="L48" s="98">
        <f t="shared" si="13"/>
        <v>0</v>
      </c>
      <c r="M48" s="105"/>
      <c r="N48" s="14"/>
    </row>
    <row r="49" spans="2:14" ht="19.5" customHeight="1" x14ac:dyDescent="0.15">
      <c r="B49" s="61">
        <v>8</v>
      </c>
      <c r="C49" s="74" t="s">
        <v>58</v>
      </c>
      <c r="D49" s="55">
        <v>2</v>
      </c>
      <c r="E49" s="58">
        <v>149</v>
      </c>
      <c r="F49" s="95">
        <f t="shared" ref="F49" si="20">$M$10</f>
        <v>0</v>
      </c>
      <c r="G49" s="56"/>
      <c r="H49" s="96">
        <f t="shared" ref="H49" si="21">ROUNDDOWN(E49*F49*12*0.85,2)</f>
        <v>0</v>
      </c>
      <c r="I49" s="24" t="s">
        <v>17</v>
      </c>
      <c r="J49" s="25">
        <v>37000</v>
      </c>
      <c r="K49" s="97">
        <f>$M$11</f>
        <v>0</v>
      </c>
      <c r="L49" s="98">
        <f t="shared" si="13"/>
        <v>0</v>
      </c>
      <c r="M49" s="99">
        <f>INT(H49+SUM(L49:L51))</f>
        <v>0</v>
      </c>
      <c r="N49" s="14"/>
    </row>
    <row r="50" spans="2:14" ht="19.5" customHeight="1" x14ac:dyDescent="0.15">
      <c r="B50" s="62"/>
      <c r="C50" s="75"/>
      <c r="D50" s="64"/>
      <c r="E50" s="59"/>
      <c r="F50" s="100"/>
      <c r="G50" s="56"/>
      <c r="H50" s="101"/>
      <c r="I50" s="24" t="s">
        <v>18</v>
      </c>
      <c r="J50" s="25">
        <v>294000</v>
      </c>
      <c r="K50" s="97">
        <f t="shared" ref="K50" si="22">$M$12</f>
        <v>0</v>
      </c>
      <c r="L50" s="98">
        <f t="shared" si="13"/>
        <v>0</v>
      </c>
      <c r="M50" s="102"/>
      <c r="N50" s="14"/>
    </row>
    <row r="51" spans="2:14" ht="19.5" customHeight="1" x14ac:dyDescent="0.15">
      <c r="B51" s="63"/>
      <c r="C51" s="76"/>
      <c r="D51" s="65"/>
      <c r="E51" s="60"/>
      <c r="F51" s="103"/>
      <c r="G51" s="56"/>
      <c r="H51" s="104"/>
      <c r="I51" s="24" t="s">
        <v>19</v>
      </c>
      <c r="J51" s="25">
        <v>311000</v>
      </c>
      <c r="K51" s="97">
        <f t="shared" ref="K51" si="23">$M$13</f>
        <v>0</v>
      </c>
      <c r="L51" s="98">
        <f t="shared" si="13"/>
        <v>0</v>
      </c>
      <c r="M51" s="105"/>
      <c r="N51" s="14"/>
    </row>
    <row r="52" spans="2:14" ht="19.5" customHeight="1" x14ac:dyDescent="0.15">
      <c r="B52" s="61">
        <v>9</v>
      </c>
      <c r="C52" s="74" t="s">
        <v>50</v>
      </c>
      <c r="D52" s="55">
        <v>2</v>
      </c>
      <c r="E52" s="58">
        <v>143</v>
      </c>
      <c r="F52" s="95">
        <f t="shared" ref="F52" si="24">$M$10</f>
        <v>0</v>
      </c>
      <c r="G52" s="56"/>
      <c r="H52" s="96">
        <f t="shared" ref="H52" si="25">ROUNDDOWN(E52*F52*12*0.85,2)</f>
        <v>0</v>
      </c>
      <c r="I52" s="24" t="s">
        <v>17</v>
      </c>
      <c r="J52" s="25">
        <v>6200</v>
      </c>
      <c r="K52" s="97">
        <f>$M$11</f>
        <v>0</v>
      </c>
      <c r="L52" s="98">
        <f>J52*K52</f>
        <v>0</v>
      </c>
      <c r="M52" s="99">
        <f>INT(H52+SUM(L52:L54))</f>
        <v>0</v>
      </c>
      <c r="N52" s="14"/>
    </row>
    <row r="53" spans="2:14" ht="19.5" customHeight="1" x14ac:dyDescent="0.15">
      <c r="B53" s="62"/>
      <c r="C53" s="75"/>
      <c r="D53" s="64"/>
      <c r="E53" s="59"/>
      <c r="F53" s="100"/>
      <c r="G53" s="56"/>
      <c r="H53" s="101"/>
      <c r="I53" s="24" t="s">
        <v>18</v>
      </c>
      <c r="J53" s="25">
        <v>25800</v>
      </c>
      <c r="K53" s="97">
        <f t="shared" ref="K53" si="26">$M$12</f>
        <v>0</v>
      </c>
      <c r="L53" s="98">
        <f>J53*K53</f>
        <v>0</v>
      </c>
      <c r="M53" s="102"/>
      <c r="N53" s="14"/>
    </row>
    <row r="54" spans="2:14" ht="19.5" customHeight="1" x14ac:dyDescent="0.15">
      <c r="B54" s="63"/>
      <c r="C54" s="76"/>
      <c r="D54" s="65"/>
      <c r="E54" s="60"/>
      <c r="F54" s="103"/>
      <c r="G54" s="56"/>
      <c r="H54" s="104"/>
      <c r="I54" s="24" t="s">
        <v>19</v>
      </c>
      <c r="J54" s="25">
        <v>21000</v>
      </c>
      <c r="K54" s="97">
        <f t="shared" ref="K54" si="27">$M$13</f>
        <v>0</v>
      </c>
      <c r="L54" s="98">
        <f>J54*K54</f>
        <v>0</v>
      </c>
      <c r="M54" s="105"/>
      <c r="N54" s="14"/>
    </row>
    <row r="55" spans="2:14" ht="19.5" customHeight="1" x14ac:dyDescent="0.15">
      <c r="B55" s="61">
        <v>10</v>
      </c>
      <c r="C55" s="74" t="s">
        <v>56</v>
      </c>
      <c r="D55" s="55">
        <v>2</v>
      </c>
      <c r="E55" s="58">
        <v>135</v>
      </c>
      <c r="F55" s="95">
        <f t="shared" ref="F55" si="28">$M$10</f>
        <v>0</v>
      </c>
      <c r="G55" s="56"/>
      <c r="H55" s="96">
        <f t="shared" ref="H55" si="29">ROUNDDOWN(E55*F55*12*0.85,2)</f>
        <v>0</v>
      </c>
      <c r="I55" s="24" t="s">
        <v>17</v>
      </c>
      <c r="J55" s="25">
        <v>49000</v>
      </c>
      <c r="K55" s="97">
        <f>$M$11</f>
        <v>0</v>
      </c>
      <c r="L55" s="98">
        <f t="shared" si="13"/>
        <v>0</v>
      </c>
      <c r="M55" s="99">
        <f>INT(H55+SUM(L55:L57))</f>
        <v>0</v>
      </c>
      <c r="N55" s="14"/>
    </row>
    <row r="56" spans="2:14" ht="19.5" customHeight="1" x14ac:dyDescent="0.15">
      <c r="B56" s="62"/>
      <c r="C56" s="75"/>
      <c r="D56" s="64"/>
      <c r="E56" s="59"/>
      <c r="F56" s="100"/>
      <c r="G56" s="56"/>
      <c r="H56" s="101"/>
      <c r="I56" s="24" t="s">
        <v>18</v>
      </c>
      <c r="J56" s="25">
        <v>394000</v>
      </c>
      <c r="K56" s="97">
        <f t="shared" ref="K56" si="30">$M$12</f>
        <v>0</v>
      </c>
      <c r="L56" s="98">
        <f t="shared" si="13"/>
        <v>0</v>
      </c>
      <c r="M56" s="102"/>
      <c r="N56" s="14"/>
    </row>
    <row r="57" spans="2:14" ht="19.5" customHeight="1" x14ac:dyDescent="0.15">
      <c r="B57" s="63"/>
      <c r="C57" s="76"/>
      <c r="D57" s="65"/>
      <c r="E57" s="60"/>
      <c r="F57" s="103"/>
      <c r="G57" s="56"/>
      <c r="H57" s="104"/>
      <c r="I57" s="24" t="s">
        <v>19</v>
      </c>
      <c r="J57" s="25">
        <v>447000</v>
      </c>
      <c r="K57" s="97">
        <f t="shared" ref="K57" si="31">$M$13</f>
        <v>0</v>
      </c>
      <c r="L57" s="98">
        <f t="shared" si="13"/>
        <v>0</v>
      </c>
      <c r="M57" s="105"/>
      <c r="N57" s="14"/>
    </row>
    <row r="58" spans="2:14" ht="19.5" customHeight="1" x14ac:dyDescent="0.15">
      <c r="B58" s="61">
        <v>11</v>
      </c>
      <c r="C58" s="74" t="s">
        <v>59</v>
      </c>
      <c r="D58" s="55">
        <v>2</v>
      </c>
      <c r="E58" s="58">
        <v>114</v>
      </c>
      <c r="F58" s="95">
        <f t="shared" ref="F58" si="32">$M$10</f>
        <v>0</v>
      </c>
      <c r="G58" s="56"/>
      <c r="H58" s="96">
        <f t="shared" ref="H58" si="33">ROUNDDOWN(E58*F58*12*0.85,2)</f>
        <v>0</v>
      </c>
      <c r="I58" s="24" t="s">
        <v>17</v>
      </c>
      <c r="J58" s="25">
        <v>34000</v>
      </c>
      <c r="K58" s="97">
        <f>$M$11</f>
        <v>0</v>
      </c>
      <c r="L58" s="98">
        <f t="shared" si="13"/>
        <v>0</v>
      </c>
      <c r="M58" s="99">
        <f>INT(H58+SUM(L58:L60))</f>
        <v>0</v>
      </c>
      <c r="N58" s="14"/>
    </row>
    <row r="59" spans="2:14" ht="19.5" customHeight="1" x14ac:dyDescent="0.15">
      <c r="B59" s="62"/>
      <c r="C59" s="75"/>
      <c r="D59" s="64"/>
      <c r="E59" s="59"/>
      <c r="F59" s="100"/>
      <c r="G59" s="56"/>
      <c r="H59" s="101"/>
      <c r="I59" s="24" t="s">
        <v>18</v>
      </c>
      <c r="J59" s="25">
        <v>286000</v>
      </c>
      <c r="K59" s="97">
        <f t="shared" ref="K59" si="34">$M$12</f>
        <v>0</v>
      </c>
      <c r="L59" s="98">
        <f t="shared" si="13"/>
        <v>0</v>
      </c>
      <c r="M59" s="102"/>
      <c r="N59" s="14"/>
    </row>
    <row r="60" spans="2:14" ht="19.5" customHeight="1" x14ac:dyDescent="0.15">
      <c r="B60" s="63"/>
      <c r="C60" s="76"/>
      <c r="D60" s="65"/>
      <c r="E60" s="60"/>
      <c r="F60" s="103"/>
      <c r="G60" s="56"/>
      <c r="H60" s="104"/>
      <c r="I60" s="24" t="s">
        <v>19</v>
      </c>
      <c r="J60" s="25">
        <v>264000</v>
      </c>
      <c r="K60" s="97">
        <f t="shared" ref="K60" si="35">$M$13</f>
        <v>0</v>
      </c>
      <c r="L60" s="98">
        <f t="shared" si="13"/>
        <v>0</v>
      </c>
      <c r="M60" s="105"/>
      <c r="N60" s="14"/>
    </row>
    <row r="61" spans="2:14" ht="19.5" customHeight="1" x14ac:dyDescent="0.15">
      <c r="B61" s="61">
        <v>12</v>
      </c>
      <c r="C61" s="74" t="s">
        <v>47</v>
      </c>
      <c r="D61" s="55">
        <v>2</v>
      </c>
      <c r="E61" s="58">
        <v>104</v>
      </c>
      <c r="F61" s="95">
        <f t="shared" ref="F61" si="36">$M$10</f>
        <v>0</v>
      </c>
      <c r="G61" s="56"/>
      <c r="H61" s="96">
        <f t="shared" ref="H61" si="37">ROUNDDOWN(E61*F61*12*0.85,2)</f>
        <v>0</v>
      </c>
      <c r="I61" s="24" t="s">
        <v>17</v>
      </c>
      <c r="J61" s="25">
        <v>27000</v>
      </c>
      <c r="K61" s="97">
        <f>$M$11</f>
        <v>0</v>
      </c>
      <c r="L61" s="98">
        <f t="shared" si="13"/>
        <v>0</v>
      </c>
      <c r="M61" s="99">
        <f>INT(H61+SUM(L61:L63))</f>
        <v>0</v>
      </c>
      <c r="N61" s="14"/>
    </row>
    <row r="62" spans="2:14" ht="19.5" customHeight="1" x14ac:dyDescent="0.15">
      <c r="B62" s="62"/>
      <c r="C62" s="75"/>
      <c r="D62" s="64"/>
      <c r="E62" s="59"/>
      <c r="F62" s="100"/>
      <c r="G62" s="56"/>
      <c r="H62" s="101"/>
      <c r="I62" s="24" t="s">
        <v>18</v>
      </c>
      <c r="J62" s="25">
        <v>159000</v>
      </c>
      <c r="K62" s="97">
        <f t="shared" ref="K62" si="38">$M$12</f>
        <v>0</v>
      </c>
      <c r="L62" s="98">
        <f t="shared" si="13"/>
        <v>0</v>
      </c>
      <c r="M62" s="102"/>
      <c r="N62" s="14"/>
    </row>
    <row r="63" spans="2:14" ht="19.5" customHeight="1" x14ac:dyDescent="0.15">
      <c r="B63" s="63"/>
      <c r="C63" s="76"/>
      <c r="D63" s="65"/>
      <c r="E63" s="60"/>
      <c r="F63" s="103"/>
      <c r="G63" s="56"/>
      <c r="H63" s="104"/>
      <c r="I63" s="24" t="s">
        <v>19</v>
      </c>
      <c r="J63" s="25">
        <v>232000</v>
      </c>
      <c r="K63" s="97">
        <f t="shared" ref="K63" si="39">$M$13</f>
        <v>0</v>
      </c>
      <c r="L63" s="98">
        <f t="shared" si="13"/>
        <v>0</v>
      </c>
      <c r="M63" s="105"/>
      <c r="N63" s="14"/>
    </row>
    <row r="64" spans="2:14" ht="19.5" customHeight="1" x14ac:dyDescent="0.15">
      <c r="B64" s="61">
        <v>13</v>
      </c>
      <c r="C64" s="74" t="s">
        <v>60</v>
      </c>
      <c r="D64" s="55">
        <v>2</v>
      </c>
      <c r="E64" s="58">
        <v>97</v>
      </c>
      <c r="F64" s="95">
        <f t="shared" ref="F64" si="40">$M$10</f>
        <v>0</v>
      </c>
      <c r="G64" s="56"/>
      <c r="H64" s="96">
        <f t="shared" ref="H64" si="41">ROUNDDOWN(E64*F64*12*0.85,2)</f>
        <v>0</v>
      </c>
      <c r="I64" s="24" t="s">
        <v>17</v>
      </c>
      <c r="J64" s="25">
        <v>22000</v>
      </c>
      <c r="K64" s="97">
        <f>$M$11</f>
        <v>0</v>
      </c>
      <c r="L64" s="98">
        <f t="shared" si="13"/>
        <v>0</v>
      </c>
      <c r="M64" s="99">
        <f>INT(H64+SUM(L64:L66))</f>
        <v>0</v>
      </c>
      <c r="N64" s="14"/>
    </row>
    <row r="65" spans="2:14" ht="19.5" customHeight="1" x14ac:dyDescent="0.15">
      <c r="B65" s="62"/>
      <c r="C65" s="75"/>
      <c r="D65" s="64"/>
      <c r="E65" s="59"/>
      <c r="F65" s="100"/>
      <c r="G65" s="56"/>
      <c r="H65" s="101"/>
      <c r="I65" s="24" t="s">
        <v>18</v>
      </c>
      <c r="J65" s="25">
        <v>181000</v>
      </c>
      <c r="K65" s="97">
        <f t="shared" ref="K65" si="42">$M$12</f>
        <v>0</v>
      </c>
      <c r="L65" s="98">
        <f t="shared" si="13"/>
        <v>0</v>
      </c>
      <c r="M65" s="102"/>
      <c r="N65" s="14"/>
    </row>
    <row r="66" spans="2:14" ht="19.5" customHeight="1" x14ac:dyDescent="0.15">
      <c r="B66" s="63"/>
      <c r="C66" s="76"/>
      <c r="D66" s="65"/>
      <c r="E66" s="60"/>
      <c r="F66" s="103"/>
      <c r="G66" s="57"/>
      <c r="H66" s="104"/>
      <c r="I66" s="24" t="s">
        <v>19</v>
      </c>
      <c r="J66" s="25">
        <v>189000</v>
      </c>
      <c r="K66" s="97">
        <f t="shared" ref="K66" si="43">$M$13</f>
        <v>0</v>
      </c>
      <c r="L66" s="98">
        <f t="shared" si="13"/>
        <v>0</v>
      </c>
      <c r="M66" s="105"/>
      <c r="N66" s="14"/>
    </row>
    <row r="67" spans="2:14" ht="16.5" customHeight="1" x14ac:dyDescent="0.15">
      <c r="B67" s="66" t="s">
        <v>20</v>
      </c>
      <c r="C67" s="67" t="s">
        <v>11</v>
      </c>
      <c r="D67" s="67" t="s">
        <v>12</v>
      </c>
      <c r="E67" s="73" t="s">
        <v>3</v>
      </c>
      <c r="F67" s="69"/>
      <c r="G67" s="69"/>
      <c r="H67" s="70"/>
      <c r="I67" s="68" t="s">
        <v>13</v>
      </c>
      <c r="J67" s="69"/>
      <c r="K67" s="69"/>
      <c r="L67" s="70"/>
      <c r="M67" s="54" t="s">
        <v>36</v>
      </c>
      <c r="N67" s="14"/>
    </row>
    <row r="68" spans="2:14" ht="16.5" customHeight="1" x14ac:dyDescent="0.15">
      <c r="B68" s="66"/>
      <c r="C68" s="67"/>
      <c r="D68" s="67"/>
      <c r="E68" s="15" t="s">
        <v>6</v>
      </c>
      <c r="F68" s="53" t="s">
        <v>21</v>
      </c>
      <c r="G68" s="15" t="s">
        <v>22</v>
      </c>
      <c r="H68" s="16" t="s">
        <v>14</v>
      </c>
      <c r="I68" s="71" t="s">
        <v>15</v>
      </c>
      <c r="J68" s="55"/>
      <c r="K68" s="15" t="s">
        <v>23</v>
      </c>
      <c r="L68" s="17" t="s">
        <v>16</v>
      </c>
      <c r="M68" s="41" t="s">
        <v>24</v>
      </c>
      <c r="N68" s="14"/>
    </row>
    <row r="69" spans="2:14" ht="28.5" customHeight="1" x14ac:dyDescent="0.15">
      <c r="B69" s="66"/>
      <c r="C69" s="67"/>
      <c r="D69" s="67"/>
      <c r="E69" s="22" t="s">
        <v>64</v>
      </c>
      <c r="F69" s="22" t="s">
        <v>26</v>
      </c>
      <c r="G69" s="42" t="s">
        <v>27</v>
      </c>
      <c r="H69" s="43" t="s">
        <v>28</v>
      </c>
      <c r="I69" s="72" t="s">
        <v>29</v>
      </c>
      <c r="J69" s="57"/>
      <c r="K69" s="22" t="s">
        <v>30</v>
      </c>
      <c r="L69" s="23" t="s">
        <v>28</v>
      </c>
      <c r="M69" s="41" t="s">
        <v>28</v>
      </c>
      <c r="N69" s="14"/>
    </row>
    <row r="70" spans="2:14" ht="19.5" customHeight="1" x14ac:dyDescent="0.15">
      <c r="B70" s="61">
        <v>14</v>
      </c>
      <c r="C70" s="77" t="s">
        <v>53</v>
      </c>
      <c r="D70" s="56">
        <v>2</v>
      </c>
      <c r="E70" s="59">
        <v>98</v>
      </c>
      <c r="F70" s="95">
        <f t="shared" ref="F70" si="44">$M$10</f>
        <v>0</v>
      </c>
      <c r="G70" s="55" t="s">
        <v>31</v>
      </c>
      <c r="H70" s="96">
        <f>ROUNDDOWN(E70*F70*12*0.85,2)</f>
        <v>0</v>
      </c>
      <c r="I70" s="24" t="s">
        <v>17</v>
      </c>
      <c r="J70" s="25">
        <v>21000</v>
      </c>
      <c r="K70" s="97">
        <f>$M$11</f>
        <v>0</v>
      </c>
      <c r="L70" s="98">
        <f t="shared" ref="L70:L72" si="45">J70*K70</f>
        <v>0</v>
      </c>
      <c r="M70" s="99">
        <f>INT(H70+SUM(L70:L72))</f>
        <v>0</v>
      </c>
      <c r="N70" s="14"/>
    </row>
    <row r="71" spans="2:14" ht="19.5" customHeight="1" x14ac:dyDescent="0.15">
      <c r="B71" s="62"/>
      <c r="C71" s="77"/>
      <c r="D71" s="56"/>
      <c r="E71" s="59"/>
      <c r="F71" s="100"/>
      <c r="G71" s="106"/>
      <c r="H71" s="101"/>
      <c r="I71" s="24" t="s">
        <v>18</v>
      </c>
      <c r="J71" s="25">
        <v>171000</v>
      </c>
      <c r="K71" s="97">
        <f t="shared" ref="K71" si="46">$M$12</f>
        <v>0</v>
      </c>
      <c r="L71" s="98">
        <f t="shared" si="45"/>
        <v>0</v>
      </c>
      <c r="M71" s="102"/>
      <c r="N71" s="14"/>
    </row>
    <row r="72" spans="2:14" ht="19.5" customHeight="1" x14ac:dyDescent="0.15">
      <c r="B72" s="63"/>
      <c r="C72" s="78"/>
      <c r="D72" s="57"/>
      <c r="E72" s="60"/>
      <c r="F72" s="103"/>
      <c r="G72" s="106"/>
      <c r="H72" s="104"/>
      <c r="I72" s="24" t="s">
        <v>19</v>
      </c>
      <c r="J72" s="25">
        <v>172000</v>
      </c>
      <c r="K72" s="97">
        <f t="shared" ref="K72" si="47">$M$13</f>
        <v>0</v>
      </c>
      <c r="L72" s="98">
        <f t="shared" si="45"/>
        <v>0</v>
      </c>
      <c r="M72" s="105"/>
      <c r="N72" s="14"/>
    </row>
    <row r="73" spans="2:14" ht="19.5" customHeight="1" x14ac:dyDescent="0.15">
      <c r="B73" s="61">
        <v>15</v>
      </c>
      <c r="C73" s="74" t="s">
        <v>54</v>
      </c>
      <c r="D73" s="55">
        <v>2</v>
      </c>
      <c r="E73" s="58">
        <v>71</v>
      </c>
      <c r="F73" s="95">
        <f t="shared" ref="F73" si="48">$M$10</f>
        <v>0</v>
      </c>
      <c r="G73" s="106"/>
      <c r="H73" s="96">
        <f t="shared" ref="H73" si="49">ROUNDDOWN(E73*F73*12*0.85,2)</f>
        <v>0</v>
      </c>
      <c r="I73" s="24" t="s">
        <v>17</v>
      </c>
      <c r="J73" s="25">
        <v>26000</v>
      </c>
      <c r="K73" s="97">
        <f>$M$11</f>
        <v>0</v>
      </c>
      <c r="L73" s="98">
        <f t="shared" ref="L73:L75" si="50">J73*K73</f>
        <v>0</v>
      </c>
      <c r="M73" s="99">
        <f>INT(H73+SUM(L73:L75))</f>
        <v>0</v>
      </c>
      <c r="N73" s="14"/>
    </row>
    <row r="74" spans="2:14" ht="19.5" customHeight="1" x14ac:dyDescent="0.15">
      <c r="B74" s="62"/>
      <c r="C74" s="77"/>
      <c r="D74" s="56"/>
      <c r="E74" s="59"/>
      <c r="F74" s="100"/>
      <c r="G74" s="106"/>
      <c r="H74" s="101"/>
      <c r="I74" s="24" t="s">
        <v>18</v>
      </c>
      <c r="J74" s="25">
        <v>197000</v>
      </c>
      <c r="K74" s="97">
        <f t="shared" ref="K74" si="51">$M$12</f>
        <v>0</v>
      </c>
      <c r="L74" s="98">
        <f>J74*K74</f>
        <v>0</v>
      </c>
      <c r="M74" s="102"/>
      <c r="N74" s="14"/>
    </row>
    <row r="75" spans="2:14" ht="19.5" customHeight="1" x14ac:dyDescent="0.15">
      <c r="B75" s="63"/>
      <c r="C75" s="78"/>
      <c r="D75" s="57"/>
      <c r="E75" s="60"/>
      <c r="F75" s="103"/>
      <c r="G75" s="106"/>
      <c r="H75" s="104"/>
      <c r="I75" s="24" t="s">
        <v>19</v>
      </c>
      <c r="J75" s="25">
        <v>205000</v>
      </c>
      <c r="K75" s="97">
        <f t="shared" ref="K75" si="52">$M$13</f>
        <v>0</v>
      </c>
      <c r="L75" s="98">
        <f t="shared" si="50"/>
        <v>0</v>
      </c>
      <c r="M75" s="105"/>
      <c r="N75" s="14"/>
    </row>
    <row r="76" spans="2:14" ht="19.5" customHeight="1" x14ac:dyDescent="0.15">
      <c r="B76" s="61">
        <v>16</v>
      </c>
      <c r="C76" s="74" t="s">
        <v>57</v>
      </c>
      <c r="D76" s="55">
        <v>2</v>
      </c>
      <c r="E76" s="58">
        <v>64</v>
      </c>
      <c r="F76" s="95">
        <f t="shared" ref="F76" si="53">$M$10</f>
        <v>0</v>
      </c>
      <c r="G76" s="106"/>
      <c r="H76" s="96">
        <f t="shared" ref="H76" si="54">ROUNDDOWN(E76*F76*12*0.85,2)</f>
        <v>0</v>
      </c>
      <c r="I76" s="24" t="s">
        <v>17</v>
      </c>
      <c r="J76" s="25">
        <v>25000</v>
      </c>
      <c r="K76" s="97">
        <f>$M$11</f>
        <v>0</v>
      </c>
      <c r="L76" s="98">
        <f t="shared" si="13"/>
        <v>0</v>
      </c>
      <c r="M76" s="99">
        <f>INT(H76+SUM(L76:L78))</f>
        <v>0</v>
      </c>
      <c r="N76" s="14"/>
    </row>
    <row r="77" spans="2:14" ht="19.5" customHeight="1" x14ac:dyDescent="0.15">
      <c r="B77" s="62"/>
      <c r="C77" s="77"/>
      <c r="D77" s="56"/>
      <c r="E77" s="59"/>
      <c r="F77" s="100"/>
      <c r="G77" s="106"/>
      <c r="H77" s="101"/>
      <c r="I77" s="24" t="s">
        <v>18</v>
      </c>
      <c r="J77" s="25">
        <v>199000</v>
      </c>
      <c r="K77" s="97">
        <f t="shared" ref="K77" si="55">$M$12</f>
        <v>0</v>
      </c>
      <c r="L77" s="98">
        <f t="shared" si="13"/>
        <v>0</v>
      </c>
      <c r="M77" s="102"/>
      <c r="N77" s="14"/>
    </row>
    <row r="78" spans="2:14" ht="19.5" customHeight="1" x14ac:dyDescent="0.15">
      <c r="B78" s="63"/>
      <c r="C78" s="78"/>
      <c r="D78" s="57"/>
      <c r="E78" s="60"/>
      <c r="F78" s="103"/>
      <c r="G78" s="106"/>
      <c r="H78" s="104"/>
      <c r="I78" s="24" t="s">
        <v>19</v>
      </c>
      <c r="J78" s="25">
        <v>223000</v>
      </c>
      <c r="K78" s="97">
        <f t="shared" ref="K78" si="56">$M$13</f>
        <v>0</v>
      </c>
      <c r="L78" s="98">
        <f t="shared" si="13"/>
        <v>0</v>
      </c>
      <c r="M78" s="105"/>
      <c r="N78" s="14"/>
    </row>
    <row r="79" spans="2:14" ht="19.5" customHeight="1" x14ac:dyDescent="0.15">
      <c r="B79" s="61">
        <v>17</v>
      </c>
      <c r="C79" s="74" t="s">
        <v>48</v>
      </c>
      <c r="D79" s="55">
        <v>2</v>
      </c>
      <c r="E79" s="58">
        <v>55</v>
      </c>
      <c r="F79" s="95">
        <f t="shared" ref="F79" si="57">$M$10</f>
        <v>0</v>
      </c>
      <c r="G79" s="106"/>
      <c r="H79" s="96">
        <f t="shared" ref="H79" si="58">ROUNDDOWN(E79*F79*12*0.85,2)</f>
        <v>0</v>
      </c>
      <c r="I79" s="24" t="s">
        <v>17</v>
      </c>
      <c r="J79" s="25">
        <v>3500</v>
      </c>
      <c r="K79" s="97">
        <f>$M$11</f>
        <v>0</v>
      </c>
      <c r="L79" s="98">
        <f t="shared" si="13"/>
        <v>0</v>
      </c>
      <c r="M79" s="99">
        <f>INT(H79+SUM(L79:L81))</f>
        <v>0</v>
      </c>
      <c r="N79" s="14"/>
    </row>
    <row r="80" spans="2:14" ht="19.5" customHeight="1" x14ac:dyDescent="0.15">
      <c r="B80" s="62"/>
      <c r="C80" s="77"/>
      <c r="D80" s="56"/>
      <c r="E80" s="59"/>
      <c r="F80" s="100"/>
      <c r="G80" s="106"/>
      <c r="H80" s="101"/>
      <c r="I80" s="24" t="s">
        <v>18</v>
      </c>
      <c r="J80" s="25">
        <v>16900</v>
      </c>
      <c r="K80" s="97">
        <f t="shared" ref="K80" si="59">$M$12</f>
        <v>0</v>
      </c>
      <c r="L80" s="98">
        <f t="shared" si="13"/>
        <v>0</v>
      </c>
      <c r="M80" s="102"/>
      <c r="N80" s="14"/>
    </row>
    <row r="81" spans="2:17" ht="19.5" customHeight="1" x14ac:dyDescent="0.15">
      <c r="B81" s="63"/>
      <c r="C81" s="78"/>
      <c r="D81" s="57"/>
      <c r="E81" s="60"/>
      <c r="F81" s="103"/>
      <c r="G81" s="106"/>
      <c r="H81" s="104"/>
      <c r="I81" s="24" t="s">
        <v>19</v>
      </c>
      <c r="J81" s="25">
        <v>6600</v>
      </c>
      <c r="K81" s="97">
        <f t="shared" ref="K81" si="60">$M$13</f>
        <v>0</v>
      </c>
      <c r="L81" s="98">
        <f t="shared" si="13"/>
        <v>0</v>
      </c>
      <c r="M81" s="105"/>
      <c r="N81" s="14"/>
    </row>
    <row r="82" spans="2:17" ht="19.5" customHeight="1" x14ac:dyDescent="0.15">
      <c r="B82" s="62">
        <v>18</v>
      </c>
      <c r="C82" s="74" t="s">
        <v>61</v>
      </c>
      <c r="D82" s="55">
        <v>3</v>
      </c>
      <c r="E82" s="58">
        <v>55</v>
      </c>
      <c r="F82" s="100">
        <f>$M$17</f>
        <v>0</v>
      </c>
      <c r="G82" s="106"/>
      <c r="H82" s="101">
        <f>ROUNDDOWN(E82*F82*12*0.85,2)</f>
        <v>0</v>
      </c>
      <c r="I82" s="39" t="s">
        <v>65</v>
      </c>
      <c r="J82" s="40">
        <v>46000</v>
      </c>
      <c r="K82" s="107">
        <f>$M$18</f>
        <v>0</v>
      </c>
      <c r="L82" s="108">
        <f t="shared" ref="L82:L91" si="61">J82*K82</f>
        <v>0</v>
      </c>
      <c r="M82" s="99">
        <f>INT(H82+SUM(L82:L83))</f>
        <v>0</v>
      </c>
      <c r="N82" s="14"/>
    </row>
    <row r="83" spans="2:17" ht="19.5" customHeight="1" x14ac:dyDescent="0.15">
      <c r="B83" s="63"/>
      <c r="C83" s="78"/>
      <c r="D83" s="57"/>
      <c r="E83" s="60"/>
      <c r="F83" s="103"/>
      <c r="G83" s="106"/>
      <c r="H83" s="104"/>
      <c r="I83" s="24" t="s">
        <v>66</v>
      </c>
      <c r="J83" s="25">
        <v>132000</v>
      </c>
      <c r="K83" s="107">
        <f>$M$19</f>
        <v>0</v>
      </c>
      <c r="L83" s="98">
        <f t="shared" si="61"/>
        <v>0</v>
      </c>
      <c r="M83" s="105"/>
      <c r="N83" s="14"/>
    </row>
    <row r="84" spans="2:17" ht="19.5" customHeight="1" x14ac:dyDescent="0.15">
      <c r="B84" s="61">
        <v>19</v>
      </c>
      <c r="C84" s="74" t="s">
        <v>52</v>
      </c>
      <c r="D84" s="55">
        <v>2</v>
      </c>
      <c r="E84" s="58">
        <v>37</v>
      </c>
      <c r="F84" s="109">
        <f t="shared" ref="F84" si="62">$M$10</f>
        <v>0</v>
      </c>
      <c r="G84" s="106"/>
      <c r="H84" s="96">
        <f>ROUNDDOWN(E84*F84*12*0.85,2)</f>
        <v>0</v>
      </c>
      <c r="I84" s="24" t="s">
        <v>17</v>
      </c>
      <c r="J84" s="25">
        <v>7700</v>
      </c>
      <c r="K84" s="97">
        <f>$M$11</f>
        <v>0</v>
      </c>
      <c r="L84" s="98">
        <f t="shared" si="61"/>
        <v>0</v>
      </c>
      <c r="M84" s="99">
        <f>INT(H84+SUM(L84:L86))</f>
        <v>0</v>
      </c>
      <c r="N84" s="14"/>
    </row>
    <row r="85" spans="2:17" ht="19.5" customHeight="1" x14ac:dyDescent="0.15">
      <c r="B85" s="62"/>
      <c r="C85" s="77"/>
      <c r="D85" s="56"/>
      <c r="E85" s="59"/>
      <c r="F85" s="110"/>
      <c r="G85" s="106"/>
      <c r="H85" s="101"/>
      <c r="I85" s="24" t="s">
        <v>18</v>
      </c>
      <c r="J85" s="25">
        <v>66700</v>
      </c>
      <c r="K85" s="97">
        <f t="shared" ref="K85" si="63">$M$12</f>
        <v>0</v>
      </c>
      <c r="L85" s="98">
        <f t="shared" si="61"/>
        <v>0</v>
      </c>
      <c r="M85" s="102"/>
      <c r="N85" s="14"/>
    </row>
    <row r="86" spans="2:17" ht="19.5" customHeight="1" x14ac:dyDescent="0.15">
      <c r="B86" s="63"/>
      <c r="C86" s="78"/>
      <c r="D86" s="57"/>
      <c r="E86" s="60"/>
      <c r="F86" s="111"/>
      <c r="G86" s="106"/>
      <c r="H86" s="104"/>
      <c r="I86" s="24" t="s">
        <v>19</v>
      </c>
      <c r="J86" s="25">
        <v>68200</v>
      </c>
      <c r="K86" s="97">
        <f t="shared" ref="K86" si="64">$M$13</f>
        <v>0</v>
      </c>
      <c r="L86" s="98">
        <f t="shared" si="61"/>
        <v>0</v>
      </c>
      <c r="M86" s="105"/>
      <c r="N86" s="14"/>
    </row>
    <row r="87" spans="2:17" ht="19.5" customHeight="1" x14ac:dyDescent="0.15">
      <c r="B87" s="61">
        <v>20</v>
      </c>
      <c r="C87" s="74" t="s">
        <v>55</v>
      </c>
      <c r="D87" s="55">
        <v>3</v>
      </c>
      <c r="E87" s="58">
        <v>30</v>
      </c>
      <c r="F87" s="100">
        <f>$M$17</f>
        <v>0</v>
      </c>
      <c r="G87" s="106"/>
      <c r="H87" s="96">
        <f>ROUNDDOWN(E87*F87*12*0.85,2)</f>
        <v>0</v>
      </c>
      <c r="I87" s="39" t="s">
        <v>65</v>
      </c>
      <c r="J87" s="25">
        <v>1600</v>
      </c>
      <c r="K87" s="107">
        <f>$M$18</f>
        <v>0</v>
      </c>
      <c r="L87" s="98">
        <f t="shared" si="61"/>
        <v>0</v>
      </c>
      <c r="M87" s="99">
        <f>INT(H87+SUM(L87:L88))</f>
        <v>0</v>
      </c>
      <c r="N87" s="14"/>
    </row>
    <row r="88" spans="2:17" ht="19.5" customHeight="1" x14ac:dyDescent="0.15">
      <c r="B88" s="63"/>
      <c r="C88" s="78"/>
      <c r="D88" s="57"/>
      <c r="E88" s="60"/>
      <c r="F88" s="103"/>
      <c r="G88" s="106"/>
      <c r="H88" s="104"/>
      <c r="I88" s="24" t="s">
        <v>66</v>
      </c>
      <c r="J88" s="25">
        <v>8300</v>
      </c>
      <c r="K88" s="107">
        <f>$M$19</f>
        <v>0</v>
      </c>
      <c r="L88" s="98">
        <f t="shared" si="61"/>
        <v>0</v>
      </c>
      <c r="M88" s="105"/>
      <c r="N88" s="14"/>
    </row>
    <row r="89" spans="2:17" ht="19.5" customHeight="1" x14ac:dyDescent="0.15">
      <c r="B89" s="61">
        <v>21</v>
      </c>
      <c r="C89" s="74" t="s">
        <v>45</v>
      </c>
      <c r="D89" s="55">
        <v>2</v>
      </c>
      <c r="E89" s="58">
        <v>33</v>
      </c>
      <c r="F89" s="95">
        <f>$M$10</f>
        <v>0</v>
      </c>
      <c r="G89" s="106"/>
      <c r="H89" s="96">
        <f>ROUNDDOWN(E89*F89*12*0.85,2)</f>
        <v>0</v>
      </c>
      <c r="I89" s="24" t="s">
        <v>17</v>
      </c>
      <c r="J89" s="25">
        <v>11100</v>
      </c>
      <c r="K89" s="97">
        <f>$M$11</f>
        <v>0</v>
      </c>
      <c r="L89" s="98">
        <f t="shared" si="61"/>
        <v>0</v>
      </c>
      <c r="M89" s="99">
        <f>INT(H89+SUM(L89:L91))</f>
        <v>0</v>
      </c>
      <c r="N89" s="14"/>
    </row>
    <row r="90" spans="2:17" ht="19.5" customHeight="1" x14ac:dyDescent="0.15">
      <c r="B90" s="62"/>
      <c r="C90" s="77"/>
      <c r="D90" s="56"/>
      <c r="E90" s="59"/>
      <c r="F90" s="100"/>
      <c r="G90" s="106"/>
      <c r="H90" s="101"/>
      <c r="I90" s="24" t="s">
        <v>18</v>
      </c>
      <c r="J90" s="25">
        <v>77300</v>
      </c>
      <c r="K90" s="97">
        <f t="shared" ref="K90" si="65">$M$12</f>
        <v>0</v>
      </c>
      <c r="L90" s="98">
        <f>J90*K90</f>
        <v>0</v>
      </c>
      <c r="M90" s="102"/>
      <c r="N90" s="14"/>
    </row>
    <row r="91" spans="2:17" ht="19.5" customHeight="1" thickBot="1" x14ac:dyDescent="0.2">
      <c r="B91" s="79"/>
      <c r="C91" s="78"/>
      <c r="D91" s="57"/>
      <c r="E91" s="60"/>
      <c r="F91" s="112"/>
      <c r="G91" s="113"/>
      <c r="H91" s="114"/>
      <c r="I91" s="24" t="s">
        <v>19</v>
      </c>
      <c r="J91" s="25">
        <v>81000</v>
      </c>
      <c r="K91" s="97">
        <f t="shared" ref="K91" si="66">$M$13</f>
        <v>0</v>
      </c>
      <c r="L91" s="98">
        <f t="shared" si="61"/>
        <v>0</v>
      </c>
      <c r="M91" s="115"/>
      <c r="N91" s="14"/>
    </row>
    <row r="92" spans="2:17" ht="19.5" customHeight="1" thickTop="1" x14ac:dyDescent="0.15">
      <c r="B92" s="26"/>
      <c r="C92" s="27" t="s">
        <v>32</v>
      </c>
      <c r="D92" s="28"/>
      <c r="E92" s="29">
        <f>SUM(E25:E33)+SUM(E37:E66)+SUM(E70:E91)</f>
        <v>3437</v>
      </c>
      <c r="F92" s="30"/>
      <c r="G92" s="44"/>
      <c r="H92" s="47"/>
      <c r="I92" s="31"/>
      <c r="J92" s="29">
        <f>SUM(J25:J33)+SUM(J37:J66)+SUM(J70:J91)</f>
        <v>17169900</v>
      </c>
      <c r="K92" s="116"/>
      <c r="L92" s="47"/>
      <c r="M92" s="117">
        <f>SUM(M25:M33)+SUM(M37:M66)+SUM(M70:M91)</f>
        <v>0</v>
      </c>
      <c r="N92" s="14"/>
    </row>
    <row r="93" spans="2:17" ht="20.100000000000001" customHeight="1" thickBot="1" x14ac:dyDescent="0.2">
      <c r="B93" s="32"/>
      <c r="C93" s="33"/>
      <c r="D93" s="33"/>
      <c r="E93" s="14"/>
      <c r="F93" s="14"/>
      <c r="G93" s="14"/>
      <c r="H93" s="14"/>
      <c r="I93" s="14"/>
      <c r="J93" s="14"/>
      <c r="K93" s="14"/>
      <c r="L93" s="14"/>
      <c r="M93" s="14"/>
      <c r="N93" s="14"/>
    </row>
    <row r="94" spans="2:17" s="1" customFormat="1" ht="24.95" customHeight="1" thickBot="1" x14ac:dyDescent="0.2">
      <c r="B94" s="1" t="s">
        <v>1</v>
      </c>
      <c r="L94" s="34" t="s">
        <v>35</v>
      </c>
      <c r="M94" s="118">
        <f>M92</f>
        <v>0</v>
      </c>
    </row>
    <row r="95" spans="2:17" s="1" customFormat="1" ht="24.95" customHeight="1" x14ac:dyDescent="0.15">
      <c r="C95" s="1" t="s">
        <v>2</v>
      </c>
      <c r="M95" s="52" t="s">
        <v>75</v>
      </c>
      <c r="Q95" s="5"/>
    </row>
    <row r="96" spans="2:17" s="1" customFormat="1" ht="18" customHeight="1" x14ac:dyDescent="0.15">
      <c r="C96" s="1" t="s">
        <v>74</v>
      </c>
      <c r="Q96" s="6"/>
    </row>
    <row r="97" spans="2:14" s="1" customFormat="1" ht="18" customHeight="1" x14ac:dyDescent="0.15">
      <c r="C97" s="1" t="s">
        <v>70</v>
      </c>
    </row>
    <row r="98" spans="2:14" s="1" customFormat="1" ht="18" customHeight="1" x14ac:dyDescent="0.15">
      <c r="C98" s="1" t="s">
        <v>72</v>
      </c>
    </row>
    <row r="99" spans="2:14" s="1" customFormat="1" ht="18" customHeight="1" x14ac:dyDescent="0.15">
      <c r="C99" s="1" t="s">
        <v>71</v>
      </c>
    </row>
    <row r="100" spans="2:14" s="1" customFormat="1" ht="18" customHeight="1" x14ac:dyDescent="0.15">
      <c r="C100" s="1" t="s">
        <v>37</v>
      </c>
      <c r="L100" s="10"/>
      <c r="M100" s="10"/>
    </row>
    <row r="101" spans="2:14" ht="18" customHeight="1" x14ac:dyDescent="0.15">
      <c r="B101" s="32"/>
      <c r="C101" s="1" t="s">
        <v>73</v>
      </c>
      <c r="D101" s="1"/>
      <c r="E101" s="1"/>
      <c r="F101" s="1"/>
      <c r="G101" s="1"/>
      <c r="H101" s="1"/>
      <c r="I101" s="14"/>
      <c r="J101" s="14"/>
      <c r="K101" s="14"/>
      <c r="N101" s="14"/>
    </row>
    <row r="108" spans="2:14" ht="14.25" customHeight="1" x14ac:dyDescent="0.15"/>
  </sheetData>
  <sheetProtection algorithmName="SHA-512" hashValue="cH0xHUTUuoMEOVGtSy7ODNXRzLSK2k+IeUCmpfYPS4kcpi4BzI7TLjEazgUeDniFuZQb1zr26D82aXRk2cjV6g==" saltValue="zBKF3sgY77Sh0UP976Zf3w==" spinCount="100000" sheet="1" formatCells="0" formatColumns="0" formatRows="0" insertColumns="0" insertRows="0" insertHyperlinks="0" deleteColumns="0" deleteRows="0" selectLockedCells="1" sort="0" autoFilter="0" pivotTables="0"/>
  <mergeCells count="180">
    <mergeCell ref="J2:K2"/>
    <mergeCell ref="B22:B24"/>
    <mergeCell ref="C22:C24"/>
    <mergeCell ref="D22:D24"/>
    <mergeCell ref="E22:H22"/>
    <mergeCell ref="I22:L22"/>
    <mergeCell ref="I23:J23"/>
    <mergeCell ref="I24:J24"/>
    <mergeCell ref="I34:L34"/>
    <mergeCell ref="I35:J35"/>
    <mergeCell ref="I36:J36"/>
    <mergeCell ref="D31:D33"/>
    <mergeCell ref="C31:C33"/>
    <mergeCell ref="B31:B33"/>
    <mergeCell ref="F31:F33"/>
    <mergeCell ref="J3:K3"/>
    <mergeCell ref="J16:K16"/>
    <mergeCell ref="J17:K17"/>
    <mergeCell ref="J18:J19"/>
    <mergeCell ref="J4:J6"/>
    <mergeCell ref="D25:D27"/>
    <mergeCell ref="C25:C27"/>
    <mergeCell ref="B25:B27"/>
    <mergeCell ref="F28:F30"/>
    <mergeCell ref="E28:E30"/>
    <mergeCell ref="D28:D30"/>
    <mergeCell ref="J9:K9"/>
    <mergeCell ref="J10:K10"/>
    <mergeCell ref="J11:J13"/>
    <mergeCell ref="C28:C30"/>
    <mergeCell ref="B28:B30"/>
    <mergeCell ref="E82:E83"/>
    <mergeCell ref="F82:F83"/>
    <mergeCell ref="F79:F81"/>
    <mergeCell ref="D40:D42"/>
    <mergeCell ref="C46:C48"/>
    <mergeCell ref="D46:D48"/>
    <mergeCell ref="E46:E48"/>
    <mergeCell ref="F46:F48"/>
    <mergeCell ref="H52:H54"/>
    <mergeCell ref="C52:C54"/>
    <mergeCell ref="D52:D54"/>
    <mergeCell ref="E52:E54"/>
    <mergeCell ref="F52:F54"/>
    <mergeCell ref="G37:G66"/>
    <mergeCell ref="C40:C42"/>
    <mergeCell ref="B73:B75"/>
    <mergeCell ref="C73:C75"/>
    <mergeCell ref="D73:D75"/>
    <mergeCell ref="E73:E75"/>
    <mergeCell ref="F73:F75"/>
    <mergeCell ref="B89:B91"/>
    <mergeCell ref="B64:B66"/>
    <mergeCell ref="B61:B63"/>
    <mergeCell ref="C64:C66"/>
    <mergeCell ref="D64:D66"/>
    <mergeCell ref="E64:E66"/>
    <mergeCell ref="F64:F66"/>
    <mergeCell ref="B76:B78"/>
    <mergeCell ref="C76:C78"/>
    <mergeCell ref="D76:D78"/>
    <mergeCell ref="D87:D88"/>
    <mergeCell ref="E87:E88"/>
    <mergeCell ref="F87:F88"/>
    <mergeCell ref="F84:F86"/>
    <mergeCell ref="B87:B88"/>
    <mergeCell ref="C87:C88"/>
    <mergeCell ref="B84:B86"/>
    <mergeCell ref="C84:C86"/>
    <mergeCell ref="D84:D86"/>
    <mergeCell ref="B70:B72"/>
    <mergeCell ref="C70:C72"/>
    <mergeCell ref="D70:D72"/>
    <mergeCell ref="E70:E72"/>
    <mergeCell ref="F70:F72"/>
    <mergeCell ref="H70:H72"/>
    <mergeCell ref="M70:M72"/>
    <mergeCell ref="G70:G91"/>
    <mergeCell ref="E49:E51"/>
    <mergeCell ref="E55:E57"/>
    <mergeCell ref="H82:H83"/>
    <mergeCell ref="M82:M83"/>
    <mergeCell ref="B82:B83"/>
    <mergeCell ref="C82:C83"/>
    <mergeCell ref="D82:D83"/>
    <mergeCell ref="C89:C91"/>
    <mergeCell ref="D89:D91"/>
    <mergeCell ref="E89:E91"/>
    <mergeCell ref="F89:F91"/>
    <mergeCell ref="H84:H86"/>
    <mergeCell ref="H79:H81"/>
    <mergeCell ref="M79:M81"/>
    <mergeCell ref="B79:B81"/>
    <mergeCell ref="C79:C81"/>
    <mergeCell ref="H89:H91"/>
    <mergeCell ref="M89:M91"/>
    <mergeCell ref="M84:M86"/>
    <mergeCell ref="H55:H57"/>
    <mergeCell ref="C61:C63"/>
    <mergeCell ref="D61:D63"/>
    <mergeCell ref="E61:E63"/>
    <mergeCell ref="F61:F63"/>
    <mergeCell ref="H58:H60"/>
    <mergeCell ref="C58:C60"/>
    <mergeCell ref="H64:H66"/>
    <mergeCell ref="M64:M66"/>
    <mergeCell ref="H61:H63"/>
    <mergeCell ref="M61:M63"/>
    <mergeCell ref="H87:H88"/>
    <mergeCell ref="M87:M88"/>
    <mergeCell ref="E76:E78"/>
    <mergeCell ref="F76:F78"/>
    <mergeCell ref="H76:H78"/>
    <mergeCell ref="M55:M57"/>
    <mergeCell ref="M58:M60"/>
    <mergeCell ref="D79:D81"/>
    <mergeCell ref="E79:E81"/>
    <mergeCell ref="E84:E86"/>
    <mergeCell ref="B67:B69"/>
    <mergeCell ref="C67:C69"/>
    <mergeCell ref="D67:D69"/>
    <mergeCell ref="I67:L67"/>
    <mergeCell ref="I68:J68"/>
    <mergeCell ref="I69:J69"/>
    <mergeCell ref="E34:H34"/>
    <mergeCell ref="E67:H67"/>
    <mergeCell ref="C55:C57"/>
    <mergeCell ref="F43:F45"/>
    <mergeCell ref="F49:F51"/>
    <mergeCell ref="F55:F57"/>
    <mergeCell ref="C43:C45"/>
    <mergeCell ref="C49:C51"/>
    <mergeCell ref="D43:D45"/>
    <mergeCell ref="D49:D51"/>
    <mergeCell ref="D55:D57"/>
    <mergeCell ref="E43:E45"/>
    <mergeCell ref="H46:H48"/>
    <mergeCell ref="B43:B45"/>
    <mergeCell ref="H37:H39"/>
    <mergeCell ref="B49:B51"/>
    <mergeCell ref="B37:B39"/>
    <mergeCell ref="C37:C39"/>
    <mergeCell ref="B58:B60"/>
    <mergeCell ref="B55:B57"/>
    <mergeCell ref="D58:D60"/>
    <mergeCell ref="E58:E60"/>
    <mergeCell ref="F58:F60"/>
    <mergeCell ref="B52:B54"/>
    <mergeCell ref="B34:B36"/>
    <mergeCell ref="C34:C36"/>
    <mergeCell ref="D37:D39"/>
    <mergeCell ref="E37:E39"/>
    <mergeCell ref="F37:F39"/>
    <mergeCell ref="B46:B48"/>
    <mergeCell ref="B40:B42"/>
    <mergeCell ref="D34:D36"/>
    <mergeCell ref="M31:M33"/>
    <mergeCell ref="M28:M30"/>
    <mergeCell ref="H28:H30"/>
    <mergeCell ref="M25:M27"/>
    <mergeCell ref="H25:H27"/>
    <mergeCell ref="H31:H33"/>
    <mergeCell ref="G25:G33"/>
    <mergeCell ref="M76:M78"/>
    <mergeCell ref="E31:E33"/>
    <mergeCell ref="M46:M48"/>
    <mergeCell ref="H43:H45"/>
    <mergeCell ref="M43:M45"/>
    <mergeCell ref="H73:H75"/>
    <mergeCell ref="M73:M75"/>
    <mergeCell ref="M37:M39"/>
    <mergeCell ref="E40:E42"/>
    <mergeCell ref="F40:F42"/>
    <mergeCell ref="H40:H42"/>
    <mergeCell ref="M40:M42"/>
    <mergeCell ref="H49:H51"/>
    <mergeCell ref="M49:M51"/>
    <mergeCell ref="M52:M54"/>
    <mergeCell ref="F25:F27"/>
    <mergeCell ref="E25:E27"/>
  </mergeCells>
  <phoneticPr fontId="1"/>
  <printOptions horizontalCentered="1"/>
  <pageMargins left="0.39370078740157483" right="0.39370078740157483" top="0.80833333333333335" bottom="0.39370078740157483" header="0.51181102362204722" footer="0.51181102362204722"/>
  <pageSetup paperSize="9" scale="80" orientation="landscape" cellComments="asDisplayed" r:id="rId1"/>
  <headerFooter alignWithMargins="0"/>
  <rowBreaks count="2" manualBreakCount="2">
    <brk id="33" max="13" man="1"/>
    <brk id="66" max="13" man="1"/>
  </rowBreaks>
  <ignoredErrors>
    <ignoredError sqref="G2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RENTAI</dc:creator>
  <cp:lastModifiedBy>Windows ユーザー</cp:lastModifiedBy>
  <cp:lastPrinted>2021-09-28T06:25:34Z</cp:lastPrinted>
  <dcterms:created xsi:type="dcterms:W3CDTF">2017-06-08T05:05:27Z</dcterms:created>
  <dcterms:modified xsi:type="dcterms:W3CDTF">2021-10-29T06:07:36Z</dcterms:modified>
</cp:coreProperties>
</file>