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2.ガス\9.22七郷小ほかLPガス\公告\HP\"/>
    </mc:Choice>
  </mc:AlternateContent>
  <bookViews>
    <workbookView xWindow="11160" yWindow="0" windowWidth="20490" windowHeight="7095"/>
  </bookViews>
  <sheets>
    <sheet name="Sheet1" sheetId="1" r:id="rId1"/>
  </sheets>
  <definedNames>
    <definedName name="_xlnm.Print_Area" localSheetId="0">Sheet1!$A$1:$N$66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1" l="1"/>
  <c r="K47" i="1"/>
  <c r="K53" i="1"/>
  <c r="K54" i="1"/>
  <c r="K34" i="1"/>
  <c r="K35" i="1"/>
  <c r="K41" i="1"/>
  <c r="K42" i="1"/>
  <c r="K22" i="1"/>
  <c r="K23" i="1"/>
  <c r="K29" i="1"/>
  <c r="K30" i="1"/>
  <c r="K18" i="1"/>
  <c r="K17" i="1"/>
  <c r="H18" i="1" l="1"/>
  <c r="H22" i="1"/>
  <c r="H23" i="1"/>
  <c r="H29" i="1"/>
  <c r="H30" i="1"/>
  <c r="H34" i="1"/>
  <c r="H35" i="1"/>
  <c r="H41" i="1"/>
  <c r="H42" i="1"/>
  <c r="H46" i="1"/>
  <c r="H47" i="1"/>
  <c r="H53" i="1"/>
  <c r="H54" i="1"/>
  <c r="H17" i="1"/>
  <c r="E18" i="1"/>
  <c r="E22" i="1"/>
  <c r="E23" i="1"/>
  <c r="E29" i="1"/>
  <c r="E30" i="1"/>
  <c r="E34" i="1"/>
  <c r="E35" i="1"/>
  <c r="E41" i="1"/>
  <c r="E42" i="1"/>
  <c r="E46" i="1"/>
  <c r="E47" i="1"/>
  <c r="E53" i="1"/>
  <c r="E54" i="1"/>
  <c r="E17" i="1"/>
  <c r="G17" i="1"/>
  <c r="C55" i="1" l="1"/>
  <c r="C56" i="1" s="1"/>
  <c r="F55" i="1"/>
  <c r="I55" i="1"/>
  <c r="O4" i="1" l="1"/>
  <c r="K44" i="1" l="1"/>
  <c r="K31" i="1"/>
  <c r="K19" i="1"/>
  <c r="K32" i="1"/>
  <c r="K20" i="1"/>
  <c r="K43" i="1"/>
  <c r="E20" i="1"/>
  <c r="E32" i="1"/>
  <c r="E44" i="1"/>
  <c r="H19" i="1"/>
  <c r="H31" i="1"/>
  <c r="H43" i="1"/>
  <c r="E19" i="1"/>
  <c r="E31" i="1"/>
  <c r="E43" i="1"/>
  <c r="H20" i="1"/>
  <c r="H32" i="1"/>
  <c r="H44" i="1"/>
  <c r="O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L18" i="1" l="1"/>
  <c r="L30" i="1"/>
  <c r="L42" i="1"/>
  <c r="L46" i="1"/>
  <c r="L54" i="1"/>
  <c r="L22" i="1"/>
  <c r="L34" i="1"/>
  <c r="L44" i="1"/>
  <c r="K52" i="1"/>
  <c r="K33" i="1"/>
  <c r="K45" i="1"/>
  <c r="K21" i="1"/>
  <c r="L21" i="1" s="1"/>
  <c r="K28" i="1"/>
  <c r="K40" i="1"/>
  <c r="E28" i="1"/>
  <c r="E40" i="1"/>
  <c r="L40" i="1" s="1"/>
  <c r="E52" i="1"/>
  <c r="E21" i="1"/>
  <c r="E33" i="1"/>
  <c r="E45" i="1"/>
  <c r="L45" i="1" s="1"/>
  <c r="H21" i="1"/>
  <c r="H28" i="1"/>
  <c r="H40" i="1"/>
  <c r="H52" i="1"/>
  <c r="L52" i="1" s="1"/>
  <c r="H33" i="1"/>
  <c r="H45" i="1"/>
  <c r="L20" i="1"/>
  <c r="L28" i="1"/>
  <c r="L32" i="1"/>
  <c r="L19" i="1"/>
  <c r="L23" i="1"/>
  <c r="L31" i="1"/>
  <c r="L35" i="1"/>
  <c r="L43" i="1"/>
  <c r="L47" i="1"/>
  <c r="L17" i="1"/>
  <c r="L29" i="1"/>
  <c r="L41" i="1"/>
  <c r="L53" i="1"/>
  <c r="O6" i="1"/>
  <c r="L33" i="1" l="1"/>
  <c r="K48" i="1"/>
  <c r="K24" i="1"/>
  <c r="K36" i="1"/>
  <c r="E24" i="1"/>
  <c r="E36" i="1"/>
  <c r="E48" i="1"/>
  <c r="H24" i="1"/>
  <c r="H36" i="1"/>
  <c r="H48" i="1"/>
  <c r="O7" i="1"/>
  <c r="L24" i="1" l="1"/>
  <c r="K26" i="1"/>
  <c r="K38" i="1"/>
  <c r="K50" i="1"/>
  <c r="H26" i="1"/>
  <c r="H38" i="1"/>
  <c r="H50" i="1"/>
  <c r="E26" i="1"/>
  <c r="E38" i="1"/>
  <c r="E50" i="1"/>
  <c r="L48" i="1"/>
  <c r="L36" i="1"/>
  <c r="O8" i="1"/>
  <c r="O9" i="1" s="1"/>
  <c r="L38" i="1" l="1"/>
  <c r="K37" i="1"/>
  <c r="K27" i="1"/>
  <c r="K49" i="1"/>
  <c r="K39" i="1"/>
  <c r="K25" i="1"/>
  <c r="K51" i="1"/>
  <c r="H25" i="1"/>
  <c r="H49" i="1"/>
  <c r="E27" i="1"/>
  <c r="E51" i="1"/>
  <c r="H27" i="1"/>
  <c r="H39" i="1"/>
  <c r="H51" i="1"/>
  <c r="E25" i="1"/>
  <c r="E37" i="1"/>
  <c r="L37" i="1" s="1"/>
  <c r="E49" i="1"/>
  <c r="H37" i="1"/>
  <c r="E39" i="1"/>
  <c r="L26" i="1"/>
  <c r="L50" i="1"/>
  <c r="L39" i="1" l="1"/>
  <c r="L27" i="1"/>
  <c r="L49" i="1"/>
  <c r="L25" i="1"/>
  <c r="L51" i="1"/>
  <c r="L55" i="1" l="1"/>
  <c r="K57" i="1" s="1"/>
</calcChain>
</file>

<file path=xl/sharedStrings.xml><?xml version="1.0" encoding="utf-8"?>
<sst xmlns="http://schemas.openxmlformats.org/spreadsheetml/2006/main" count="70" uniqueCount="55">
  <si>
    <t>基本料金</t>
    <rPh sb="0" eb="2">
      <t>キホン</t>
    </rPh>
    <rPh sb="2" eb="4">
      <t>リョウキン</t>
    </rPh>
    <phoneticPr fontId="1"/>
  </si>
  <si>
    <t>０～１０㎥</t>
    <phoneticPr fontId="1"/>
  </si>
  <si>
    <t>使用予定量</t>
    <rPh sb="0" eb="2">
      <t>シヨウ</t>
    </rPh>
    <rPh sb="2" eb="4">
      <t>ヨテイ</t>
    </rPh>
    <rPh sb="4" eb="5">
      <t>リョウ</t>
    </rPh>
    <phoneticPr fontId="1"/>
  </si>
  <si>
    <t>七郷小学校</t>
    <rPh sb="0" eb="1">
      <t>ナナ</t>
    </rPh>
    <rPh sb="1" eb="2">
      <t>サト</t>
    </rPh>
    <rPh sb="2" eb="5">
      <t>ショウガッコウ</t>
    </rPh>
    <phoneticPr fontId="1"/>
  </si>
  <si>
    <t>西郷小学校</t>
    <rPh sb="0" eb="2">
      <t>サイゴウ</t>
    </rPh>
    <rPh sb="2" eb="5">
      <t>ショウガッコウ</t>
    </rPh>
    <phoneticPr fontId="1"/>
  </si>
  <si>
    <t>方県小学校</t>
    <rPh sb="0" eb="2">
      <t>カタガタ</t>
    </rPh>
    <rPh sb="2" eb="5">
      <t>ショウガッコウ</t>
    </rPh>
    <phoneticPr fontId="1"/>
  </si>
  <si>
    <t>月</t>
    <rPh sb="0" eb="1">
      <t>ゲツ</t>
    </rPh>
    <phoneticPr fontId="1"/>
  </si>
  <si>
    <t>R6</t>
    <phoneticPr fontId="1"/>
  </si>
  <si>
    <t>R5</t>
    <phoneticPr fontId="1"/>
  </si>
  <si>
    <t>R4</t>
    <phoneticPr fontId="1"/>
  </si>
  <si>
    <t>計</t>
    <rPh sb="0" eb="1">
      <t>ケイ</t>
    </rPh>
    <phoneticPr fontId="1"/>
  </si>
  <si>
    <t>料金表（税込）</t>
    <rPh sb="0" eb="2">
      <t>リョウキン</t>
    </rPh>
    <rPh sb="2" eb="3">
      <t>ヒョウ</t>
    </rPh>
    <rPh sb="4" eb="6">
      <t>ゼイコ</t>
    </rPh>
    <phoneticPr fontId="1"/>
  </si>
  <si>
    <t>（円）</t>
    <rPh sb="1" eb="2">
      <t>エン</t>
    </rPh>
    <phoneticPr fontId="1"/>
  </si>
  <si>
    <t>（円/㎥）</t>
    <rPh sb="1" eb="2">
      <t>エン</t>
    </rPh>
    <phoneticPr fontId="1"/>
  </si>
  <si>
    <t>予定ガス
使用量</t>
    <rPh sb="0" eb="2">
      <t>ヨテイ</t>
    </rPh>
    <rPh sb="5" eb="8">
      <t>シヨウリョウ</t>
    </rPh>
    <phoneticPr fontId="1"/>
  </si>
  <si>
    <t>２００㎥超</t>
    <rPh sb="4" eb="5">
      <t>チョウ</t>
    </rPh>
    <phoneticPr fontId="1"/>
  </si>
  <si>
    <t>１５０㎥超～２００㎥</t>
    <rPh sb="4" eb="5">
      <t>チョウ</t>
    </rPh>
    <phoneticPr fontId="1"/>
  </si>
  <si>
    <t>１００㎥超～１５０㎥</t>
    <rPh sb="4" eb="5">
      <t>チョウ</t>
    </rPh>
    <phoneticPr fontId="1"/>
  </si>
  <si>
    <t>５０㎥超～１００㎥</t>
    <rPh sb="3" eb="4">
      <t>チョウ</t>
    </rPh>
    <phoneticPr fontId="1"/>
  </si>
  <si>
    <t>２０㎥超～５０㎥</t>
    <rPh sb="3" eb="4">
      <t>チョウ</t>
    </rPh>
    <phoneticPr fontId="1"/>
  </si>
  <si>
    <t>１０㎥超～２０㎥</t>
    <rPh sb="3" eb="4">
      <t>チョウ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</si>
  <si>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</si>
  <si>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</si>
  <si>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</si>
  <si>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</si>
  <si>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</si>
  <si>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</si>
  <si>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</si>
  <si>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（㎥）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</si>
  <si>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</si>
  <si>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</si>
  <si>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</si>
  <si>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</si>
  <si>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</si>
  <si>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</si>
  <si>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ガス従量料金</t>
    <rPh sb="2" eb="4">
      <t>ジュウリョウ</t>
    </rPh>
    <rPh sb="4" eb="6">
      <t>リョウキン</t>
    </rPh>
    <phoneticPr fontId="1"/>
  </si>
  <si>
    <t>総合計</t>
    <rPh sb="0" eb="1">
      <t>ソウ</t>
    </rPh>
    <rPh sb="1" eb="3">
      <t>ゴウケイ</t>
    </rPh>
    <phoneticPr fontId="1"/>
  </si>
  <si>
    <t>月毎のガス料金
合計
i
（a + b）+（c + d）＋（e + f）</t>
    <rPh sb="0" eb="2">
      <t>ツキゴト</t>
    </rPh>
    <rPh sb="5" eb="7">
      <t>リョウキン</t>
    </rPh>
    <rPh sb="8" eb="10">
      <t>ゴウケイ</t>
    </rPh>
    <phoneticPr fontId="1"/>
  </si>
  <si>
    <t>（㎥/月）</t>
    <rPh sb="3" eb="4">
      <t>ツキ</t>
    </rPh>
    <phoneticPr fontId="1"/>
  </si>
  <si>
    <t>基本料金
入札単価</t>
    <rPh sb="0" eb="2">
      <t>キホン</t>
    </rPh>
    <rPh sb="2" eb="4">
      <t>リョウキン</t>
    </rPh>
    <rPh sb="5" eb="7">
      <t>ニュウサツ</t>
    </rPh>
    <rPh sb="7" eb="9">
      <t>タンカ</t>
    </rPh>
    <phoneticPr fontId="1"/>
  </si>
  <si>
    <t>従量料金
入札単価</t>
    <rPh sb="0" eb="2">
      <t>ジュウリョウ</t>
    </rPh>
    <rPh sb="2" eb="4">
      <t>リョウキン</t>
    </rPh>
    <rPh sb="5" eb="7">
      <t>ニュウサツ</t>
    </rPh>
    <rPh sb="7" eb="9">
      <t>タンカ</t>
    </rPh>
    <phoneticPr fontId="1"/>
  </si>
  <si>
    <t>年</t>
    <rPh sb="0" eb="1">
      <t>ネン</t>
    </rPh>
    <phoneticPr fontId="1"/>
  </si>
  <si>
    <t>R3</t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</si>
  <si>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5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</si>
  <si>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5"/>
  </si>
  <si>
    <t xml:space="preserve"> 2　基本料金単価、従量料金単価は単価一覧表に入力すること。</t>
    <rPh sb="3" eb="5">
      <t>キホン</t>
    </rPh>
    <rPh sb="5" eb="7">
      <t>リョウキン</t>
    </rPh>
    <rPh sb="7" eb="9">
      <t>タンカ</t>
    </rPh>
    <rPh sb="10" eb="12">
      <t>ジュウリョウ</t>
    </rPh>
    <rPh sb="12" eb="14">
      <t>リョウキン</t>
    </rPh>
    <rPh sb="14" eb="16">
      <t>タンカ</t>
    </rPh>
    <rPh sb="17" eb="19">
      <t>タンカ</t>
    </rPh>
    <rPh sb="19" eb="21">
      <t>イチラン</t>
    </rPh>
    <rPh sb="21" eb="22">
      <t>ヒョウ</t>
    </rPh>
    <rPh sb="23" eb="25">
      <t>ニュウリョク</t>
    </rPh>
    <phoneticPr fontId="1"/>
  </si>
  <si>
    <r>
      <rPr>
        <sz val="12"/>
        <rFont val="ＭＳ Ｐゴシック"/>
        <family val="3"/>
        <charset val="128"/>
      </rPr>
      <t xml:space="preserve"> 3</t>
    </r>
    <r>
      <rPr>
        <sz val="12"/>
        <rFont val="ＭＳ Ｐ明朝"/>
        <family val="1"/>
        <charset val="128"/>
      </rPr>
      <t>　</t>
    </r>
    <r>
      <rPr>
        <b/>
        <sz val="12"/>
        <rFont val="ＭＳ Ｐゴシック"/>
        <family val="3"/>
        <charset val="128"/>
      </rPr>
      <t>基本料金単価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従量料金単価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0" eb="12">
      <t>ジュウリョウ</t>
    </rPh>
    <rPh sb="12" eb="14">
      <t>リョウキン</t>
    </rPh>
    <rPh sb="14" eb="16">
      <t>タンカ</t>
    </rPh>
    <rPh sb="17" eb="19">
      <t>ゼイコ</t>
    </rPh>
    <rPh sb="19" eb="21">
      <t>タンカ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5"/>
  </si>
  <si>
    <r>
      <rPr>
        <sz val="12"/>
        <rFont val="ＭＳ Ｐゴシック"/>
        <family val="3"/>
        <charset val="128"/>
      </rPr>
      <t xml:space="preserve"> 5</t>
    </r>
    <r>
      <rPr>
        <sz val="12"/>
        <rFont val="ＭＳ Ｐ明朝"/>
        <family val="1"/>
        <charset val="128"/>
      </rPr>
      <t>　</t>
    </r>
    <r>
      <rPr>
        <b/>
        <sz val="12"/>
        <rFont val="ＭＳ Ｐゴシック"/>
        <family val="3"/>
        <charset val="128"/>
      </rPr>
      <t>月毎のガス料金合計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8" eb="10">
      <t>リョウキン</t>
    </rPh>
    <rPh sb="10" eb="12">
      <t>ゴウケイ</t>
    </rPh>
    <rPh sb="14" eb="15">
      <t>エン</t>
    </rPh>
    <rPh sb="15" eb="17">
      <t>ミマン</t>
    </rPh>
    <rPh sb="18" eb="20">
      <t>ハスウ</t>
    </rPh>
    <rPh sb="21" eb="22">
      <t>キ</t>
    </rPh>
    <rPh sb="23" eb="24">
      <t>ス</t>
    </rPh>
    <phoneticPr fontId="5"/>
  </si>
  <si>
    <r>
      <rPr>
        <sz val="12"/>
        <rFont val="ＭＳ Ｐゴシック"/>
        <family val="3"/>
        <charset val="128"/>
      </rPr>
      <t xml:space="preserve"> 6</t>
    </r>
    <r>
      <rPr>
        <sz val="12"/>
        <rFont val="ＭＳ Ｐ明朝"/>
        <family val="1"/>
        <charset val="128"/>
      </rPr>
      <t>　</t>
    </r>
    <r>
      <rPr>
        <b/>
        <sz val="12"/>
        <rFont val="ＭＳ Ｐゴシック"/>
        <family val="3"/>
        <charset val="128"/>
      </rPr>
      <t>入札書に記載する金額は、ガス料金総価（i 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7" eb="19">
      <t>リョウキン</t>
    </rPh>
    <rPh sb="19" eb="20">
      <t>ソウ</t>
    </rPh>
    <rPh sb="20" eb="21">
      <t>カ</t>
    </rPh>
    <rPh sb="25" eb="27">
      <t>ゴウケイ</t>
    </rPh>
    <rPh sb="30" eb="31">
      <t>ガク</t>
    </rPh>
    <phoneticPr fontId="5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</si>
  <si>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5"/>
  </si>
  <si>
    <t>ガス料金総価</t>
    <rPh sb="2" eb="4">
      <t>リョウキン</t>
    </rPh>
    <rPh sb="4" eb="5">
      <t>ソウ</t>
    </rPh>
    <rPh sb="5" eb="6">
      <t>カ</t>
    </rPh>
    <phoneticPr fontId="1"/>
  </si>
  <si>
    <t>（入札書記載額）</t>
    <rPh sb="1" eb="3">
      <t>ニュウサツ</t>
    </rPh>
    <rPh sb="3" eb="4">
      <t>ショ</t>
    </rPh>
    <rPh sb="4" eb="6">
      <t>キサイ</t>
    </rPh>
    <rPh sb="6" eb="7">
      <t>ガク</t>
    </rPh>
    <phoneticPr fontId="1"/>
  </si>
  <si>
    <r>
      <rPr>
        <sz val="12"/>
        <rFont val="ＭＳ Ｐゴシック"/>
        <family val="3"/>
        <charset val="128"/>
      </rPr>
      <t xml:space="preserve"> 4</t>
    </r>
    <r>
      <rPr>
        <sz val="12"/>
        <rFont val="ＭＳ Ｐ明朝"/>
        <family val="1"/>
        <charset val="128"/>
      </rPr>
      <t xml:space="preserve">  </t>
    </r>
    <r>
      <rPr>
        <b/>
        <sz val="12"/>
        <rFont val="ＭＳ Ｐゴシック"/>
        <family val="3"/>
        <charset val="128"/>
      </rPr>
      <t xml:space="preserve"> 基本料金、従量料金の計の端数は、小数点第２を切り捨てる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10" eb="12">
      <t>ジュウリョウ</t>
    </rPh>
    <rPh sb="12" eb="14">
      <t>リョウキン</t>
    </rPh>
    <rPh sb="15" eb="16">
      <t>ケイ</t>
    </rPh>
    <rPh sb="17" eb="19">
      <t>ハスウ</t>
    </rPh>
    <rPh sb="21" eb="24">
      <t>ショウスウテン</t>
    </rPh>
    <rPh sb="24" eb="25">
      <t>ダイ</t>
    </rPh>
    <rPh sb="27" eb="28">
      <t>キ</t>
    </rPh>
    <rPh sb="29" eb="30">
      <t>ス</t>
    </rPh>
    <phoneticPr fontId="5"/>
  </si>
  <si>
    <t>様式第５</t>
    <rPh sb="0" eb="2">
      <t>ヨウシキ</t>
    </rPh>
    <rPh sb="2" eb="3">
      <t>ダイ</t>
    </rPh>
    <phoneticPr fontId="1"/>
  </si>
  <si>
    <t>入札金額算定書</t>
    <rPh sb="0" eb="7">
      <t>ニュウサツキンガクサンテイショ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</si>
</sst>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.0_);[Red]\(#,##0.0\)"/>
    <numFmt numFmtId="178" formatCode="#,##0&quot;円&quot;"/>
  </numFmts>
  <fonts count="13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7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 diagonalUp="1">
      <left/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32" xfId="0" applyFont="1" applyBorder="1">
      <alignment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4" borderId="56" xfId="0" applyFont="1" applyFill="1" applyBorder="1" applyAlignment="1">
      <alignment horizontal="right" vertical="center" wrapText="1"/>
    </xf>
    <xf numFmtId="0" fontId="2" fillId="0" borderId="28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41" xfId="0" applyFont="1" applyBorder="1" applyAlignment="1">
      <alignment horizontal="right" vertical="center" wrapText="1"/>
    </xf>
    <xf numFmtId="0" fontId="2" fillId="0" borderId="22" xfId="0" applyFont="1" applyBorder="1">
      <alignment vertical="center"/>
    </xf>
    <xf numFmtId="177" fontId="2" fillId="4" borderId="50" xfId="0" applyNumberFormat="1" applyFont="1" applyFill="1" applyBorder="1">
      <alignment vertical="center"/>
    </xf>
    <xf numFmtId="0" fontId="2" fillId="0" borderId="13" xfId="0" applyFont="1" applyBorder="1">
      <alignment vertical="center"/>
    </xf>
    <xf numFmtId="177" fontId="2" fillId="4" borderId="51" xfId="0" applyNumberFormat="1" applyFont="1" applyFill="1" applyBorder="1">
      <alignment vertical="center"/>
    </xf>
    <xf numFmtId="0" fontId="2" fillId="0" borderId="20" xfId="0" applyFont="1" applyBorder="1">
      <alignment vertical="center"/>
    </xf>
    <xf numFmtId="177" fontId="2" fillId="4" borderId="52" xfId="0" applyNumberFormat="1" applyFont="1" applyFill="1" applyBorder="1">
      <alignment vertical="center"/>
    </xf>
    <xf numFmtId="0" fontId="2" fillId="0" borderId="11" xfId="0" applyFont="1" applyBorder="1">
      <alignment vertical="center"/>
    </xf>
    <xf numFmtId="177" fontId="2" fillId="4" borderId="53" xfId="0" applyNumberFormat="1" applyFont="1" applyFill="1" applyBorder="1">
      <alignment vertical="center"/>
    </xf>
    <xf numFmtId="0" fontId="2" fillId="0" borderId="15" xfId="0" applyFont="1" applyBorder="1">
      <alignment vertical="center"/>
    </xf>
    <xf numFmtId="177" fontId="2" fillId="4" borderId="54" xfId="0" applyNumberFormat="1" applyFont="1" applyFill="1" applyBorder="1">
      <alignment vertical="center"/>
    </xf>
    <xf numFmtId="177" fontId="2" fillId="4" borderId="55" xfId="0" applyNumberFormat="1" applyFont="1" applyFill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177" fontId="2" fillId="0" borderId="60" xfId="0" applyNumberFormat="1" applyFont="1" applyBorder="1">
      <alignment vertical="center"/>
    </xf>
    <xf numFmtId="0" fontId="8" fillId="0" borderId="0" xfId="0" applyFont="1">
      <alignment vertical="center"/>
    </xf>
    <xf numFmtId="0" fontId="6" fillId="3" borderId="0" xfId="1" applyFont="1" applyFill="1" applyProtection="1"/>
    <xf numFmtId="177" fontId="2" fillId="0" borderId="42" xfId="0" applyNumberFormat="1" applyFont="1" applyBorder="1">
      <alignment vertical="center"/>
    </xf>
    <xf numFmtId="177" fontId="2" fillId="0" borderId="22" xfId="0" applyNumberFormat="1" applyFont="1" applyBorder="1">
      <alignment vertical="center"/>
    </xf>
    <xf numFmtId="177" fontId="2" fillId="0" borderId="23" xfId="0" applyNumberFormat="1" applyFont="1" applyBorder="1">
      <alignment vertical="center"/>
    </xf>
    <xf numFmtId="177" fontId="2" fillId="0" borderId="43" xfId="0" applyNumberFormat="1" applyFont="1" applyBorder="1">
      <alignment vertical="center"/>
    </xf>
    <xf numFmtId="177" fontId="2" fillId="0" borderId="13" xfId="0" applyNumberFormat="1" applyFont="1" applyBorder="1">
      <alignment vertical="center"/>
    </xf>
    <xf numFmtId="177" fontId="2" fillId="0" borderId="14" xfId="0" applyNumberFormat="1" applyFont="1" applyBorder="1">
      <alignment vertical="center"/>
    </xf>
    <xf numFmtId="177" fontId="2" fillId="0" borderId="44" xfId="0" applyNumberFormat="1" applyFont="1" applyBorder="1">
      <alignment vertical="center"/>
    </xf>
    <xf numFmtId="177" fontId="2" fillId="0" borderId="45" xfId="0" applyNumberFormat="1" applyFont="1" applyBorder="1">
      <alignment vertical="center"/>
    </xf>
    <xf numFmtId="177" fontId="2" fillId="0" borderId="11" xfId="0" applyNumberFormat="1" applyFont="1" applyBorder="1">
      <alignment vertical="center"/>
    </xf>
    <xf numFmtId="177" fontId="2" fillId="0" borderId="12" xfId="0" applyNumberFormat="1" applyFont="1" applyBorder="1">
      <alignment vertical="center"/>
    </xf>
    <xf numFmtId="177" fontId="2" fillId="0" borderId="46" xfId="0" applyNumberFormat="1" applyFont="1" applyBorder="1">
      <alignment vertical="center"/>
    </xf>
    <xf numFmtId="177" fontId="2" fillId="0" borderId="15" xfId="0" applyNumberFormat="1" applyFont="1" applyBorder="1">
      <alignment vertical="center"/>
    </xf>
    <xf numFmtId="177" fontId="2" fillId="0" borderId="16" xfId="0" applyNumberFormat="1" applyFont="1" applyBorder="1">
      <alignment vertical="center"/>
    </xf>
    <xf numFmtId="177" fontId="2" fillId="0" borderId="47" xfId="0" applyNumberFormat="1" applyFont="1" applyBorder="1">
      <alignment vertical="center"/>
    </xf>
    <xf numFmtId="177" fontId="2" fillId="0" borderId="38" xfId="0" applyNumberFormat="1" applyFont="1" applyBorder="1">
      <alignment vertical="center"/>
    </xf>
    <xf numFmtId="177" fontId="2" fillId="0" borderId="39" xfId="0" applyNumberFormat="1" applyFont="1" applyBorder="1">
      <alignment vertical="center"/>
    </xf>
    <xf numFmtId="0" fontId="2" fillId="0" borderId="61" xfId="0" applyFont="1" applyBorder="1" applyAlignment="1">
      <alignment horizontal="right" vertical="center"/>
    </xf>
    <xf numFmtId="176" fontId="2" fillId="0" borderId="63" xfId="0" applyNumberFormat="1" applyFont="1" applyBorder="1">
      <alignment vertical="center"/>
    </xf>
    <xf numFmtId="0" fontId="2" fillId="3" borderId="62" xfId="1" applyFont="1" applyFill="1" applyBorder="1" applyAlignment="1" applyProtection="1">
      <alignment horizontal="right" vertical="center" wrapText="1"/>
    </xf>
    <xf numFmtId="0" fontId="6" fillId="3" borderId="0" xfId="0" applyFont="1" applyFill="1" applyBorder="1" applyAlignment="1" applyProtection="1">
      <alignment horizontal="right" vertical="center" wrapText="1"/>
    </xf>
    <xf numFmtId="176" fontId="2" fillId="0" borderId="62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2" fillId="3" borderId="62" xfId="1" applyFont="1" applyFill="1" applyBorder="1" applyAlignment="1" applyProtection="1">
      <alignment vertical="center" wrapText="1"/>
    </xf>
    <xf numFmtId="0" fontId="6" fillId="3" borderId="0" xfId="0" applyFont="1" applyFill="1" applyBorder="1" applyAlignment="1" applyProtection="1">
      <alignment vertical="center" wrapText="1"/>
    </xf>
    <xf numFmtId="176" fontId="2" fillId="0" borderId="62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2" fillId="0" borderId="66" xfId="0" applyNumberFormat="1" applyFont="1" applyBorder="1">
      <alignment vertical="center"/>
    </xf>
    <xf numFmtId="176" fontId="2" fillId="0" borderId="67" xfId="0" applyNumberFormat="1" applyFont="1" applyBorder="1">
      <alignment vertical="center"/>
    </xf>
    <xf numFmtId="176" fontId="2" fillId="0" borderId="68" xfId="0" applyNumberFormat="1" applyFont="1" applyBorder="1">
      <alignment vertical="center"/>
    </xf>
    <xf numFmtId="176" fontId="2" fillId="0" borderId="69" xfId="0" applyNumberFormat="1" applyFont="1" applyBorder="1">
      <alignment vertical="center"/>
    </xf>
    <xf numFmtId="0" fontId="2" fillId="0" borderId="0" xfId="0" applyFont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9" fillId="3" borderId="0" xfId="0" applyFont="1" applyFill="1" applyAlignment="1" applyProtection="1">
      <alignment vertical="center"/>
    </xf>
    <xf numFmtId="0" fontId="9" fillId="3" borderId="0" xfId="2" applyFont="1" applyFill="1" applyAlignment="1" applyProtection="1">
      <alignment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3" borderId="0" xfId="1" applyFont="1" applyFill="1" applyBorder="1" applyAlignment="1" applyProtection="1">
      <alignment horizontal="center" vertical="center" shrinkToFit="1"/>
    </xf>
    <xf numFmtId="176" fontId="7" fillId="3" borderId="0" xfId="1" applyNumberFormat="1" applyFont="1" applyFill="1" applyBorder="1" applyAlignment="1" applyProtection="1"/>
    <xf numFmtId="0" fontId="8" fillId="0" borderId="0" xfId="0" applyFont="1" applyAlignment="1">
      <alignment horizontal="left" vertical="center"/>
    </xf>
    <xf numFmtId="178" fontId="12" fillId="3" borderId="74" xfId="1" applyNumberFormat="1" applyFont="1" applyFill="1" applyBorder="1" applyAlignment="1" applyProtection="1">
      <alignment horizontal="right"/>
    </xf>
    <xf numFmtId="178" fontId="12" fillId="3" borderId="72" xfId="1" applyNumberFormat="1" applyFont="1" applyFill="1" applyBorder="1" applyAlignment="1" applyProtection="1">
      <alignment horizontal="right"/>
    </xf>
    <xf numFmtId="178" fontId="12" fillId="3" borderId="75" xfId="1" applyNumberFormat="1" applyFont="1" applyFill="1" applyBorder="1" applyAlignment="1" applyProtection="1">
      <alignment horizontal="right"/>
    </xf>
    <xf numFmtId="178" fontId="12" fillId="3" borderId="73" xfId="1" applyNumberFormat="1" applyFont="1" applyFill="1" applyBorder="1" applyAlignment="1" applyProtection="1">
      <alignment horizontal="right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4" fontId="2" fillId="0" borderId="4" xfId="0" applyNumberFormat="1" applyFont="1" applyBorder="1" applyAlignment="1" applyProtection="1">
      <alignment horizontal="center" vertical="center"/>
      <protection locked="0"/>
    </xf>
    <xf numFmtId="4" fontId="2" fillId="0" borderId="5" xfId="0" applyNumberFormat="1" applyFont="1" applyBorder="1" applyAlignment="1" applyProtection="1">
      <alignment horizontal="center" vertical="center"/>
      <protection locked="0"/>
    </xf>
    <xf numFmtId="4" fontId="2" fillId="0" borderId="31" xfId="0" applyNumberFormat="1" applyFont="1" applyBorder="1" applyAlignment="1" applyProtection="1">
      <alignment horizontal="center" vertical="center"/>
      <protection locked="0"/>
    </xf>
    <xf numFmtId="4" fontId="2" fillId="0" borderId="26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4" fontId="2" fillId="0" borderId="59" xfId="0" applyNumberFormat="1" applyFont="1" applyBorder="1" applyAlignment="1" applyProtection="1">
      <alignment horizontal="center" vertical="center"/>
      <protection locked="0"/>
    </xf>
    <xf numFmtId="0" fontId="2" fillId="2" borderId="57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4" fontId="2" fillId="0" borderId="58" xfId="0" applyNumberFormat="1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/>
    <cellStyle name="標準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tabSelected="1" view="pageBreakPreview" zoomScale="80" zoomScaleNormal="70" zoomScaleSheetLayoutView="80" workbookViewId="0">
      <selection activeCell="M4" sqref="M4:N4"/>
    </sheetView>
  </sheetViews>
  <sheetFormatPr defaultRowHeight="13.5"/>
  <cols>
    <col min="1" max="2" width="4.625" style="1" customWidth="1"/>
    <col min="3" max="14" width="14.625" style="1" customWidth="1"/>
    <col min="15" max="16384" width="9" style="1"/>
  </cols>
  <sheetData>
    <row r="1" spans="1:15" ht="27.75" customHeight="1" thickBot="1">
      <c r="A1" s="36" t="s">
        <v>53</v>
      </c>
      <c r="B1" s="4"/>
      <c r="C1" s="77"/>
      <c r="D1" s="36" t="s">
        <v>54</v>
      </c>
      <c r="E1" s="4"/>
      <c r="F1" s="4"/>
      <c r="G1" s="4"/>
      <c r="H1" s="4"/>
      <c r="I1" s="4"/>
      <c r="J1" s="4"/>
      <c r="K1" s="4"/>
      <c r="L1" s="10"/>
      <c r="M1" s="4"/>
      <c r="N1" s="4"/>
      <c r="O1" s="4"/>
    </row>
    <row r="2" spans="1:15" ht="25.5" customHeight="1">
      <c r="A2" s="4"/>
      <c r="B2" s="4"/>
      <c r="C2" s="4"/>
      <c r="D2" s="4"/>
      <c r="E2" s="4"/>
      <c r="F2" s="4"/>
      <c r="G2" s="4"/>
      <c r="H2" s="4"/>
      <c r="I2" s="102" t="s">
        <v>11</v>
      </c>
      <c r="J2" s="103"/>
      <c r="K2" s="107" t="s">
        <v>39</v>
      </c>
      <c r="L2" s="108"/>
      <c r="M2" s="107" t="s">
        <v>40</v>
      </c>
      <c r="N2" s="111"/>
      <c r="O2" s="4"/>
    </row>
    <row r="3" spans="1:15" ht="20.100000000000001" customHeight="1" thickBot="1">
      <c r="A3" s="4"/>
      <c r="B3" s="4"/>
      <c r="C3" s="4"/>
      <c r="D3" s="4"/>
      <c r="E3" s="4"/>
      <c r="F3" s="4"/>
      <c r="G3" s="4"/>
      <c r="H3" s="4"/>
      <c r="I3" s="104" t="s">
        <v>38</v>
      </c>
      <c r="J3" s="105"/>
      <c r="K3" s="109" t="s">
        <v>12</v>
      </c>
      <c r="L3" s="110"/>
      <c r="M3" s="109" t="s">
        <v>13</v>
      </c>
      <c r="N3" s="112"/>
      <c r="O3" s="4"/>
    </row>
    <row r="4" spans="1:15" ht="20.100000000000001" customHeight="1">
      <c r="A4" s="4"/>
      <c r="B4" s="4"/>
      <c r="C4" s="4"/>
      <c r="D4" s="4"/>
      <c r="E4" s="4"/>
      <c r="F4" s="4"/>
      <c r="G4" s="11"/>
      <c r="H4" s="5" t="s">
        <v>21</v>
      </c>
      <c r="I4" s="2" t="s">
        <v>1</v>
      </c>
      <c r="J4" s="6"/>
      <c r="K4" s="90"/>
      <c r="L4" s="91"/>
      <c r="M4" s="90"/>
      <c r="N4" s="113"/>
      <c r="O4" s="4">
        <f>10*M4</f>
        <v>0</v>
      </c>
    </row>
    <row r="5" spans="1:15" ht="20.100000000000001" customHeight="1">
      <c r="A5" s="69"/>
      <c r="B5" s="69"/>
      <c r="C5" s="69"/>
      <c r="D5" s="69"/>
      <c r="E5" s="69"/>
      <c r="F5" s="69"/>
      <c r="G5" s="11"/>
      <c r="H5" s="7" t="s">
        <v>22</v>
      </c>
      <c r="I5" s="2" t="s">
        <v>20</v>
      </c>
      <c r="J5" s="6"/>
      <c r="K5" s="90"/>
      <c r="L5" s="91"/>
      <c r="M5" s="90"/>
      <c r="N5" s="113"/>
      <c r="O5" s="4">
        <f>M5*10+O4</f>
        <v>0</v>
      </c>
    </row>
    <row r="6" spans="1:15" ht="20.100000000000001" customHeight="1">
      <c r="A6" s="69"/>
      <c r="B6" s="69"/>
      <c r="C6" s="69"/>
      <c r="D6" s="69"/>
      <c r="E6" s="69"/>
      <c r="F6" s="69"/>
      <c r="G6" s="11"/>
      <c r="H6" s="7" t="s">
        <v>23</v>
      </c>
      <c r="I6" s="2" t="s">
        <v>19</v>
      </c>
      <c r="J6" s="6"/>
      <c r="K6" s="90"/>
      <c r="L6" s="91"/>
      <c r="M6" s="90"/>
      <c r="N6" s="113"/>
      <c r="O6" s="4">
        <f>M6*30+O5</f>
        <v>0</v>
      </c>
    </row>
    <row r="7" spans="1:15" ht="20.100000000000001" customHeight="1">
      <c r="A7" s="69"/>
      <c r="B7" s="69"/>
      <c r="C7" s="69"/>
      <c r="D7" s="69"/>
      <c r="E7" s="69"/>
      <c r="F7" s="69"/>
      <c r="G7" s="70"/>
      <c r="H7" s="7" t="s">
        <v>24</v>
      </c>
      <c r="I7" s="2" t="s">
        <v>18</v>
      </c>
      <c r="J7" s="6"/>
      <c r="K7" s="90"/>
      <c r="L7" s="91"/>
      <c r="M7" s="90"/>
      <c r="N7" s="113"/>
      <c r="O7" s="4">
        <f>50*M7+O6</f>
        <v>0</v>
      </c>
    </row>
    <row r="8" spans="1:15" ht="20.100000000000001" customHeight="1">
      <c r="A8" s="69"/>
      <c r="B8" s="69"/>
      <c r="C8" s="69"/>
      <c r="D8" s="69"/>
      <c r="E8" s="69"/>
      <c r="F8" s="69"/>
      <c r="G8" s="70"/>
      <c r="H8" s="7" t="s">
        <v>25</v>
      </c>
      <c r="I8" s="2" t="s">
        <v>17</v>
      </c>
      <c r="J8" s="6"/>
      <c r="K8" s="90"/>
      <c r="L8" s="91"/>
      <c r="M8" s="90"/>
      <c r="N8" s="113"/>
      <c r="O8" s="4">
        <f>50*M8+O7</f>
        <v>0</v>
      </c>
    </row>
    <row r="9" spans="1:15" ht="20.100000000000001" customHeight="1">
      <c r="A9" s="69"/>
      <c r="B9" s="69"/>
      <c r="C9" s="69"/>
      <c r="D9" s="69"/>
      <c r="E9" s="69"/>
      <c r="F9" s="69"/>
      <c r="G9" s="70"/>
      <c r="H9" s="7" t="s">
        <v>26</v>
      </c>
      <c r="I9" s="2" t="s">
        <v>16</v>
      </c>
      <c r="J9" s="6"/>
      <c r="K9" s="90"/>
      <c r="L9" s="91"/>
      <c r="M9" s="90"/>
      <c r="N9" s="113"/>
      <c r="O9" s="4">
        <f>50*M9+O8</f>
        <v>0</v>
      </c>
    </row>
    <row r="10" spans="1:15" ht="20.100000000000001" customHeight="1" thickBot="1">
      <c r="A10" s="69"/>
      <c r="B10" s="69"/>
      <c r="C10" s="69"/>
      <c r="D10" s="69"/>
      <c r="E10" s="69"/>
      <c r="F10" s="69"/>
      <c r="G10" s="70"/>
      <c r="H10" s="8" t="s">
        <v>27</v>
      </c>
      <c r="I10" s="3" t="s">
        <v>15</v>
      </c>
      <c r="J10" s="9"/>
      <c r="K10" s="92"/>
      <c r="L10" s="93"/>
      <c r="M10" s="92"/>
      <c r="N10" s="106"/>
      <c r="O10" s="4"/>
    </row>
    <row r="11" spans="1: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10"/>
      <c r="O11" s="4"/>
    </row>
    <row r="12" spans="1:15" ht="14.25" thickBot="1">
      <c r="A12" s="4" t="s">
        <v>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20.100000000000001" customHeight="1">
      <c r="A13" s="95" t="s">
        <v>41</v>
      </c>
      <c r="B13" s="96" t="s">
        <v>6</v>
      </c>
      <c r="C13" s="94" t="s">
        <v>3</v>
      </c>
      <c r="D13" s="94"/>
      <c r="E13" s="94"/>
      <c r="F13" s="94" t="s">
        <v>5</v>
      </c>
      <c r="G13" s="94"/>
      <c r="H13" s="94"/>
      <c r="I13" s="94" t="s">
        <v>4</v>
      </c>
      <c r="J13" s="94"/>
      <c r="K13" s="101"/>
      <c r="L13" s="88" t="s">
        <v>37</v>
      </c>
      <c r="M13" s="61"/>
      <c r="N13" s="62"/>
      <c r="O13" s="4"/>
    </row>
    <row r="14" spans="1:15" ht="20.100000000000001" customHeight="1">
      <c r="A14" s="84"/>
      <c r="B14" s="97"/>
      <c r="C14" s="99" t="s">
        <v>14</v>
      </c>
      <c r="D14" s="12" t="s">
        <v>0</v>
      </c>
      <c r="E14" s="13" t="s">
        <v>35</v>
      </c>
      <c r="F14" s="99" t="s">
        <v>14</v>
      </c>
      <c r="G14" s="12" t="s">
        <v>0</v>
      </c>
      <c r="H14" s="13" t="s">
        <v>35</v>
      </c>
      <c r="I14" s="99" t="s">
        <v>14</v>
      </c>
      <c r="J14" s="12" t="s">
        <v>0</v>
      </c>
      <c r="K14" s="14" t="s">
        <v>35</v>
      </c>
      <c r="L14" s="89"/>
      <c r="M14" s="61"/>
      <c r="N14" s="62"/>
      <c r="O14" s="4"/>
    </row>
    <row r="15" spans="1:15" ht="30" customHeight="1">
      <c r="A15" s="84"/>
      <c r="B15" s="97"/>
      <c r="C15" s="100"/>
      <c r="D15" s="15" t="s">
        <v>29</v>
      </c>
      <c r="E15" s="16" t="s">
        <v>30</v>
      </c>
      <c r="F15" s="100"/>
      <c r="G15" s="15" t="s">
        <v>31</v>
      </c>
      <c r="H15" s="16" t="s">
        <v>32</v>
      </c>
      <c r="I15" s="100"/>
      <c r="J15" s="15" t="s">
        <v>33</v>
      </c>
      <c r="K15" s="17" t="s">
        <v>34</v>
      </c>
      <c r="L15" s="89"/>
      <c r="M15" s="61"/>
      <c r="N15" s="62"/>
      <c r="O15" s="4"/>
    </row>
    <row r="16" spans="1:15" ht="20.100000000000001" customHeight="1">
      <c r="A16" s="83"/>
      <c r="B16" s="98"/>
      <c r="C16" s="18" t="s">
        <v>28</v>
      </c>
      <c r="D16" s="19" t="s">
        <v>12</v>
      </c>
      <c r="E16" s="20" t="s">
        <v>12</v>
      </c>
      <c r="F16" s="18" t="s">
        <v>28</v>
      </c>
      <c r="G16" s="19" t="s">
        <v>12</v>
      </c>
      <c r="H16" s="20" t="s">
        <v>12</v>
      </c>
      <c r="I16" s="18" t="s">
        <v>28</v>
      </c>
      <c r="J16" s="19" t="s">
        <v>12</v>
      </c>
      <c r="K16" s="21" t="s">
        <v>12</v>
      </c>
      <c r="L16" s="54" t="s">
        <v>12</v>
      </c>
      <c r="M16" s="56"/>
      <c r="N16" s="57"/>
      <c r="O16" s="4"/>
    </row>
    <row r="17" spans="1:15" ht="20.100000000000001" customHeight="1">
      <c r="A17" s="82" t="s">
        <v>42</v>
      </c>
      <c r="B17" s="28">
        <v>11</v>
      </c>
      <c r="C17" s="29">
        <v>0</v>
      </c>
      <c r="D17" s="45">
        <f t="shared" ref="D17:D54" si="0">$K$4</f>
        <v>0</v>
      </c>
      <c r="E17" s="46">
        <f>(IF(C17&gt;10,IF(C17&gt;20,IF(C17&gt;50,IF(C17&gt;100,IF(C17&gt;150,IF(C17&gt;200,(C17-200)*$M$10+$O$9,(C17-150)*$M$9+$O$8),(C17-100)*$M$8+$O$7),(C17-50)*$M$7+$O$6),(C17-20)*$M$6+$O$5),(C17-10)*$M$5+$O$4),C17*$M$4))</f>
        <v>0</v>
      </c>
      <c r="F17" s="29">
        <v>0</v>
      </c>
      <c r="G17" s="45">
        <f>$K$4</f>
        <v>0</v>
      </c>
      <c r="H17" s="46">
        <f>(IF(F17&gt;10,IF(F17&gt;20,IF(F17&gt;50,IF(F17&gt;100,IF(F17&gt;150,IF(F17&gt;200,(F17-200)*$M$10+$O$9,(F17-150)*$M$9+$O$8),(F17-100)*$M$8+$O$7),(F17-50)*$M$7+$O$6),(F17-20)*$M$6+$O$5),(F17-10)*$M$5+$O$4),F17*$M$4))</f>
        <v>0</v>
      </c>
      <c r="I17" s="29">
        <v>0</v>
      </c>
      <c r="J17" s="45">
        <f t="shared" ref="J17:J54" si="1">$K$4</f>
        <v>0</v>
      </c>
      <c r="K17" s="47">
        <f>(IF(I17&gt;10,IF(I17&gt;20,IF(I17&gt;50,IF(I17&gt;100,IF(I17&gt;150,IF(I17&gt;200,(I17-200)*$M$10+$O$9,(I17-150)*$M$9+$O$8),(I17-100)*$M$8+$O$7),(I17-50)*$M$7+$O$6),(I17-20)*$M$6+$O$5),(I17-10)*$M$5+$O$4),I17*$M$4))</f>
        <v>0</v>
      </c>
      <c r="L17" s="65">
        <f>INT((SUM(D17:E17,G17:H17,J17:K17)))</f>
        <v>0</v>
      </c>
      <c r="M17" s="63"/>
      <c r="N17" s="64"/>
      <c r="O17" s="4"/>
    </row>
    <row r="18" spans="1:15" ht="20.100000000000001" customHeight="1">
      <c r="A18" s="83"/>
      <c r="B18" s="30">
        <v>12</v>
      </c>
      <c r="C18" s="31">
        <v>6.6</v>
      </c>
      <c r="D18" s="48">
        <f t="shared" si="0"/>
        <v>0</v>
      </c>
      <c r="E18" s="49">
        <f t="shared" ref="E18:E54" si="2">(IF(C18&gt;10,IF(C18&gt;20,IF(C18&gt;50,IF(C18&gt;100,IF(C18&gt;150,IF(C18&gt;200,(C18-200)*$M$10+$O$9,(C18-150)*$M$9+$O$8),(C18-100)*$M$8+$O$7),(C18-50)*$M$7+$O$6),(C18-20)*$M$6+$O$5),(C18-10)*$M$5+$O$4),C18*$M$4))</f>
        <v>0</v>
      </c>
      <c r="F18" s="31">
        <v>6.6</v>
      </c>
      <c r="G18" s="48">
        <f t="shared" ref="G18:G54" si="3">$K$4</f>
        <v>0</v>
      </c>
      <c r="H18" s="49">
        <f t="shared" ref="H18:H54" si="4">(IF(F18&gt;10,IF(F18&gt;20,IF(F18&gt;50,IF(F18&gt;100,IF(F18&gt;150,IF(F18&gt;200,(F18-200)*$M$10+$O$9,(F18-150)*$M$9+$O$8),(F18-100)*$M$8+$O$7),(F18-50)*$M$7+$O$6),(F18-20)*$M$6+$O$5),(F18-10)*$M$5+$O$4),F18*$M$4))</f>
        <v>0</v>
      </c>
      <c r="I18" s="31">
        <v>6.6</v>
      </c>
      <c r="J18" s="48">
        <f t="shared" si="1"/>
        <v>0</v>
      </c>
      <c r="K18" s="50">
        <f>(IF(I18&gt;10,IF(I18&gt;20,IF(I18&gt;50,IF(I18&gt;100,IF(I18&gt;150,IF(I18&gt;200,(I18-200)*$M$10+$O$9,(I18-150)*$M$9+$O$8),(I18-100)*$M$8+$O$7),(I18-50)*$M$7+$O$6),(I18-20)*$M$6+$O$5),(I18-10)*$M$5+$O$4),I18*$M$4))</f>
        <v>0</v>
      </c>
      <c r="L18" s="66">
        <f t="shared" ref="L18:L54" si="5">INT((SUM(D18:E18,G18:H18,J18:K18)))</f>
        <v>0</v>
      </c>
      <c r="M18" s="63"/>
      <c r="N18" s="64"/>
      <c r="O18" s="4"/>
    </row>
    <row r="19" spans="1:15" ht="20.100000000000001" customHeight="1">
      <c r="A19" s="82" t="s">
        <v>9</v>
      </c>
      <c r="B19" s="28">
        <v>1</v>
      </c>
      <c r="C19" s="29">
        <v>19.8</v>
      </c>
      <c r="D19" s="45">
        <f t="shared" si="0"/>
        <v>0</v>
      </c>
      <c r="E19" s="46">
        <f t="shared" si="2"/>
        <v>0</v>
      </c>
      <c r="F19" s="29">
        <v>19.8</v>
      </c>
      <c r="G19" s="45">
        <f t="shared" si="3"/>
        <v>0</v>
      </c>
      <c r="H19" s="46">
        <f t="shared" si="4"/>
        <v>0</v>
      </c>
      <c r="I19" s="29">
        <v>19.8</v>
      </c>
      <c r="J19" s="45">
        <f t="shared" si="1"/>
        <v>0</v>
      </c>
      <c r="K19" s="47">
        <f>(IF(I19&gt;10,IF(I19&gt;20,IF(I19&gt;50,IF(I19&gt;100,IF(I19&gt;150,IF(I19&gt;200,(I19-200)*$M$10+$O$9,(I19-150)*$M$9+$O$8),(I19-100)*$M$8+$O$7),(I19-50)*$M$7+$O$6),(I19-20)*$M$6+$O$5),(I19-10)*$M$5+$O$4),I19*$M$4))</f>
        <v>0</v>
      </c>
      <c r="L19" s="65">
        <f t="shared" si="5"/>
        <v>0</v>
      </c>
      <c r="M19" s="63"/>
      <c r="N19" s="64"/>
      <c r="O19" s="4"/>
    </row>
    <row r="20" spans="1:15" ht="20.100000000000001" customHeight="1">
      <c r="A20" s="84"/>
      <c r="B20" s="24">
        <v>2</v>
      </c>
      <c r="C20" s="25">
        <v>16.5</v>
      </c>
      <c r="D20" s="41">
        <f t="shared" si="0"/>
        <v>0</v>
      </c>
      <c r="E20" s="42">
        <f t="shared" si="2"/>
        <v>0</v>
      </c>
      <c r="F20" s="25">
        <v>16.5</v>
      </c>
      <c r="G20" s="41">
        <f t="shared" si="3"/>
        <v>0</v>
      </c>
      <c r="H20" s="42">
        <f t="shared" si="4"/>
        <v>0</v>
      </c>
      <c r="I20" s="25">
        <v>16.5</v>
      </c>
      <c r="J20" s="41">
        <f t="shared" si="1"/>
        <v>0</v>
      </c>
      <c r="K20" s="43">
        <f>(IF(I20&gt;10,IF(I20&gt;20,IF(I20&gt;50,IF(I20&gt;100,IF(I20&gt;150,IF(I20&gt;200,(I20-200)*$M$10+$O$9,(I20-150)*$M$9+$O$8),(I20-100)*$M$8+$O$7),(I20-50)*$M$7+$O$6),(I20-20)*$M$6+$O$5),(I20-10)*$M$5+$O$4),I20*$M$4))</f>
        <v>0</v>
      </c>
      <c r="L20" s="67">
        <f t="shared" si="5"/>
        <v>0</v>
      </c>
      <c r="M20" s="63"/>
      <c r="N20" s="64"/>
      <c r="O20" s="4"/>
    </row>
    <row r="21" spans="1:15" ht="20.100000000000001" customHeight="1">
      <c r="A21" s="84"/>
      <c r="B21" s="24">
        <v>3</v>
      </c>
      <c r="C21" s="25">
        <v>23.1</v>
      </c>
      <c r="D21" s="41">
        <f t="shared" si="0"/>
        <v>0</v>
      </c>
      <c r="E21" s="42">
        <f t="shared" si="2"/>
        <v>0</v>
      </c>
      <c r="F21" s="25">
        <v>23.1</v>
      </c>
      <c r="G21" s="41">
        <f t="shared" si="3"/>
        <v>0</v>
      </c>
      <c r="H21" s="42">
        <f t="shared" si="4"/>
        <v>0</v>
      </c>
      <c r="I21" s="25">
        <v>23.1</v>
      </c>
      <c r="J21" s="41">
        <f t="shared" si="1"/>
        <v>0</v>
      </c>
      <c r="K21" s="43">
        <f>(IF(I21&gt;10,IF(I21&gt;20,IF(I21&gt;50,IF(I21&gt;100,IF(I21&gt;150,IF(I21&gt;200,(I21-200)*$M$10+$O$9,(I21-150)*$M$9+$O$8),(I21-100)*$M$8+$O$7),(I21-50)*$M$7+$O$6),(I21-20)*$M$6+$O$5),(I21-10)*$M$5+$O$4),I21*$M$4))</f>
        <v>0</v>
      </c>
      <c r="L21" s="67">
        <f t="shared" si="5"/>
        <v>0</v>
      </c>
      <c r="M21" s="63"/>
      <c r="N21" s="64"/>
      <c r="O21" s="4"/>
    </row>
    <row r="22" spans="1:15" ht="20.100000000000001" customHeight="1">
      <c r="A22" s="84"/>
      <c r="B22" s="22">
        <v>4</v>
      </c>
      <c r="C22" s="23">
        <v>0</v>
      </c>
      <c r="D22" s="38">
        <f t="shared" si="0"/>
        <v>0</v>
      </c>
      <c r="E22" s="42">
        <f t="shared" si="2"/>
        <v>0</v>
      </c>
      <c r="F22" s="23">
        <v>0</v>
      </c>
      <c r="G22" s="38">
        <f t="shared" si="3"/>
        <v>0</v>
      </c>
      <c r="H22" s="42">
        <f t="shared" si="4"/>
        <v>0</v>
      </c>
      <c r="I22" s="23">
        <v>0</v>
      </c>
      <c r="J22" s="38">
        <f t="shared" si="1"/>
        <v>0</v>
      </c>
      <c r="K22" s="43">
        <f t="shared" ref="K22:K30" si="6">(IF(I22&gt;10,IF(I22&gt;20,IF(I22&gt;50,IF(I22&gt;100,IF(I22&gt;150,IF(I22&gt;200,(I22-200)*$M$10+$O$9,(I22-150)*$M$9+$O$8),(I22-100)*$M$8+$O$7),(I22-50)*$M$7+$O$6),(I22-20)*$M$6+$O$5),(I22-10)*$M$5+$O$4),I22*$M$4))</f>
        <v>0</v>
      </c>
      <c r="L22" s="67">
        <f t="shared" si="5"/>
        <v>0</v>
      </c>
      <c r="M22" s="63"/>
      <c r="N22" s="64"/>
      <c r="O22" s="4"/>
    </row>
    <row r="23" spans="1:15" ht="20.100000000000001" customHeight="1">
      <c r="A23" s="84"/>
      <c r="B23" s="24">
        <v>5</v>
      </c>
      <c r="C23" s="25">
        <v>0</v>
      </c>
      <c r="D23" s="41">
        <f t="shared" si="0"/>
        <v>0</v>
      </c>
      <c r="E23" s="42">
        <f t="shared" si="2"/>
        <v>0</v>
      </c>
      <c r="F23" s="25">
        <v>0</v>
      </c>
      <c r="G23" s="41">
        <f t="shared" si="3"/>
        <v>0</v>
      </c>
      <c r="H23" s="42">
        <f t="shared" si="4"/>
        <v>0</v>
      </c>
      <c r="I23" s="25">
        <v>0</v>
      </c>
      <c r="J23" s="41">
        <f t="shared" si="1"/>
        <v>0</v>
      </c>
      <c r="K23" s="43">
        <f t="shared" si="6"/>
        <v>0</v>
      </c>
      <c r="L23" s="67">
        <f t="shared" si="5"/>
        <v>0</v>
      </c>
      <c r="M23" s="63"/>
      <c r="N23" s="64"/>
      <c r="O23" s="4"/>
    </row>
    <row r="24" spans="1:15" ht="20.100000000000001" customHeight="1">
      <c r="A24" s="84"/>
      <c r="B24" s="24">
        <v>6</v>
      </c>
      <c r="C24" s="25">
        <v>92.8</v>
      </c>
      <c r="D24" s="41">
        <f t="shared" si="0"/>
        <v>0</v>
      </c>
      <c r="E24" s="42">
        <f t="shared" si="2"/>
        <v>0</v>
      </c>
      <c r="F24" s="25">
        <v>92.8</v>
      </c>
      <c r="G24" s="41">
        <f t="shared" si="3"/>
        <v>0</v>
      </c>
      <c r="H24" s="42">
        <f t="shared" si="4"/>
        <v>0</v>
      </c>
      <c r="I24" s="25">
        <v>99.2</v>
      </c>
      <c r="J24" s="41">
        <f t="shared" si="1"/>
        <v>0</v>
      </c>
      <c r="K24" s="43">
        <f t="shared" si="6"/>
        <v>0</v>
      </c>
      <c r="L24" s="67">
        <f t="shared" si="5"/>
        <v>0</v>
      </c>
      <c r="M24" s="63"/>
      <c r="N24" s="64"/>
      <c r="O24" s="4"/>
    </row>
    <row r="25" spans="1:15" ht="20.100000000000001" customHeight="1">
      <c r="A25" s="84"/>
      <c r="B25" s="24">
        <v>7</v>
      </c>
      <c r="C25" s="25">
        <v>320</v>
      </c>
      <c r="D25" s="41">
        <f t="shared" si="0"/>
        <v>0</v>
      </c>
      <c r="E25" s="42">
        <f t="shared" si="2"/>
        <v>0</v>
      </c>
      <c r="F25" s="25">
        <v>316.8</v>
      </c>
      <c r="G25" s="41">
        <f t="shared" si="3"/>
        <v>0</v>
      </c>
      <c r="H25" s="42">
        <f t="shared" si="4"/>
        <v>0</v>
      </c>
      <c r="I25" s="25">
        <v>323.2</v>
      </c>
      <c r="J25" s="41">
        <f t="shared" si="1"/>
        <v>0</v>
      </c>
      <c r="K25" s="43">
        <f t="shared" si="6"/>
        <v>0</v>
      </c>
      <c r="L25" s="67">
        <f t="shared" si="5"/>
        <v>0</v>
      </c>
      <c r="M25" s="63"/>
      <c r="N25" s="64"/>
      <c r="O25" s="4"/>
    </row>
    <row r="26" spans="1:15" ht="20.100000000000001" customHeight="1">
      <c r="A26" s="84"/>
      <c r="B26" s="24">
        <v>8</v>
      </c>
      <c r="C26" s="25">
        <v>112</v>
      </c>
      <c r="D26" s="41">
        <f t="shared" si="0"/>
        <v>0</v>
      </c>
      <c r="E26" s="42">
        <f t="shared" si="2"/>
        <v>0</v>
      </c>
      <c r="F26" s="25">
        <v>112</v>
      </c>
      <c r="G26" s="41">
        <f t="shared" si="3"/>
        <v>0</v>
      </c>
      <c r="H26" s="42">
        <f t="shared" si="4"/>
        <v>0</v>
      </c>
      <c r="I26" s="25">
        <v>115.2</v>
      </c>
      <c r="J26" s="41">
        <f t="shared" si="1"/>
        <v>0</v>
      </c>
      <c r="K26" s="43">
        <f t="shared" si="6"/>
        <v>0</v>
      </c>
      <c r="L26" s="67">
        <f t="shared" si="5"/>
        <v>0</v>
      </c>
      <c r="M26" s="63"/>
      <c r="N26" s="64"/>
      <c r="O26" s="4"/>
    </row>
    <row r="27" spans="1:15" ht="20.100000000000001" customHeight="1">
      <c r="A27" s="84"/>
      <c r="B27" s="24">
        <v>9</v>
      </c>
      <c r="C27" s="25">
        <v>339.2</v>
      </c>
      <c r="D27" s="41">
        <f t="shared" si="0"/>
        <v>0</v>
      </c>
      <c r="E27" s="42">
        <f t="shared" si="2"/>
        <v>0</v>
      </c>
      <c r="F27" s="25">
        <v>336</v>
      </c>
      <c r="G27" s="41">
        <f t="shared" si="3"/>
        <v>0</v>
      </c>
      <c r="H27" s="42">
        <f t="shared" si="4"/>
        <v>0</v>
      </c>
      <c r="I27" s="25">
        <v>345.6</v>
      </c>
      <c r="J27" s="41">
        <f t="shared" si="1"/>
        <v>0</v>
      </c>
      <c r="K27" s="43">
        <f t="shared" si="6"/>
        <v>0</v>
      </c>
      <c r="L27" s="67">
        <f t="shared" si="5"/>
        <v>0</v>
      </c>
      <c r="M27" s="63"/>
      <c r="N27" s="64"/>
      <c r="O27" s="4"/>
    </row>
    <row r="28" spans="1:15" ht="20.100000000000001" customHeight="1">
      <c r="A28" s="84"/>
      <c r="B28" s="24">
        <v>10</v>
      </c>
      <c r="C28" s="25">
        <v>22.4</v>
      </c>
      <c r="D28" s="41">
        <f t="shared" si="0"/>
        <v>0</v>
      </c>
      <c r="E28" s="42">
        <f t="shared" si="2"/>
        <v>0</v>
      </c>
      <c r="F28" s="25">
        <v>22.4</v>
      </c>
      <c r="G28" s="41">
        <f t="shared" si="3"/>
        <v>0</v>
      </c>
      <c r="H28" s="42">
        <f t="shared" si="4"/>
        <v>0</v>
      </c>
      <c r="I28" s="25">
        <v>22.4</v>
      </c>
      <c r="J28" s="41">
        <f t="shared" si="1"/>
        <v>0</v>
      </c>
      <c r="K28" s="43">
        <f t="shared" si="6"/>
        <v>0</v>
      </c>
      <c r="L28" s="67">
        <f t="shared" si="5"/>
        <v>0</v>
      </c>
      <c r="M28" s="63"/>
      <c r="N28" s="64"/>
      <c r="O28" s="4"/>
    </row>
    <row r="29" spans="1:15" ht="20.100000000000001" customHeight="1">
      <c r="A29" s="84"/>
      <c r="B29" s="24">
        <v>11</v>
      </c>
      <c r="C29" s="25">
        <v>0</v>
      </c>
      <c r="D29" s="41">
        <f t="shared" si="0"/>
        <v>0</v>
      </c>
      <c r="E29" s="42">
        <f t="shared" si="2"/>
        <v>0</v>
      </c>
      <c r="F29" s="25">
        <v>0</v>
      </c>
      <c r="G29" s="41">
        <f t="shared" si="3"/>
        <v>0</v>
      </c>
      <c r="H29" s="42">
        <f t="shared" si="4"/>
        <v>0</v>
      </c>
      <c r="I29" s="25">
        <v>0</v>
      </c>
      <c r="J29" s="41">
        <f t="shared" si="1"/>
        <v>0</v>
      </c>
      <c r="K29" s="43">
        <f t="shared" si="6"/>
        <v>0</v>
      </c>
      <c r="L29" s="67">
        <f t="shared" si="5"/>
        <v>0</v>
      </c>
      <c r="M29" s="63"/>
      <c r="N29" s="64"/>
      <c r="O29" s="4"/>
    </row>
    <row r="30" spans="1:15" ht="20.100000000000001" customHeight="1">
      <c r="A30" s="83"/>
      <c r="B30" s="30">
        <v>12</v>
      </c>
      <c r="C30" s="31">
        <v>6.6</v>
      </c>
      <c r="D30" s="48">
        <f t="shared" si="0"/>
        <v>0</v>
      </c>
      <c r="E30" s="49">
        <f t="shared" si="2"/>
        <v>0</v>
      </c>
      <c r="F30" s="31">
        <v>6.6</v>
      </c>
      <c r="G30" s="48">
        <f t="shared" si="3"/>
        <v>0</v>
      </c>
      <c r="H30" s="49">
        <f t="shared" si="4"/>
        <v>0</v>
      </c>
      <c r="I30" s="31">
        <v>6.6</v>
      </c>
      <c r="J30" s="48">
        <f t="shared" si="1"/>
        <v>0</v>
      </c>
      <c r="K30" s="43">
        <f t="shared" si="6"/>
        <v>0</v>
      </c>
      <c r="L30" s="66">
        <f t="shared" si="5"/>
        <v>0</v>
      </c>
      <c r="M30" s="63"/>
      <c r="N30" s="64"/>
      <c r="O30" s="4"/>
    </row>
    <row r="31" spans="1:15" ht="20.100000000000001" customHeight="1">
      <c r="A31" s="82" t="s">
        <v>8</v>
      </c>
      <c r="B31" s="28">
        <v>1</v>
      </c>
      <c r="C31" s="29">
        <v>19.8</v>
      </c>
      <c r="D31" s="45">
        <f t="shared" si="0"/>
        <v>0</v>
      </c>
      <c r="E31" s="46">
        <f t="shared" si="2"/>
        <v>0</v>
      </c>
      <c r="F31" s="29">
        <v>19.8</v>
      </c>
      <c r="G31" s="45">
        <f t="shared" si="3"/>
        <v>0</v>
      </c>
      <c r="H31" s="46">
        <f t="shared" si="4"/>
        <v>0</v>
      </c>
      <c r="I31" s="29">
        <v>19.8</v>
      </c>
      <c r="J31" s="45">
        <f t="shared" si="1"/>
        <v>0</v>
      </c>
      <c r="K31" s="47">
        <f>(IF(I31&gt;10,IF(I31&gt;20,IF(I31&gt;50,IF(I31&gt;100,IF(I31&gt;150,IF(I31&gt;200,(I31-200)*$M$10+$O$9,(I31-150)*$M$9+$O$8),(I31-100)*$M$8+$O$7),(I31-50)*$M$7+$O$6),(I31-20)*$M$6+$O$5),(I31-10)*$M$5+$O$4),I31*$M$4))</f>
        <v>0</v>
      </c>
      <c r="L31" s="65">
        <f t="shared" si="5"/>
        <v>0</v>
      </c>
      <c r="M31" s="63"/>
      <c r="N31" s="64"/>
      <c r="O31" s="4"/>
    </row>
    <row r="32" spans="1:15" ht="20.100000000000001" customHeight="1">
      <c r="A32" s="84"/>
      <c r="B32" s="24">
        <v>2</v>
      </c>
      <c r="C32" s="25">
        <v>16.5</v>
      </c>
      <c r="D32" s="41">
        <f t="shared" si="0"/>
        <v>0</v>
      </c>
      <c r="E32" s="42">
        <f t="shared" si="2"/>
        <v>0</v>
      </c>
      <c r="F32" s="25">
        <v>16.5</v>
      </c>
      <c r="G32" s="41">
        <f t="shared" si="3"/>
        <v>0</v>
      </c>
      <c r="H32" s="42">
        <f t="shared" si="4"/>
        <v>0</v>
      </c>
      <c r="I32" s="25">
        <v>16.5</v>
      </c>
      <c r="J32" s="41">
        <f t="shared" si="1"/>
        <v>0</v>
      </c>
      <c r="K32" s="43">
        <f>(IF(I32&gt;10,IF(I32&gt;20,IF(I32&gt;50,IF(I32&gt;100,IF(I32&gt;150,IF(I32&gt;200,(I32-200)*$M$10+$O$9,(I32-150)*$M$9+$O$8),(I32-100)*$M$8+$O$7),(I32-50)*$M$7+$O$6),(I32-20)*$M$6+$O$5),(I32-10)*$M$5+$O$4),I32*$M$4))</f>
        <v>0</v>
      </c>
      <c r="L32" s="67">
        <f t="shared" si="5"/>
        <v>0</v>
      </c>
      <c r="M32" s="63"/>
      <c r="N32" s="64"/>
      <c r="O32" s="4"/>
    </row>
    <row r="33" spans="1:15" ht="20.100000000000001" customHeight="1">
      <c r="A33" s="84"/>
      <c r="B33" s="24">
        <v>3</v>
      </c>
      <c r="C33" s="25">
        <v>23.1</v>
      </c>
      <c r="D33" s="41">
        <f t="shared" si="0"/>
        <v>0</v>
      </c>
      <c r="E33" s="42">
        <f t="shared" si="2"/>
        <v>0</v>
      </c>
      <c r="F33" s="25">
        <v>23.1</v>
      </c>
      <c r="G33" s="41">
        <f t="shared" si="3"/>
        <v>0</v>
      </c>
      <c r="H33" s="42">
        <f t="shared" si="4"/>
        <v>0</v>
      </c>
      <c r="I33" s="25">
        <v>23.1</v>
      </c>
      <c r="J33" s="41">
        <f t="shared" si="1"/>
        <v>0</v>
      </c>
      <c r="K33" s="43">
        <f t="shared" ref="K33:K42" si="7">(IF(I33&gt;10,IF(I33&gt;20,IF(I33&gt;50,IF(I33&gt;100,IF(I33&gt;150,IF(I33&gt;200,(I33-200)*$M$10+$O$9,(I33-150)*$M$9+$O$8),(I33-100)*$M$8+$O$7),(I33-50)*$M$7+$O$6),(I33-20)*$M$6+$O$5),(I33-10)*$M$5+$O$4),I33*$M$4))</f>
        <v>0</v>
      </c>
      <c r="L33" s="67">
        <f t="shared" si="5"/>
        <v>0</v>
      </c>
      <c r="M33" s="63"/>
      <c r="N33" s="64"/>
      <c r="O33" s="4"/>
    </row>
    <row r="34" spans="1:15" ht="20.100000000000001" customHeight="1">
      <c r="A34" s="84"/>
      <c r="B34" s="22">
        <v>4</v>
      </c>
      <c r="C34" s="23">
        <v>0</v>
      </c>
      <c r="D34" s="38">
        <f t="shared" si="0"/>
        <v>0</v>
      </c>
      <c r="E34" s="42">
        <f t="shared" si="2"/>
        <v>0</v>
      </c>
      <c r="F34" s="23">
        <v>0</v>
      </c>
      <c r="G34" s="38">
        <f t="shared" si="3"/>
        <v>0</v>
      </c>
      <c r="H34" s="42">
        <f t="shared" si="4"/>
        <v>0</v>
      </c>
      <c r="I34" s="23">
        <v>0</v>
      </c>
      <c r="J34" s="38">
        <f t="shared" si="1"/>
        <v>0</v>
      </c>
      <c r="K34" s="43">
        <f t="shared" si="7"/>
        <v>0</v>
      </c>
      <c r="L34" s="67">
        <f t="shared" si="5"/>
        <v>0</v>
      </c>
      <c r="M34" s="63"/>
      <c r="N34" s="64"/>
      <c r="O34" s="4"/>
    </row>
    <row r="35" spans="1:15" ht="20.100000000000001" customHeight="1">
      <c r="A35" s="84"/>
      <c r="B35" s="24">
        <v>5</v>
      </c>
      <c r="C35" s="25">
        <v>0</v>
      </c>
      <c r="D35" s="41">
        <f t="shared" si="0"/>
        <v>0</v>
      </c>
      <c r="E35" s="42">
        <f t="shared" si="2"/>
        <v>0</v>
      </c>
      <c r="F35" s="25">
        <v>0</v>
      </c>
      <c r="G35" s="41">
        <f t="shared" si="3"/>
        <v>0</v>
      </c>
      <c r="H35" s="42">
        <f t="shared" si="4"/>
        <v>0</v>
      </c>
      <c r="I35" s="25">
        <v>0</v>
      </c>
      <c r="J35" s="41">
        <f t="shared" si="1"/>
        <v>0</v>
      </c>
      <c r="K35" s="43">
        <f t="shared" si="7"/>
        <v>0</v>
      </c>
      <c r="L35" s="67">
        <f t="shared" si="5"/>
        <v>0</v>
      </c>
      <c r="M35" s="63"/>
      <c r="N35" s="64"/>
      <c r="O35" s="4"/>
    </row>
    <row r="36" spans="1:15" ht="20.100000000000001" customHeight="1">
      <c r="A36" s="84"/>
      <c r="B36" s="24">
        <v>6</v>
      </c>
      <c r="C36" s="25">
        <v>92.8</v>
      </c>
      <c r="D36" s="41">
        <f t="shared" si="0"/>
        <v>0</v>
      </c>
      <c r="E36" s="42">
        <f t="shared" si="2"/>
        <v>0</v>
      </c>
      <c r="F36" s="25">
        <v>92.8</v>
      </c>
      <c r="G36" s="41">
        <f t="shared" si="3"/>
        <v>0</v>
      </c>
      <c r="H36" s="42">
        <f t="shared" si="4"/>
        <v>0</v>
      </c>
      <c r="I36" s="25">
        <v>99.2</v>
      </c>
      <c r="J36" s="41">
        <f t="shared" si="1"/>
        <v>0</v>
      </c>
      <c r="K36" s="43">
        <f t="shared" si="7"/>
        <v>0</v>
      </c>
      <c r="L36" s="67">
        <f t="shared" si="5"/>
        <v>0</v>
      </c>
      <c r="M36" s="63"/>
      <c r="N36" s="64"/>
      <c r="O36" s="4"/>
    </row>
    <row r="37" spans="1:15" ht="20.100000000000001" customHeight="1">
      <c r="A37" s="84"/>
      <c r="B37" s="24">
        <v>7</v>
      </c>
      <c r="C37" s="25">
        <v>320</v>
      </c>
      <c r="D37" s="41">
        <f t="shared" si="0"/>
        <v>0</v>
      </c>
      <c r="E37" s="42">
        <f t="shared" si="2"/>
        <v>0</v>
      </c>
      <c r="F37" s="25">
        <v>316.8</v>
      </c>
      <c r="G37" s="41">
        <f t="shared" si="3"/>
        <v>0</v>
      </c>
      <c r="H37" s="42">
        <f t="shared" si="4"/>
        <v>0</v>
      </c>
      <c r="I37" s="25">
        <v>323.2</v>
      </c>
      <c r="J37" s="41">
        <f t="shared" si="1"/>
        <v>0</v>
      </c>
      <c r="K37" s="43">
        <f t="shared" si="7"/>
        <v>0</v>
      </c>
      <c r="L37" s="67">
        <f t="shared" si="5"/>
        <v>0</v>
      </c>
      <c r="M37" s="63"/>
      <c r="N37" s="64"/>
      <c r="O37" s="4"/>
    </row>
    <row r="38" spans="1:15" ht="20.100000000000001" customHeight="1">
      <c r="A38" s="84"/>
      <c r="B38" s="24">
        <v>8</v>
      </c>
      <c r="C38" s="25">
        <v>112</v>
      </c>
      <c r="D38" s="41">
        <f t="shared" si="0"/>
        <v>0</v>
      </c>
      <c r="E38" s="42">
        <f t="shared" si="2"/>
        <v>0</v>
      </c>
      <c r="F38" s="25">
        <v>112</v>
      </c>
      <c r="G38" s="41">
        <f t="shared" si="3"/>
        <v>0</v>
      </c>
      <c r="H38" s="42">
        <f t="shared" si="4"/>
        <v>0</v>
      </c>
      <c r="I38" s="25">
        <v>115.2</v>
      </c>
      <c r="J38" s="41">
        <f t="shared" si="1"/>
        <v>0</v>
      </c>
      <c r="K38" s="43">
        <f t="shared" si="7"/>
        <v>0</v>
      </c>
      <c r="L38" s="67">
        <f t="shared" si="5"/>
        <v>0</v>
      </c>
      <c r="M38" s="63"/>
      <c r="N38" s="64"/>
      <c r="O38" s="4"/>
    </row>
    <row r="39" spans="1:15" ht="20.100000000000001" customHeight="1">
      <c r="A39" s="84"/>
      <c r="B39" s="24">
        <v>9</v>
      </c>
      <c r="C39" s="25">
        <v>339.2</v>
      </c>
      <c r="D39" s="41">
        <f t="shared" si="0"/>
        <v>0</v>
      </c>
      <c r="E39" s="42">
        <f t="shared" si="2"/>
        <v>0</v>
      </c>
      <c r="F39" s="25">
        <v>336</v>
      </c>
      <c r="G39" s="41">
        <f t="shared" si="3"/>
        <v>0</v>
      </c>
      <c r="H39" s="42">
        <f t="shared" si="4"/>
        <v>0</v>
      </c>
      <c r="I39" s="25">
        <v>345.6</v>
      </c>
      <c r="J39" s="41">
        <f t="shared" si="1"/>
        <v>0</v>
      </c>
      <c r="K39" s="43">
        <f t="shared" si="7"/>
        <v>0</v>
      </c>
      <c r="L39" s="67">
        <f t="shared" si="5"/>
        <v>0</v>
      </c>
      <c r="M39" s="63"/>
      <c r="N39" s="64"/>
      <c r="O39" s="4"/>
    </row>
    <row r="40" spans="1:15" ht="20.100000000000001" customHeight="1">
      <c r="A40" s="84"/>
      <c r="B40" s="24">
        <v>10</v>
      </c>
      <c r="C40" s="25">
        <v>22.4</v>
      </c>
      <c r="D40" s="41">
        <f t="shared" si="0"/>
        <v>0</v>
      </c>
      <c r="E40" s="42">
        <f t="shared" si="2"/>
        <v>0</v>
      </c>
      <c r="F40" s="25">
        <v>22.4</v>
      </c>
      <c r="G40" s="41">
        <f t="shared" si="3"/>
        <v>0</v>
      </c>
      <c r="H40" s="42">
        <f t="shared" si="4"/>
        <v>0</v>
      </c>
      <c r="I40" s="25">
        <v>22.4</v>
      </c>
      <c r="J40" s="41">
        <f t="shared" si="1"/>
        <v>0</v>
      </c>
      <c r="K40" s="43">
        <f t="shared" si="7"/>
        <v>0</v>
      </c>
      <c r="L40" s="67">
        <f t="shared" si="5"/>
        <v>0</v>
      </c>
      <c r="M40" s="63"/>
      <c r="N40" s="64"/>
      <c r="O40" s="4"/>
    </row>
    <row r="41" spans="1:15" ht="20.100000000000001" customHeight="1">
      <c r="A41" s="84"/>
      <c r="B41" s="24">
        <v>11</v>
      </c>
      <c r="C41" s="25">
        <v>0</v>
      </c>
      <c r="D41" s="41">
        <f t="shared" si="0"/>
        <v>0</v>
      </c>
      <c r="E41" s="42">
        <f t="shared" si="2"/>
        <v>0</v>
      </c>
      <c r="F41" s="25">
        <v>0</v>
      </c>
      <c r="G41" s="41">
        <f t="shared" si="3"/>
        <v>0</v>
      </c>
      <c r="H41" s="42">
        <f t="shared" si="4"/>
        <v>0</v>
      </c>
      <c r="I41" s="25">
        <v>0</v>
      </c>
      <c r="J41" s="41">
        <f t="shared" si="1"/>
        <v>0</v>
      </c>
      <c r="K41" s="43">
        <f t="shared" si="7"/>
        <v>0</v>
      </c>
      <c r="L41" s="67">
        <f t="shared" si="5"/>
        <v>0</v>
      </c>
      <c r="M41" s="63"/>
      <c r="N41" s="64"/>
      <c r="O41" s="4"/>
    </row>
    <row r="42" spans="1:15" ht="20.100000000000001" customHeight="1">
      <c r="A42" s="83"/>
      <c r="B42" s="30">
        <v>12</v>
      </c>
      <c r="C42" s="31">
        <v>6.6</v>
      </c>
      <c r="D42" s="48">
        <f t="shared" si="0"/>
        <v>0</v>
      </c>
      <c r="E42" s="49">
        <f t="shared" si="2"/>
        <v>0</v>
      </c>
      <c r="F42" s="31">
        <v>6.6</v>
      </c>
      <c r="G42" s="48">
        <f t="shared" si="3"/>
        <v>0</v>
      </c>
      <c r="H42" s="49">
        <f t="shared" si="4"/>
        <v>0</v>
      </c>
      <c r="I42" s="31">
        <v>6.6</v>
      </c>
      <c r="J42" s="48">
        <f t="shared" si="1"/>
        <v>0</v>
      </c>
      <c r="K42" s="50">
        <f t="shared" si="7"/>
        <v>0</v>
      </c>
      <c r="L42" s="66">
        <f t="shared" si="5"/>
        <v>0</v>
      </c>
      <c r="M42" s="63"/>
      <c r="N42" s="64"/>
      <c r="O42" s="4"/>
    </row>
    <row r="43" spans="1:15" ht="20.100000000000001" customHeight="1">
      <c r="A43" s="84" t="s">
        <v>7</v>
      </c>
      <c r="B43" s="22">
        <v>1</v>
      </c>
      <c r="C43" s="23">
        <v>19.8</v>
      </c>
      <c r="D43" s="38">
        <f t="shared" si="0"/>
        <v>0</v>
      </c>
      <c r="E43" s="39">
        <f t="shared" si="2"/>
        <v>0</v>
      </c>
      <c r="F43" s="23">
        <v>19.8</v>
      </c>
      <c r="G43" s="38">
        <f t="shared" si="3"/>
        <v>0</v>
      </c>
      <c r="H43" s="39">
        <f t="shared" si="4"/>
        <v>0</v>
      </c>
      <c r="I43" s="23">
        <v>19.8</v>
      </c>
      <c r="J43" s="38">
        <f t="shared" si="1"/>
        <v>0</v>
      </c>
      <c r="K43" s="40">
        <f>(IF(I43&gt;10,IF(I43&gt;20,IF(I43&gt;50,IF(I43&gt;100,IF(I43&gt;150,IF(I43&gt;200,(I43-200)*$M$10+$O$9,(I43-150)*$M$9+$O$8),(I43-100)*$M$8+$O$7),(I43-50)*$M$7+$O$6),(I43-20)*$M$6+$O$5),(I43-10)*$M$5+$O$4),I43*$M$4))</f>
        <v>0</v>
      </c>
      <c r="L43" s="65">
        <f>INT((SUM(D43:E43,G43:H43,J43:K43)))</f>
        <v>0</v>
      </c>
      <c r="M43" s="63"/>
      <c r="N43" s="64"/>
      <c r="O43" s="4"/>
    </row>
    <row r="44" spans="1:15" ht="20.100000000000001" customHeight="1">
      <c r="A44" s="84"/>
      <c r="B44" s="24">
        <v>2</v>
      </c>
      <c r="C44" s="25">
        <v>16.5</v>
      </c>
      <c r="D44" s="41">
        <f t="shared" si="0"/>
        <v>0</v>
      </c>
      <c r="E44" s="42">
        <f t="shared" si="2"/>
        <v>0</v>
      </c>
      <c r="F44" s="25">
        <v>16.5</v>
      </c>
      <c r="G44" s="41">
        <f t="shared" si="3"/>
        <v>0</v>
      </c>
      <c r="H44" s="42">
        <f t="shared" si="4"/>
        <v>0</v>
      </c>
      <c r="I44" s="25">
        <v>16.5</v>
      </c>
      <c r="J44" s="41">
        <f t="shared" si="1"/>
        <v>0</v>
      </c>
      <c r="K44" s="40">
        <f t="shared" ref="K44:K54" si="8">(IF(I44&gt;10,IF(I44&gt;20,IF(I44&gt;50,IF(I44&gt;100,IF(I44&gt;150,IF(I44&gt;200,(I44-200)*$M$10+$O$9,(I44-150)*$M$9+$O$8),(I44-100)*$M$8+$O$7),(I44-50)*$M$7+$O$6),(I44-20)*$M$6+$O$5),(I44-10)*$M$5+$O$4),I44*$M$4))</f>
        <v>0</v>
      </c>
      <c r="L44" s="67">
        <f t="shared" si="5"/>
        <v>0</v>
      </c>
      <c r="M44" s="63"/>
      <c r="N44" s="64"/>
      <c r="O44" s="4"/>
    </row>
    <row r="45" spans="1:15" ht="20.100000000000001" customHeight="1">
      <c r="A45" s="84"/>
      <c r="B45" s="24">
        <v>3</v>
      </c>
      <c r="C45" s="25">
        <v>23.1</v>
      </c>
      <c r="D45" s="41">
        <f t="shared" si="0"/>
        <v>0</v>
      </c>
      <c r="E45" s="42">
        <f t="shared" si="2"/>
        <v>0</v>
      </c>
      <c r="F45" s="25">
        <v>23.1</v>
      </c>
      <c r="G45" s="41">
        <f t="shared" si="3"/>
        <v>0</v>
      </c>
      <c r="H45" s="42">
        <f t="shared" si="4"/>
        <v>0</v>
      </c>
      <c r="I45" s="25">
        <v>23.1</v>
      </c>
      <c r="J45" s="41">
        <f t="shared" si="1"/>
        <v>0</v>
      </c>
      <c r="K45" s="40">
        <f t="shared" si="8"/>
        <v>0</v>
      </c>
      <c r="L45" s="67">
        <f t="shared" si="5"/>
        <v>0</v>
      </c>
      <c r="M45" s="63"/>
      <c r="N45" s="64"/>
      <c r="O45" s="4"/>
    </row>
    <row r="46" spans="1:15" ht="20.100000000000001" customHeight="1">
      <c r="A46" s="84"/>
      <c r="B46" s="22">
        <v>4</v>
      </c>
      <c r="C46" s="23">
        <v>0</v>
      </c>
      <c r="D46" s="38">
        <f t="shared" si="0"/>
        <v>0</v>
      </c>
      <c r="E46" s="42">
        <f t="shared" si="2"/>
        <v>0</v>
      </c>
      <c r="F46" s="23">
        <v>0</v>
      </c>
      <c r="G46" s="38">
        <f t="shared" si="3"/>
        <v>0</v>
      </c>
      <c r="H46" s="42">
        <f t="shared" si="4"/>
        <v>0</v>
      </c>
      <c r="I46" s="23">
        <v>0</v>
      </c>
      <c r="J46" s="38">
        <f t="shared" si="1"/>
        <v>0</v>
      </c>
      <c r="K46" s="40">
        <f t="shared" si="8"/>
        <v>0</v>
      </c>
      <c r="L46" s="67">
        <f t="shared" si="5"/>
        <v>0</v>
      </c>
      <c r="M46" s="63"/>
      <c r="N46" s="64"/>
      <c r="O46" s="4"/>
    </row>
    <row r="47" spans="1:15" ht="20.100000000000001" customHeight="1">
      <c r="A47" s="84"/>
      <c r="B47" s="24">
        <v>5</v>
      </c>
      <c r="C47" s="25">
        <v>0</v>
      </c>
      <c r="D47" s="41">
        <f t="shared" si="0"/>
        <v>0</v>
      </c>
      <c r="E47" s="42">
        <f t="shared" si="2"/>
        <v>0</v>
      </c>
      <c r="F47" s="25">
        <v>0</v>
      </c>
      <c r="G47" s="41">
        <f t="shared" si="3"/>
        <v>0</v>
      </c>
      <c r="H47" s="42">
        <f t="shared" si="4"/>
        <v>0</v>
      </c>
      <c r="I47" s="25">
        <v>0</v>
      </c>
      <c r="J47" s="41">
        <f t="shared" si="1"/>
        <v>0</v>
      </c>
      <c r="K47" s="40">
        <f t="shared" si="8"/>
        <v>0</v>
      </c>
      <c r="L47" s="67">
        <f t="shared" si="5"/>
        <v>0</v>
      </c>
      <c r="M47" s="63"/>
      <c r="N47" s="64"/>
      <c r="O47" s="4"/>
    </row>
    <row r="48" spans="1:15" ht="20.100000000000001" customHeight="1">
      <c r="A48" s="84"/>
      <c r="B48" s="24">
        <v>6</v>
      </c>
      <c r="C48" s="25">
        <v>92.8</v>
      </c>
      <c r="D48" s="41">
        <f t="shared" si="0"/>
        <v>0</v>
      </c>
      <c r="E48" s="42">
        <f t="shared" si="2"/>
        <v>0</v>
      </c>
      <c r="F48" s="25">
        <v>92.8</v>
      </c>
      <c r="G48" s="41">
        <f t="shared" si="3"/>
        <v>0</v>
      </c>
      <c r="H48" s="42">
        <f t="shared" si="4"/>
        <v>0</v>
      </c>
      <c r="I48" s="25">
        <v>99.2</v>
      </c>
      <c r="J48" s="41">
        <f t="shared" si="1"/>
        <v>0</v>
      </c>
      <c r="K48" s="40">
        <f t="shared" si="8"/>
        <v>0</v>
      </c>
      <c r="L48" s="67">
        <f t="shared" si="5"/>
        <v>0</v>
      </c>
      <c r="M48" s="63"/>
      <c r="N48" s="64"/>
      <c r="O48" s="4"/>
    </row>
    <row r="49" spans="1:15" ht="20.100000000000001" customHeight="1">
      <c r="A49" s="84"/>
      <c r="B49" s="24">
        <v>7</v>
      </c>
      <c r="C49" s="25">
        <v>320</v>
      </c>
      <c r="D49" s="41">
        <f t="shared" si="0"/>
        <v>0</v>
      </c>
      <c r="E49" s="42">
        <f t="shared" si="2"/>
        <v>0</v>
      </c>
      <c r="F49" s="25">
        <v>316.8</v>
      </c>
      <c r="G49" s="41">
        <f t="shared" si="3"/>
        <v>0</v>
      </c>
      <c r="H49" s="42">
        <f t="shared" si="4"/>
        <v>0</v>
      </c>
      <c r="I49" s="25">
        <v>323.2</v>
      </c>
      <c r="J49" s="41">
        <f t="shared" si="1"/>
        <v>0</v>
      </c>
      <c r="K49" s="40">
        <f t="shared" si="8"/>
        <v>0</v>
      </c>
      <c r="L49" s="67">
        <f t="shared" si="5"/>
        <v>0</v>
      </c>
      <c r="M49" s="63"/>
      <c r="N49" s="64"/>
      <c r="O49" s="4"/>
    </row>
    <row r="50" spans="1:15" ht="20.100000000000001" customHeight="1">
      <c r="A50" s="84"/>
      <c r="B50" s="24">
        <v>8</v>
      </c>
      <c r="C50" s="25">
        <v>112</v>
      </c>
      <c r="D50" s="41">
        <f t="shared" si="0"/>
        <v>0</v>
      </c>
      <c r="E50" s="42">
        <f t="shared" si="2"/>
        <v>0</v>
      </c>
      <c r="F50" s="25">
        <v>112</v>
      </c>
      <c r="G50" s="41">
        <f t="shared" si="3"/>
        <v>0</v>
      </c>
      <c r="H50" s="42">
        <f t="shared" si="4"/>
        <v>0</v>
      </c>
      <c r="I50" s="25">
        <v>115.2</v>
      </c>
      <c r="J50" s="41">
        <f t="shared" si="1"/>
        <v>0</v>
      </c>
      <c r="K50" s="40">
        <f t="shared" si="8"/>
        <v>0</v>
      </c>
      <c r="L50" s="67">
        <f t="shared" si="5"/>
        <v>0</v>
      </c>
      <c r="M50" s="63"/>
      <c r="N50" s="64"/>
      <c r="O50" s="4"/>
    </row>
    <row r="51" spans="1:15" ht="20.100000000000001" customHeight="1">
      <c r="A51" s="84"/>
      <c r="B51" s="24">
        <v>9</v>
      </c>
      <c r="C51" s="25">
        <v>339.2</v>
      </c>
      <c r="D51" s="41">
        <f t="shared" si="0"/>
        <v>0</v>
      </c>
      <c r="E51" s="42">
        <f t="shared" si="2"/>
        <v>0</v>
      </c>
      <c r="F51" s="25">
        <v>336</v>
      </c>
      <c r="G51" s="41">
        <f t="shared" si="3"/>
        <v>0</v>
      </c>
      <c r="H51" s="42">
        <f t="shared" si="4"/>
        <v>0</v>
      </c>
      <c r="I51" s="25">
        <v>345.6</v>
      </c>
      <c r="J51" s="41">
        <f t="shared" si="1"/>
        <v>0</v>
      </c>
      <c r="K51" s="40">
        <f t="shared" si="8"/>
        <v>0</v>
      </c>
      <c r="L51" s="67">
        <f t="shared" si="5"/>
        <v>0</v>
      </c>
      <c r="M51" s="63"/>
      <c r="N51" s="64"/>
      <c r="O51" s="4"/>
    </row>
    <row r="52" spans="1:15" ht="20.100000000000001" customHeight="1">
      <c r="A52" s="84"/>
      <c r="B52" s="24">
        <v>10</v>
      </c>
      <c r="C52" s="25">
        <v>22.4</v>
      </c>
      <c r="D52" s="41">
        <f t="shared" si="0"/>
        <v>0</v>
      </c>
      <c r="E52" s="42">
        <f t="shared" si="2"/>
        <v>0</v>
      </c>
      <c r="F52" s="25">
        <v>22.4</v>
      </c>
      <c r="G52" s="41">
        <f t="shared" si="3"/>
        <v>0</v>
      </c>
      <c r="H52" s="42">
        <f t="shared" si="4"/>
        <v>0</v>
      </c>
      <c r="I52" s="25">
        <v>22.4</v>
      </c>
      <c r="J52" s="41">
        <f t="shared" si="1"/>
        <v>0</v>
      </c>
      <c r="K52" s="40">
        <f t="shared" si="8"/>
        <v>0</v>
      </c>
      <c r="L52" s="67">
        <f t="shared" si="5"/>
        <v>0</v>
      </c>
      <c r="M52" s="63"/>
      <c r="N52" s="64"/>
      <c r="O52" s="4"/>
    </row>
    <row r="53" spans="1:15" ht="20.100000000000001" customHeight="1">
      <c r="A53" s="84"/>
      <c r="B53" s="24">
        <v>11</v>
      </c>
      <c r="C53" s="25">
        <v>0</v>
      </c>
      <c r="D53" s="41">
        <f t="shared" si="0"/>
        <v>0</v>
      </c>
      <c r="E53" s="42">
        <f t="shared" si="2"/>
        <v>0</v>
      </c>
      <c r="F53" s="25">
        <v>0</v>
      </c>
      <c r="G53" s="41">
        <f t="shared" si="3"/>
        <v>0</v>
      </c>
      <c r="H53" s="42">
        <f t="shared" si="4"/>
        <v>0</v>
      </c>
      <c r="I53" s="25">
        <v>0</v>
      </c>
      <c r="J53" s="41">
        <f t="shared" si="1"/>
        <v>0</v>
      </c>
      <c r="K53" s="40">
        <f t="shared" si="8"/>
        <v>0</v>
      </c>
      <c r="L53" s="67">
        <f t="shared" si="5"/>
        <v>0</v>
      </c>
      <c r="M53" s="63"/>
      <c r="N53" s="64"/>
      <c r="O53" s="4"/>
    </row>
    <row r="54" spans="1:15" ht="20.100000000000001" customHeight="1" thickBot="1">
      <c r="A54" s="85"/>
      <c r="B54" s="26">
        <v>12</v>
      </c>
      <c r="C54" s="27">
        <v>6.6</v>
      </c>
      <c r="D54" s="44">
        <f t="shared" si="0"/>
        <v>0</v>
      </c>
      <c r="E54" s="42">
        <f t="shared" si="2"/>
        <v>0</v>
      </c>
      <c r="F54" s="27">
        <v>6.6</v>
      </c>
      <c r="G54" s="44">
        <f t="shared" si="3"/>
        <v>0</v>
      </c>
      <c r="H54" s="42">
        <f t="shared" si="4"/>
        <v>0</v>
      </c>
      <c r="I54" s="27">
        <v>6.6</v>
      </c>
      <c r="J54" s="44">
        <f t="shared" si="1"/>
        <v>0</v>
      </c>
      <c r="K54" s="40">
        <f t="shared" si="8"/>
        <v>0</v>
      </c>
      <c r="L54" s="68">
        <f t="shared" si="5"/>
        <v>0</v>
      </c>
      <c r="M54" s="63"/>
      <c r="N54" s="64"/>
      <c r="O54" s="4"/>
    </row>
    <row r="55" spans="1:15" ht="20.100000000000001" customHeight="1" thickTop="1" thickBot="1">
      <c r="A55" s="86" t="s">
        <v>10</v>
      </c>
      <c r="B55" s="87"/>
      <c r="C55" s="32">
        <f>SUM(C17:C54)</f>
        <v>2863.7999999999997</v>
      </c>
      <c r="D55" s="51"/>
      <c r="E55" s="52"/>
      <c r="F55" s="32">
        <f>SUM(F17:F54)</f>
        <v>2844.6</v>
      </c>
      <c r="G55" s="51"/>
      <c r="H55" s="52"/>
      <c r="I55" s="32">
        <f>SUM(I17:I54)</f>
        <v>2921.3999999999996</v>
      </c>
      <c r="J55" s="51"/>
      <c r="K55" s="53"/>
      <c r="L55" s="55">
        <f>SUM(L17:L54)</f>
        <v>0</v>
      </c>
      <c r="M55" s="58"/>
      <c r="N55" s="59"/>
      <c r="O55" s="4"/>
    </row>
    <row r="56" spans="1:15" ht="20.100000000000001" customHeight="1" thickBot="1">
      <c r="A56" s="33" t="s">
        <v>36</v>
      </c>
      <c r="B56" s="34"/>
      <c r="C56" s="35">
        <f>SUM(C55,F55,I55)</f>
        <v>8629.7999999999993</v>
      </c>
      <c r="D56" s="4"/>
      <c r="E56" s="4"/>
      <c r="F56" s="4"/>
      <c r="G56" s="4"/>
      <c r="H56" s="4"/>
      <c r="I56" s="4"/>
      <c r="J56" s="4"/>
      <c r="K56" s="4"/>
      <c r="L56" s="4"/>
      <c r="M56" s="60"/>
      <c r="N56" s="60"/>
      <c r="O56" s="4"/>
    </row>
    <row r="57" spans="1:15" ht="20.100000000000001" customHeight="1" thickTop="1">
      <c r="A57" s="4"/>
      <c r="B57" s="4"/>
      <c r="C57" s="4"/>
      <c r="D57" s="4"/>
      <c r="E57" s="4"/>
      <c r="F57" s="4"/>
      <c r="G57" s="4"/>
      <c r="H57" s="4"/>
      <c r="I57" s="4"/>
      <c r="J57" s="73" t="s">
        <v>50</v>
      </c>
      <c r="K57" s="78">
        <f>L55</f>
        <v>0</v>
      </c>
      <c r="L57" s="79"/>
      <c r="M57" s="75"/>
      <c r="N57" s="60"/>
    </row>
    <row r="58" spans="1:15" ht="20.100000000000001" customHeight="1" thickBot="1">
      <c r="A58" s="4"/>
      <c r="B58" s="71" t="s">
        <v>43</v>
      </c>
      <c r="C58" s="37"/>
      <c r="D58" s="4"/>
      <c r="E58" s="4"/>
      <c r="F58" s="4"/>
      <c r="G58" s="4"/>
      <c r="H58" s="4"/>
      <c r="I58" s="4"/>
      <c r="J58" s="74" t="s">
        <v>51</v>
      </c>
      <c r="K58" s="80"/>
      <c r="L58" s="81"/>
      <c r="M58" s="76"/>
      <c r="N58" s="60"/>
    </row>
    <row r="59" spans="1:15" ht="20.100000000000001" customHeight="1" thickTop="1">
      <c r="A59" s="4"/>
      <c r="B59" s="71" t="s">
        <v>44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60"/>
      <c r="N59" s="60"/>
      <c r="O59" s="4"/>
    </row>
    <row r="60" spans="1:15" ht="20.100000000000001" customHeight="1">
      <c r="B60" s="71" t="s">
        <v>45</v>
      </c>
    </row>
    <row r="61" spans="1:15" ht="20.100000000000001" customHeight="1">
      <c r="B61" s="71" t="s">
        <v>46</v>
      </c>
    </row>
    <row r="62" spans="1:15" ht="20.100000000000001" customHeight="1">
      <c r="B62" s="71" t="s">
        <v>52</v>
      </c>
    </row>
    <row r="63" spans="1:15" ht="20.100000000000001" customHeight="1">
      <c r="B63" s="71" t="s">
        <v>47</v>
      </c>
    </row>
    <row r="64" spans="1:15" ht="20.100000000000001" customHeight="1">
      <c r="B64" s="71" t="s">
        <v>48</v>
      </c>
    </row>
    <row r="65" spans="2:2" ht="14.25">
      <c r="B65" s="72" t="s">
        <v>49</v>
      </c>
    </row>
  </sheetData>
  <sheetProtection algorithmName="SHA-512" hashValue="HM9w2gDFHrD/lJRWfTcy1sXhyPsnUIeKvhYbelekNJBHOWj9NLnn+dakNk78jTEScLoXS/wKZcluS6olzm4Vxg==" saltValue="V0BNSo4gdwUb1Yjh5d9tcA==" spinCount="100000" sheet="1" objects="1" scenarios="1" selectLockedCells="1"/>
  <mergeCells count="29">
    <mergeCell ref="I2:J2"/>
    <mergeCell ref="I3:J3"/>
    <mergeCell ref="M10:N10"/>
    <mergeCell ref="K2:L2"/>
    <mergeCell ref="K3:L3"/>
    <mergeCell ref="M2:N2"/>
    <mergeCell ref="M3:N3"/>
    <mergeCell ref="M4:N4"/>
    <mergeCell ref="M5:N5"/>
    <mergeCell ref="M6:N6"/>
    <mergeCell ref="M7:N7"/>
    <mergeCell ref="M8:N8"/>
    <mergeCell ref="M9:N9"/>
    <mergeCell ref="L13:L15"/>
    <mergeCell ref="K4:L10"/>
    <mergeCell ref="C13:E13"/>
    <mergeCell ref="F13:H13"/>
    <mergeCell ref="A13:A16"/>
    <mergeCell ref="B13:B16"/>
    <mergeCell ref="I14:I15"/>
    <mergeCell ref="F14:F15"/>
    <mergeCell ref="C14:C15"/>
    <mergeCell ref="I13:K13"/>
    <mergeCell ref="K57:L58"/>
    <mergeCell ref="A17:A18"/>
    <mergeCell ref="A19:A30"/>
    <mergeCell ref="A31:A42"/>
    <mergeCell ref="A43:A54"/>
    <mergeCell ref="A55:B55"/>
  </mergeCells>
  <phoneticPr fontId="1"/>
  <pageMargins left="0.7" right="0.7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2021-09-13T02:09:32Z</cp:lastPrinted>
  <dcterms:created xsi:type="dcterms:W3CDTF">2021-05-11T08:09:37Z</dcterms:created>
  <dcterms:modified xsi:type="dcterms:W3CDTF">2021-09-17T10:07:50Z</dcterms:modified>
</cp:coreProperties>
</file>