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7.5 中央卸売市場\公告\HP\"/>
    </mc:Choice>
  </mc:AlternateContent>
  <bookViews>
    <workbookView xWindow="600" yWindow="165" windowWidth="19395" windowHeight="7785"/>
  </bookViews>
  <sheets>
    <sheet name="入札金額算定書" sheetId="10" r:id="rId1"/>
  </sheets>
  <definedNames>
    <definedName name="_xlnm.Print_Area" localSheetId="0">入札金額算定書!$A$1:$V$29</definedName>
  </definedNames>
  <calcPr calcId="162913"/>
</workbook>
</file>

<file path=xl/calcChain.xml><?xml version="1.0" encoding="utf-8"?>
<calcChain xmlns="http://schemas.openxmlformats.org/spreadsheetml/2006/main">
  <c r="S16" i="10" l="1"/>
  <c r="S17" i="10"/>
  <c r="S15" i="10"/>
  <c r="P10" i="10"/>
  <c r="P11" i="10"/>
  <c r="P12" i="10"/>
  <c r="P13" i="10"/>
  <c r="P14" i="10"/>
  <c r="P15" i="10"/>
  <c r="P16" i="10"/>
  <c r="P17" i="10"/>
  <c r="P18" i="10"/>
  <c r="P19" i="10"/>
  <c r="P9" i="10"/>
  <c r="P8" i="10"/>
  <c r="M10" i="10"/>
  <c r="M11" i="10"/>
  <c r="M12" i="10"/>
  <c r="M13" i="10"/>
  <c r="M14" i="10"/>
  <c r="M15" i="10"/>
  <c r="M16" i="10"/>
  <c r="M17" i="10"/>
  <c r="M18" i="10"/>
  <c r="M19" i="10"/>
  <c r="M9" i="10"/>
  <c r="T9" i="10" s="1"/>
  <c r="M8" i="10"/>
  <c r="I9" i="10"/>
  <c r="I10" i="10"/>
  <c r="I11" i="10"/>
  <c r="I12" i="10"/>
  <c r="I13" i="10"/>
  <c r="I14" i="10"/>
  <c r="I15" i="10"/>
  <c r="I16" i="10"/>
  <c r="I17" i="10"/>
  <c r="I18" i="10"/>
  <c r="I19" i="10"/>
  <c r="I8" i="10"/>
  <c r="G12" i="10"/>
  <c r="G13" i="10"/>
  <c r="G14" i="10"/>
  <c r="G15" i="10"/>
  <c r="G16" i="10"/>
  <c r="G17" i="10"/>
  <c r="G18" i="10"/>
  <c r="G19" i="10"/>
  <c r="G11" i="10"/>
  <c r="G10" i="10"/>
  <c r="G9" i="10"/>
  <c r="G8" i="10"/>
  <c r="T8" i="10" l="1"/>
  <c r="J8" i="10"/>
  <c r="Q20" i="10"/>
  <c r="N20" i="10"/>
  <c r="K20" i="10"/>
  <c r="T12" i="10"/>
  <c r="T10" i="10"/>
  <c r="D9" i="10"/>
  <c r="U8" i="10" l="1"/>
  <c r="D10" i="10"/>
  <c r="T13" i="10"/>
  <c r="T11" i="10"/>
  <c r="T15" i="10"/>
  <c r="T17" i="10"/>
  <c r="T18" i="10"/>
  <c r="T14" i="10"/>
  <c r="T16" i="10"/>
  <c r="T19" i="10"/>
  <c r="D11" i="10" l="1"/>
  <c r="J9" i="10"/>
  <c r="U9" i="10" s="1"/>
  <c r="J10" i="10"/>
  <c r="U10" i="10" s="1"/>
  <c r="D12" i="10"/>
  <c r="J11" i="10" l="1"/>
  <c r="U11" i="10" s="1"/>
  <c r="D13" i="10"/>
  <c r="J12" i="10" l="1"/>
  <c r="U12" i="10" s="1"/>
  <c r="D14" i="10"/>
  <c r="J13" i="10" l="1"/>
  <c r="U13" i="10" s="1"/>
  <c r="D15" i="10"/>
  <c r="J14" i="10" l="1"/>
  <c r="U14" i="10" s="1"/>
  <c r="D16" i="10"/>
  <c r="J15" i="10" l="1"/>
  <c r="U15" i="10" s="1"/>
  <c r="D17" i="10"/>
  <c r="J16" i="10" l="1"/>
  <c r="U16" i="10" s="1"/>
  <c r="D18" i="10"/>
  <c r="J17" i="10" l="1"/>
  <c r="U17" i="10" s="1"/>
  <c r="D19" i="10"/>
  <c r="J18" i="10" l="1"/>
  <c r="U18" i="10" s="1"/>
  <c r="J19" i="10" l="1"/>
  <c r="U19" i="10" s="1"/>
  <c r="U20" i="10" s="1"/>
  <c r="U22" i="10" s="1"/>
</calcChain>
</file>

<file path=xl/sharedStrings.xml><?xml version="1.0" encoding="utf-8"?>
<sst xmlns="http://schemas.openxmlformats.org/spreadsheetml/2006/main" count="61" uniqueCount="48">
  <si>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2"/>
  </si>
  <si>
    <t>　　記入上の注意点等</t>
    <rPh sb="2" eb="4">
      <t>キニュウ</t>
    </rPh>
    <rPh sb="4" eb="5">
      <t>ジョウ</t>
    </rPh>
    <rPh sb="6" eb="9">
      <t>チュウイテン</t>
    </rPh>
    <rPh sb="9" eb="10">
      <t>トウ</t>
    </rPh>
    <phoneticPr fontId="2"/>
  </si>
  <si>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</si>
  <si>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</si>
  <si>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</si>
  <si>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</si>
  <si>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</si>
  <si>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×0.85</t>
  </si>
  <si>
    <t>合計</t>
    <rPh sb="0" eb="2">
      <t>ゴウケイ</t>
    </rPh>
    <phoneticPr fontId="1"/>
  </si>
  <si>
    <t>（kWh）</t>
    <phoneticPr fontId="1"/>
  </si>
  <si>
    <t>常時</t>
    <rPh sb="0" eb="2">
      <t>ジョウジ</t>
    </rPh>
    <phoneticPr fontId="1"/>
  </si>
  <si>
    <t>予備電源</t>
    <rPh sb="0" eb="2">
      <t>ヨビ</t>
    </rPh>
    <rPh sb="2" eb="4">
      <t>デンゲン</t>
    </rPh>
    <phoneticPr fontId="1"/>
  </si>
  <si>
    <t>電力量料金（常時・予備電源）</t>
    <rPh sb="0" eb="3">
      <t>デンリョクリョウ</t>
    </rPh>
    <rPh sb="3" eb="5">
      <t>リョウキン</t>
    </rPh>
    <rPh sb="6" eb="8">
      <t>ジョウジ</t>
    </rPh>
    <rPh sb="9" eb="11">
      <t>ヨビ</t>
    </rPh>
    <rPh sb="11" eb="13">
      <t>デンゲン</t>
    </rPh>
    <phoneticPr fontId="1"/>
  </si>
  <si>
    <t>夜間時間</t>
    <rPh sb="0" eb="2">
      <t>ヤカン</t>
    </rPh>
    <rPh sb="2" eb="4">
      <t>ジカン</t>
    </rPh>
    <phoneticPr fontId="1"/>
  </si>
  <si>
    <t>昼間時間</t>
    <rPh sb="2" eb="4">
      <t>ジカン</t>
    </rPh>
    <phoneticPr fontId="1"/>
  </si>
  <si>
    <t>重負荷時間</t>
    <rPh sb="0" eb="1">
      <t>ジュウ</t>
    </rPh>
    <rPh sb="1" eb="3">
      <t>フカ</t>
    </rPh>
    <rPh sb="3" eb="5">
      <t>ジカン</t>
    </rPh>
    <phoneticPr fontId="1"/>
  </si>
  <si>
    <t>R3</t>
    <phoneticPr fontId="1"/>
  </si>
  <si>
    <t>単価</t>
    <rPh sb="0" eb="2">
      <t>タンカ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</si>
  <si>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</si>
  <si>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</si>
  <si>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</si>
  <si>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</si>
  <si>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</si>
  <si>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（kＷ）</t>
    <phoneticPr fontId="1"/>
  </si>
  <si>
    <t>計
a2
（A×②）</t>
    <phoneticPr fontId="1"/>
  </si>
  <si>
    <t>小計
B
（a1+a2）</t>
    <rPh sb="0" eb="1">
      <t>ショウ</t>
    </rPh>
    <phoneticPr fontId="1"/>
  </si>
  <si>
    <t>予定使用
電力量
C</t>
    <rPh sb="0" eb="2">
      <t>ヨテイ</t>
    </rPh>
    <rPh sb="2" eb="4">
      <t>シヨウ</t>
    </rPh>
    <rPh sb="5" eb="8">
      <t>デンリョクリョウ</t>
    </rPh>
    <phoneticPr fontId="1"/>
  </si>
  <si>
    <t>計
ｂ1
（C×③）</t>
    <rPh sb="0" eb="1">
      <t>ケイ</t>
    </rPh>
    <phoneticPr fontId="1"/>
  </si>
  <si>
    <t>予定使用
電力量
D</t>
    <rPh sb="0" eb="2">
      <t>ヨテイ</t>
    </rPh>
    <rPh sb="2" eb="4">
      <t>シヨウ</t>
    </rPh>
    <rPh sb="5" eb="8">
      <t>デンリョクリョウ</t>
    </rPh>
    <phoneticPr fontId="1"/>
  </si>
  <si>
    <t>計
ｂ2
（D×④）</t>
    <rPh sb="0" eb="1">
      <t>ケイ</t>
    </rPh>
    <phoneticPr fontId="1"/>
  </si>
  <si>
    <t>予定使用
電力量
E</t>
    <rPh sb="0" eb="2">
      <t>ヨテイ</t>
    </rPh>
    <rPh sb="2" eb="4">
      <t>シヨウ</t>
    </rPh>
    <rPh sb="5" eb="8">
      <t>デンリョクリョウ</t>
    </rPh>
    <phoneticPr fontId="1"/>
  </si>
  <si>
    <t>計
ｂ3
（E×⑤）</t>
    <rPh sb="0" eb="1">
      <t>ケイ</t>
    </rPh>
    <phoneticPr fontId="1"/>
  </si>
  <si>
    <t>小計
F
（ｂ1+ｂ2+b3）</t>
    <rPh sb="0" eb="1">
      <t>ショウ</t>
    </rPh>
    <phoneticPr fontId="1"/>
  </si>
  <si>
    <t>月毎の
電気料金合計
G
（Ｂ＋F）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</si>
  <si>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力率
割引</t>
    <rPh sb="0" eb="1">
      <t>リキ</t>
    </rPh>
    <rPh sb="1" eb="2">
      <t>リツ</t>
    </rPh>
    <rPh sb="3" eb="5">
      <t>ワリビキ</t>
    </rPh>
    <phoneticPr fontId="1"/>
  </si>
  <si>
    <r>
      <t xml:space="preserve">計
a1
</t>
    </r>
    <r>
      <rPr>
        <sz val="10"/>
        <rFont val="ＭＳ Ｐ明朝"/>
        <family val="1"/>
        <charset val="128"/>
      </rPr>
      <t>（A×①×
　　力率割引）</t>
    </r>
    <rPh sb="13" eb="16">
      <t>リキリツワリ</t>
    </rPh>
    <rPh sb="16" eb="17">
      <t>ヒ</t>
    </rPh>
    <phoneticPr fontId="1"/>
  </si>
  <si>
    <t>様式第5</t>
    <rPh sb="0" eb="2">
      <t>ヨウシキ</t>
    </rPh>
    <rPh sb="2" eb="3">
      <t>ダイ</t>
    </rPh>
    <phoneticPr fontId="1"/>
  </si>
  <si>
    <t>R4</t>
    <phoneticPr fontId="1"/>
  </si>
  <si>
    <t>契約
電力
A</t>
    <rPh sb="0" eb="2">
      <t>ケイヤク</t>
    </rPh>
    <rPh sb="3" eb="5">
      <t>デンリョク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</si>
  <si>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</si>
  <si>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rPr>
        <sz val="12"/>
        <rFont val="ＭＳ Ｐゴシック"/>
        <family val="3"/>
        <charset val="128"/>
      </rPr>
      <t xml:space="preserve"> ３</t>
    </r>
    <r>
      <rPr>
        <sz val="12"/>
        <rFont val="ＭＳ Ｐ明朝"/>
        <family val="1"/>
        <charset val="128"/>
      </rPr>
      <t xml:space="preserve">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</si>
  <si>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</si>
  <si>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</si>
  <si>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基本料金単価①②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電力量料金単価③④⑤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2" eb="14">
      <t>デンリョク</t>
    </rPh>
    <rPh sb="14" eb="15">
      <t>リョウ</t>
    </rPh>
    <rPh sb="15" eb="17">
      <t>リョウキン</t>
    </rPh>
    <rPh sb="17" eb="19">
      <t>タンカ</t>
    </rPh>
    <rPh sb="23" eb="25">
      <t>ゼイコ</t>
    </rPh>
    <rPh sb="25" eb="27">
      <t>タンカ</t>
    </rPh>
    <rPh sb="30" eb="33">
      <t>ショウスウテン</t>
    </rPh>
    <rPh sb="33" eb="34">
      <t>ダイ</t>
    </rPh>
    <rPh sb="35" eb="36">
      <t>イ</t>
    </rPh>
    <rPh sb="37" eb="38">
      <t>キ</t>
    </rPh>
    <rPh sb="39" eb="40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</si>
  <si>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月毎の電気料金合計G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</si>
  <si>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t>中央卸売市場</t>
    <rPh sb="0" eb="6">
      <t>チュウオウオロシウリシジョウ</t>
    </rPh>
    <phoneticPr fontId="1"/>
  </si>
  <si>
    <r>
      <t xml:space="preserve">入札書記載額
</t>
    </r>
    <r>
      <rPr>
        <b/>
        <sz val="11"/>
        <rFont val="ＭＳ Ｐゴシック"/>
        <family val="3"/>
        <charset val="128"/>
      </rPr>
      <t>(電気料金総価)</t>
    </r>
    <rPh sb="0" eb="2">
      <t>ニュウサツ</t>
    </rPh>
    <rPh sb="2" eb="3">
      <t>ショ</t>
    </rPh>
    <rPh sb="3" eb="5">
      <t>キサイ</t>
    </rPh>
    <rPh sb="5" eb="6">
      <t>ガク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</si>
  <si>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3" eb="24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</si>
</sst>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#,##0.00_ ;[Red]\-#,##0.00\ "/>
    <numFmt numFmtId="178" formatCode="#,##0&quot;円&quot;"/>
    <numFmt numFmtId="181" formatCode="#,##0.00_ "/>
    <numFmt numFmtId="183" formatCode="#,##0.00_);[Red]\(#,##0.00\)"/>
  </numFmts>
  <fonts count="17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1"/>
      <color theme="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15">
    <xf numFmtId="0" fontId="0" fillId="0" borderId="0"/>
    <xf numFmtId="38" fontId="3" fillId="0" borderId="0" applyFont="0" applyFill="0" applyBorder="0" applyAlignment="0" applyProtection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111">
    <xf numFmtId="0" fontId="0" fillId="0" borderId="0" xfId="0"/>
    <xf numFmtId="0" fontId="4" fillId="2" borderId="0" xfId="0" applyFont="1" applyFill="1" applyProtection="1"/>
    <xf numFmtId="0" fontId="4" fillId="2" borderId="0" xfId="6" applyFont="1" applyFill="1" applyProtection="1"/>
    <xf numFmtId="0" fontId="7" fillId="2" borderId="0" xfId="6" applyFont="1" applyFill="1" applyAlignment="1" applyProtection="1">
      <alignment horizontal="left"/>
    </xf>
    <xf numFmtId="0" fontId="7" fillId="2" borderId="0" xfId="7" applyFont="1" applyFill="1" applyAlignment="1" applyProtection="1">
      <alignment horizontal="left"/>
    </xf>
    <xf numFmtId="0" fontId="4" fillId="2" borderId="3" xfId="6" applyFont="1" applyFill="1" applyBorder="1" applyAlignment="1" applyProtection="1">
      <alignment horizontal="center" vertical="center"/>
    </xf>
    <xf numFmtId="0" fontId="4" fillId="2" borderId="13" xfId="6" applyFont="1" applyFill="1" applyBorder="1" applyAlignment="1" applyProtection="1">
      <alignment horizontal="right"/>
    </xf>
    <xf numFmtId="0" fontId="4" fillId="2" borderId="12" xfId="6" applyFont="1" applyFill="1" applyBorder="1" applyAlignment="1" applyProtection="1">
      <alignment horizontal="right"/>
    </xf>
    <xf numFmtId="0" fontId="4" fillId="0" borderId="9" xfId="6" applyFont="1" applyBorder="1" applyAlignment="1" applyProtection="1">
      <alignment horizontal="center" vertical="center"/>
    </xf>
    <xf numFmtId="0" fontId="8" fillId="2" borderId="0" xfId="6" applyFont="1" applyFill="1" applyProtection="1"/>
    <xf numFmtId="0" fontId="6" fillId="2" borderId="0" xfId="6" applyFont="1" applyFill="1" applyProtection="1"/>
    <xf numFmtId="40" fontId="9" fillId="2" borderId="0" xfId="1" applyNumberFormat="1" applyFont="1" applyFill="1" applyProtection="1"/>
    <xf numFmtId="38" fontId="9" fillId="2" borderId="0" xfId="0" applyNumberFormat="1" applyFont="1" applyFill="1" applyProtection="1"/>
    <xf numFmtId="0" fontId="4" fillId="0" borderId="4" xfId="6" applyFont="1" applyFill="1" applyBorder="1" applyAlignment="1" applyProtection="1">
      <alignment horizontal="center" vertical="center"/>
    </xf>
    <xf numFmtId="0" fontId="4" fillId="0" borderId="4" xfId="6" applyFont="1" applyFill="1" applyBorder="1" applyAlignment="1" applyProtection="1">
      <alignment horizontal="center" vertical="center" wrapText="1"/>
    </xf>
    <xf numFmtId="0" fontId="4" fillId="0" borderId="16" xfId="6" applyFont="1" applyFill="1" applyBorder="1" applyAlignment="1" applyProtection="1">
      <alignment horizontal="right"/>
    </xf>
    <xf numFmtId="0" fontId="4" fillId="0" borderId="13" xfId="6" applyFont="1" applyFill="1" applyBorder="1" applyAlignment="1" applyProtection="1">
      <alignment horizontal="right"/>
    </xf>
    <xf numFmtId="9" fontId="4" fillId="0" borderId="16" xfId="6" applyNumberFormat="1" applyFont="1" applyFill="1" applyBorder="1" applyAlignment="1" applyProtection="1">
      <alignment horizontal="right" wrapText="1"/>
    </xf>
    <xf numFmtId="0" fontId="7" fillId="2" borderId="3" xfId="6" applyFont="1" applyFill="1" applyBorder="1" applyAlignment="1" applyProtection="1">
      <alignment horizontal="center" vertical="center"/>
    </xf>
    <xf numFmtId="0" fontId="6" fillId="2" borderId="9" xfId="6" applyFont="1" applyFill="1" applyBorder="1" applyAlignment="1" applyProtection="1">
      <alignment horizontal="center" vertical="center"/>
    </xf>
    <xf numFmtId="0" fontId="6" fillId="0" borderId="4" xfId="6" applyFont="1" applyBorder="1" applyAlignment="1" applyProtection="1">
      <alignment horizontal="center" vertical="center"/>
    </xf>
    <xf numFmtId="0" fontId="4" fillId="0" borderId="4" xfId="6" applyFont="1" applyFill="1" applyBorder="1" applyAlignment="1" applyProtection="1">
      <alignment horizontal="center" vertical="top" wrapText="1"/>
    </xf>
    <xf numFmtId="0" fontId="6" fillId="2" borderId="0" xfId="0" applyFont="1" applyFill="1" applyAlignment="1" applyProtection="1">
      <alignment vertical="center"/>
    </xf>
    <xf numFmtId="9" fontId="4" fillId="0" borderId="9" xfId="6" applyNumberFormat="1" applyFont="1" applyFill="1" applyBorder="1" applyAlignment="1" applyProtection="1">
      <alignment horizontal="center" vertical="top" wrapText="1"/>
    </xf>
    <xf numFmtId="0" fontId="4" fillId="0" borderId="9" xfId="6" applyFont="1" applyFill="1" applyBorder="1" applyAlignment="1" applyProtection="1">
      <alignment horizontal="center" vertical="top"/>
    </xf>
    <xf numFmtId="0" fontId="6" fillId="2" borderId="0" xfId="0" applyFont="1" applyFill="1" applyProtection="1"/>
    <xf numFmtId="0" fontId="10" fillId="2" borderId="0" xfId="6" applyFont="1" applyFill="1" applyProtection="1"/>
    <xf numFmtId="0" fontId="10" fillId="2" borderId="0" xfId="7" applyFont="1" applyFill="1" applyAlignment="1" applyProtection="1">
      <alignment vertical="top" wrapText="1"/>
    </xf>
    <xf numFmtId="0" fontId="10" fillId="2" borderId="0" xfId="7" applyFont="1" applyFill="1" applyAlignment="1" applyProtection="1">
      <alignment horizontal="left" vertical="top" wrapText="1"/>
    </xf>
    <xf numFmtId="0" fontId="4" fillId="2" borderId="1" xfId="6" applyFont="1" applyFill="1" applyBorder="1" applyAlignment="1" applyProtection="1">
      <alignment horizontal="center" vertical="center"/>
    </xf>
    <xf numFmtId="0" fontId="4" fillId="2" borderId="9" xfId="6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left"/>
    </xf>
    <xf numFmtId="38" fontId="6" fillId="2" borderId="6" xfId="6" applyNumberFormat="1" applyFont="1" applyFill="1" applyBorder="1" applyAlignment="1" applyProtection="1">
      <alignment horizontal="right" vertical="center" shrinkToFit="1"/>
    </xf>
    <xf numFmtId="38" fontId="6" fillId="2" borderId="30" xfId="6" applyNumberFormat="1" applyFont="1" applyFill="1" applyBorder="1" applyAlignment="1" applyProtection="1">
      <alignment horizontal="right" vertical="center" shrinkToFit="1"/>
    </xf>
    <xf numFmtId="176" fontId="6" fillId="2" borderId="23" xfId="9" applyNumberFormat="1" applyFont="1" applyFill="1" applyBorder="1" applyAlignment="1" applyProtection="1">
      <alignment vertical="center" shrinkToFit="1"/>
    </xf>
    <xf numFmtId="38" fontId="6" fillId="2" borderId="32" xfId="9" applyFont="1" applyFill="1" applyBorder="1" applyAlignment="1" applyProtection="1">
      <alignment vertical="center" shrinkToFit="1"/>
    </xf>
    <xf numFmtId="0" fontId="4" fillId="0" borderId="18" xfId="6" applyFont="1" applyFill="1" applyBorder="1" applyAlignment="1" applyProtection="1">
      <alignment horizontal="center" wrapText="1"/>
    </xf>
    <xf numFmtId="0" fontId="4" fillId="0" borderId="31" xfId="6" applyFont="1" applyFill="1" applyBorder="1" applyAlignment="1" applyProtection="1">
      <alignment horizontal="center" vertical="center" wrapText="1"/>
    </xf>
    <xf numFmtId="0" fontId="4" fillId="0" borderId="5" xfId="6" applyFont="1" applyFill="1" applyBorder="1" applyAlignment="1" applyProtection="1">
      <alignment horizontal="center" vertical="center" wrapText="1"/>
    </xf>
    <xf numFmtId="0" fontId="4" fillId="0" borderId="4" xfId="6" applyFont="1" applyFill="1" applyBorder="1" applyAlignment="1" applyProtection="1">
      <alignment horizontal="center" wrapText="1"/>
    </xf>
    <xf numFmtId="0" fontId="4" fillId="0" borderId="19" xfId="6" applyFont="1" applyFill="1" applyBorder="1" applyAlignment="1" applyProtection="1">
      <alignment horizontal="right"/>
    </xf>
    <xf numFmtId="0" fontId="4" fillId="0" borderId="0" xfId="6" applyFont="1" applyFill="1" applyBorder="1" applyAlignment="1" applyProtection="1">
      <alignment horizontal="center" vertical="top"/>
    </xf>
    <xf numFmtId="0" fontId="4" fillId="0" borderId="11" xfId="6" applyFont="1" applyFill="1" applyBorder="1" applyAlignment="1" applyProtection="1">
      <alignment horizontal="right"/>
    </xf>
    <xf numFmtId="0" fontId="4" fillId="0" borderId="16" xfId="6" applyFont="1" applyFill="1" applyBorder="1" applyAlignment="1" applyProtection="1">
      <alignment horizontal="center" vertical="top"/>
    </xf>
    <xf numFmtId="38" fontId="6" fillId="0" borderId="1" xfId="9" applyFont="1" applyFill="1" applyBorder="1" applyAlignment="1" applyProtection="1">
      <alignment horizontal="center" vertical="center" shrinkToFit="1"/>
    </xf>
    <xf numFmtId="38" fontId="6" fillId="0" borderId="14" xfId="9" applyFont="1" applyFill="1" applyBorder="1" applyAlignment="1" applyProtection="1">
      <alignment vertical="center" shrinkToFit="1"/>
    </xf>
    <xf numFmtId="38" fontId="6" fillId="0" borderId="1" xfId="9" applyFont="1" applyFill="1" applyBorder="1" applyAlignment="1" applyProtection="1">
      <alignment horizontal="right" vertical="center" shrinkToFit="1"/>
    </xf>
    <xf numFmtId="38" fontId="6" fillId="0" borderId="4" xfId="9" applyFont="1" applyFill="1" applyBorder="1" applyAlignment="1" applyProtection="1">
      <alignment horizontal="right" vertical="center" shrinkToFit="1"/>
    </xf>
    <xf numFmtId="0" fontId="6" fillId="0" borderId="4" xfId="9" applyNumberFormat="1" applyFont="1" applyFill="1" applyBorder="1" applyAlignment="1" applyProtection="1">
      <alignment horizontal="right" vertical="center" shrinkToFit="1"/>
    </xf>
    <xf numFmtId="38" fontId="6" fillId="0" borderId="9" xfId="9" applyFont="1" applyFill="1" applyBorder="1" applyAlignment="1" applyProtection="1">
      <alignment horizontal="right" vertical="center" shrinkToFit="1"/>
    </xf>
    <xf numFmtId="0" fontId="6" fillId="0" borderId="9" xfId="9" applyNumberFormat="1" applyFont="1" applyFill="1" applyBorder="1" applyAlignment="1" applyProtection="1">
      <alignment horizontal="right" vertical="center" shrinkToFit="1"/>
    </xf>
    <xf numFmtId="38" fontId="6" fillId="0" borderId="5" xfId="9" applyFont="1" applyFill="1" applyBorder="1" applyAlignment="1" applyProtection="1">
      <alignment horizontal="center" vertical="center" shrinkToFit="1"/>
    </xf>
    <xf numFmtId="38" fontId="6" fillId="0" borderId="35" xfId="9" applyFont="1" applyFill="1" applyBorder="1" applyAlignment="1" applyProtection="1">
      <alignment vertical="center" shrinkToFit="1"/>
    </xf>
    <xf numFmtId="38" fontId="6" fillId="0" borderId="5" xfId="9" applyFont="1" applyFill="1" applyBorder="1" applyAlignment="1" applyProtection="1">
      <alignment horizontal="right" vertical="center" shrinkToFit="1"/>
    </xf>
    <xf numFmtId="38" fontId="6" fillId="0" borderId="16" xfId="9" applyFont="1" applyFill="1" applyBorder="1" applyAlignment="1" applyProtection="1">
      <alignment horizontal="right" vertical="center" shrinkToFit="1"/>
    </xf>
    <xf numFmtId="0" fontId="6" fillId="0" borderId="16" xfId="9" applyNumberFormat="1" applyFont="1" applyFill="1" applyBorder="1" applyAlignment="1" applyProtection="1">
      <alignment horizontal="right" vertical="center" shrinkToFit="1"/>
    </xf>
    <xf numFmtId="176" fontId="6" fillId="0" borderId="4" xfId="9" applyNumberFormat="1" applyFont="1" applyFill="1" applyBorder="1" applyAlignment="1" applyProtection="1">
      <alignment horizontal="right" vertical="center" shrinkToFit="1"/>
    </xf>
    <xf numFmtId="38" fontId="6" fillId="0" borderId="15" xfId="9" applyFont="1" applyFill="1" applyBorder="1" applyAlignment="1" applyProtection="1">
      <alignment horizontal="right" vertical="center" shrinkToFit="1"/>
    </xf>
    <xf numFmtId="176" fontId="6" fillId="0" borderId="15" xfId="9" applyNumberFormat="1" applyFont="1" applyFill="1" applyBorder="1" applyAlignment="1" applyProtection="1">
      <alignment horizontal="right" vertical="center" shrinkToFit="1"/>
    </xf>
    <xf numFmtId="38" fontId="6" fillId="0" borderId="22" xfId="9" applyFont="1" applyFill="1" applyBorder="1" applyAlignment="1" applyProtection="1">
      <alignment horizontal="center" shrinkToFit="1"/>
    </xf>
    <xf numFmtId="38" fontId="6" fillId="0" borderId="34" xfId="9" applyFont="1" applyFill="1" applyBorder="1" applyAlignment="1" applyProtection="1">
      <alignment horizontal="center" vertical="center" shrinkToFit="1"/>
    </xf>
    <xf numFmtId="38" fontId="6" fillId="0" borderId="25" xfId="9" applyFont="1" applyFill="1" applyBorder="1" applyAlignment="1" applyProtection="1">
      <alignment horizontal="center" vertical="center" shrinkToFit="1"/>
    </xf>
    <xf numFmtId="176" fontId="6" fillId="0" borderId="22" xfId="9" applyNumberFormat="1" applyFont="1" applyFill="1" applyBorder="1" applyAlignment="1" applyProtection="1">
      <alignment horizontal="center" vertical="center" shrinkToFit="1"/>
    </xf>
    <xf numFmtId="176" fontId="6" fillId="0" borderId="34" xfId="9" applyNumberFormat="1" applyFont="1" applyFill="1" applyBorder="1" applyAlignment="1" applyProtection="1">
      <alignment horizontal="center" vertical="center" shrinkToFit="1"/>
    </xf>
    <xf numFmtId="176" fontId="6" fillId="0" borderId="23" xfId="9" applyNumberFormat="1" applyFont="1" applyFill="1" applyBorder="1" applyAlignment="1" applyProtection="1">
      <alignment vertical="center" shrinkToFit="1"/>
    </xf>
    <xf numFmtId="38" fontId="6" fillId="0" borderId="24" xfId="9" applyFont="1" applyFill="1" applyBorder="1" applyAlignment="1" applyProtection="1">
      <alignment vertical="center" shrinkToFit="1"/>
    </xf>
    <xf numFmtId="38" fontId="6" fillId="0" borderId="44" xfId="9" applyFont="1" applyFill="1" applyBorder="1" applyAlignment="1" applyProtection="1">
      <alignment vertical="center" shrinkToFit="1"/>
    </xf>
    <xf numFmtId="176" fontId="6" fillId="0" borderId="25" xfId="9" applyNumberFormat="1" applyFont="1" applyFill="1" applyBorder="1" applyAlignment="1" applyProtection="1">
      <alignment vertical="center" shrinkToFit="1"/>
    </xf>
    <xf numFmtId="181" fontId="15" fillId="0" borderId="27" xfId="9" applyNumberFormat="1" applyFont="1" applyFill="1" applyBorder="1" applyAlignment="1" applyProtection="1">
      <alignment horizontal="right" vertical="center" shrinkToFit="1"/>
      <protection locked="0"/>
    </xf>
    <xf numFmtId="181" fontId="15" fillId="0" borderId="28" xfId="9" applyNumberFormat="1" applyFont="1" applyFill="1" applyBorder="1" applyAlignment="1" applyProtection="1">
      <alignment horizontal="right" vertical="center" shrinkToFit="1"/>
      <protection locked="0"/>
    </xf>
    <xf numFmtId="181" fontId="15" fillId="0" borderId="29" xfId="9" applyNumberFormat="1" applyFont="1" applyFill="1" applyBorder="1" applyAlignment="1" applyProtection="1">
      <alignment horizontal="right" vertical="center" shrinkToFit="1"/>
      <protection locked="0"/>
    </xf>
    <xf numFmtId="181" fontId="6" fillId="0" borderId="17" xfId="9" applyNumberFormat="1" applyFont="1" applyFill="1" applyBorder="1" applyAlignment="1" applyProtection="1">
      <alignment horizontal="right" vertical="center" shrinkToFit="1"/>
    </xf>
    <xf numFmtId="181" fontId="6" fillId="0" borderId="2" xfId="9" applyNumberFormat="1" applyFont="1" applyFill="1" applyBorder="1" applyAlignment="1" applyProtection="1">
      <alignment horizontal="right" vertical="center" shrinkToFit="1"/>
    </xf>
    <xf numFmtId="0" fontId="6" fillId="2" borderId="0" xfId="6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2" borderId="1" xfId="6" applyFont="1" applyFill="1" applyBorder="1" applyAlignment="1" applyProtection="1">
      <alignment horizontal="center" vertical="center"/>
    </xf>
    <xf numFmtId="0" fontId="4" fillId="2" borderId="2" xfId="6" applyFont="1" applyFill="1" applyBorder="1" applyAlignment="1" applyProtection="1"/>
    <xf numFmtId="0" fontId="4" fillId="2" borderId="1" xfId="6" applyFont="1" applyFill="1" applyBorder="1" applyAlignment="1" applyProtection="1"/>
    <xf numFmtId="0" fontId="4" fillId="0" borderId="1" xfId="6" applyFont="1" applyFill="1" applyBorder="1" applyAlignment="1" applyProtection="1">
      <alignment horizontal="center" vertical="center"/>
    </xf>
    <xf numFmtId="0" fontId="4" fillId="0" borderId="17" xfId="6" applyFont="1" applyFill="1" applyBorder="1" applyAlignment="1" applyProtection="1">
      <alignment horizontal="center" vertical="center"/>
    </xf>
    <xf numFmtId="0" fontId="4" fillId="0" borderId="26" xfId="6" applyFont="1" applyFill="1" applyBorder="1" applyAlignment="1" applyProtection="1">
      <alignment horizontal="center" vertical="center"/>
    </xf>
    <xf numFmtId="0" fontId="4" fillId="2" borderId="14" xfId="6" applyFont="1" applyFill="1" applyBorder="1" applyAlignment="1" applyProtection="1">
      <alignment horizontal="center" vertical="center"/>
    </xf>
    <xf numFmtId="0" fontId="4" fillId="2" borderId="17" xfId="6" applyFont="1" applyFill="1" applyBorder="1" applyAlignment="1" applyProtection="1">
      <alignment horizontal="center" vertical="center"/>
    </xf>
    <xf numFmtId="0" fontId="4" fillId="2" borderId="26" xfId="6" applyFont="1" applyFill="1" applyBorder="1" applyAlignment="1" applyProtection="1">
      <alignment horizontal="center" vertical="center"/>
    </xf>
    <xf numFmtId="0" fontId="4" fillId="2" borderId="2" xfId="6" applyFont="1" applyFill="1" applyBorder="1" applyAlignment="1" applyProtection="1">
      <alignment horizontal="center" vertical="center" wrapText="1"/>
    </xf>
    <xf numFmtId="0" fontId="4" fillId="2" borderId="2" xfId="6" applyFont="1" applyFill="1" applyBorder="1" applyAlignment="1" applyProtection="1">
      <alignment horizontal="center" vertical="center"/>
    </xf>
    <xf numFmtId="0" fontId="4" fillId="2" borderId="10" xfId="6" applyFont="1" applyFill="1" applyBorder="1" applyAlignment="1" applyProtection="1">
      <alignment horizontal="center" vertical="center"/>
    </xf>
    <xf numFmtId="0" fontId="4" fillId="0" borderId="3" xfId="6" applyFont="1" applyFill="1" applyBorder="1" applyAlignment="1" applyProtection="1">
      <alignment horizontal="center" vertical="center"/>
    </xf>
    <xf numFmtId="0" fontId="4" fillId="0" borderId="1" xfId="6" applyFont="1" applyFill="1" applyBorder="1" applyAlignment="1" applyProtection="1">
      <alignment horizontal="center" vertical="center" wrapText="1"/>
    </xf>
    <xf numFmtId="0" fontId="4" fillId="0" borderId="2" xfId="6" applyFont="1" applyFill="1" applyBorder="1" applyAlignment="1" applyProtection="1">
      <alignment horizontal="center" vertical="center" wrapText="1"/>
    </xf>
    <xf numFmtId="0" fontId="4" fillId="0" borderId="7" xfId="6" applyFont="1" applyFill="1" applyBorder="1" applyAlignment="1" applyProtection="1">
      <alignment horizontal="center" vertical="center" wrapText="1"/>
    </xf>
    <xf numFmtId="0" fontId="4" fillId="0" borderId="8" xfId="6" applyFont="1" applyFill="1" applyBorder="1" applyAlignment="1" applyProtection="1">
      <alignment horizontal="center" vertical="center"/>
    </xf>
    <xf numFmtId="0" fontId="4" fillId="0" borderId="40" xfId="6" applyFont="1" applyFill="1" applyBorder="1" applyAlignment="1" applyProtection="1">
      <alignment horizontal="center" vertical="center"/>
    </xf>
    <xf numFmtId="0" fontId="4" fillId="0" borderId="0" xfId="6" applyFont="1" applyFill="1" applyBorder="1" applyAlignment="1" applyProtection="1">
      <alignment horizontal="center" vertical="center"/>
    </xf>
    <xf numFmtId="0" fontId="4" fillId="0" borderId="33" xfId="6" applyFont="1" applyFill="1" applyBorder="1" applyAlignment="1" applyProtection="1">
      <alignment horizontal="center" vertical="center"/>
    </xf>
    <xf numFmtId="0" fontId="4" fillId="0" borderId="9" xfId="6" applyFont="1" applyFill="1" applyBorder="1" applyAlignment="1" applyProtection="1">
      <alignment horizontal="center" vertical="center"/>
    </xf>
    <xf numFmtId="0" fontId="4" fillId="2" borderId="8" xfId="6" applyFont="1" applyFill="1" applyBorder="1" applyAlignment="1" applyProtection="1">
      <alignment horizontal="center" vertical="center" wrapText="1"/>
    </xf>
    <xf numFmtId="0" fontId="4" fillId="2" borderId="8" xfId="6" applyFont="1" applyFill="1" applyBorder="1" applyAlignment="1" applyProtection="1">
      <alignment horizontal="center" vertical="center"/>
    </xf>
    <xf numFmtId="38" fontId="6" fillId="0" borderId="41" xfId="9" applyFont="1" applyFill="1" applyBorder="1" applyAlignment="1" applyProtection="1">
      <alignment horizontal="center" vertical="center" shrinkToFit="1"/>
    </xf>
    <xf numFmtId="38" fontId="6" fillId="0" borderId="42" xfId="9" applyFont="1" applyFill="1" applyBorder="1" applyAlignment="1" applyProtection="1">
      <alignment horizontal="center" vertical="center" shrinkToFit="1"/>
    </xf>
    <xf numFmtId="38" fontId="6" fillId="0" borderId="43" xfId="9" applyFont="1" applyFill="1" applyBorder="1" applyAlignment="1" applyProtection="1">
      <alignment horizontal="center" vertical="center" shrinkToFit="1"/>
    </xf>
    <xf numFmtId="0" fontId="16" fillId="0" borderId="0" xfId="0" applyFont="1" applyFill="1" applyAlignment="1" applyProtection="1">
      <alignment horizontal="center"/>
    </xf>
    <xf numFmtId="0" fontId="4" fillId="2" borderId="20" xfId="6" applyFont="1" applyFill="1" applyBorder="1" applyAlignment="1" applyProtection="1">
      <alignment horizontal="center" vertical="center"/>
    </xf>
    <xf numFmtId="0" fontId="4" fillId="2" borderId="21" xfId="6" applyFont="1" applyFill="1" applyBorder="1" applyAlignment="1" applyProtection="1">
      <alignment horizontal="center" vertical="center"/>
    </xf>
    <xf numFmtId="0" fontId="11" fillId="2" borderId="36" xfId="0" applyFont="1" applyFill="1" applyBorder="1" applyAlignment="1" applyProtection="1">
      <alignment horizontal="center" vertical="center" wrapText="1"/>
    </xf>
    <xf numFmtId="0" fontId="11" fillId="2" borderId="38" xfId="0" applyFont="1" applyFill="1" applyBorder="1" applyAlignment="1" applyProtection="1">
      <alignment horizontal="center" vertical="center"/>
    </xf>
    <xf numFmtId="178" fontId="12" fillId="2" borderId="37" xfId="0" applyNumberFormat="1" applyFont="1" applyFill="1" applyBorder="1" applyAlignment="1" applyProtection="1">
      <alignment horizontal="right" vertical="center"/>
    </xf>
    <xf numFmtId="178" fontId="12" fillId="2" borderId="39" xfId="0" applyNumberFormat="1" applyFont="1" applyFill="1" applyBorder="1" applyAlignment="1" applyProtection="1">
      <alignment horizontal="right" vertical="center"/>
    </xf>
    <xf numFmtId="183" fontId="6" fillId="0" borderId="3" xfId="9" applyNumberFormat="1" applyFont="1" applyFill="1" applyBorder="1" applyAlignment="1" applyProtection="1">
      <alignment horizontal="right" vertical="center" shrinkToFit="1"/>
    </xf>
    <xf numFmtId="4" fontId="6" fillId="0" borderId="2" xfId="9" applyNumberFormat="1" applyFont="1" applyFill="1" applyBorder="1" applyAlignment="1" applyProtection="1">
      <alignment horizontal="right" vertical="center" shrinkToFit="1"/>
    </xf>
    <xf numFmtId="181" fontId="6" fillId="2" borderId="1" xfId="9" applyNumberFormat="1" applyFont="1" applyFill="1" applyBorder="1" applyAlignment="1" applyProtection="1">
      <alignment horizontal="right" vertical="center" shrinkToFit="1"/>
    </xf>
  </cellXfs>
  <cellStyles count="15">
    <cellStyle name="パーセント 2" xfId="4"/>
    <cellStyle name="桁区切り" xfId="1" builtinId="6"/>
    <cellStyle name="桁区切り 2" xfId="3"/>
    <cellStyle name="桁区切り 2 2" xfId="9"/>
    <cellStyle name="桁区切り 3" xfId="14"/>
    <cellStyle name="通貨 2" xfId="5"/>
    <cellStyle name="標準" xfId="0" builtinId="0"/>
    <cellStyle name="標準 2" xfId="2"/>
    <cellStyle name="標準 2 2" xfId="10"/>
    <cellStyle name="標準 2 2 2" xfId="6"/>
    <cellStyle name="標準 3" xfId="11"/>
    <cellStyle name="標準 4" xfId="7"/>
    <cellStyle name="標準 5" xfId="12"/>
    <cellStyle name="標準 6" xfId="13"/>
    <cellStyle name="標準 7" xfId="8"/>
  </cellStyles>
  <dxfs count="14">
    <dxf>
      <numFmt numFmtId="182" formatCode="#,##0_._0_0_0"/>
    </dxf>
    <dxf>
      <numFmt numFmtId="182" formatCode="#,##0_._0_0_0"/>
    </dxf>
    <dxf>
      <numFmt numFmtId="182" formatCode="#,##0_._0_0_0"/>
    </dxf>
    <dxf>
      <numFmt numFmtId="182" formatCode="#,##0_._0_0_0"/>
    </dxf>
    <dxf>
      <numFmt numFmtId="182" formatCode="#,##0_._0_0_0"/>
    </dxf>
    <dxf>
      <numFmt numFmtId="182" formatCode="#,##0_._0_0_0"/>
    </dxf>
    <dxf>
      <numFmt numFmtId="182" formatCode="#,##0_._0_0_0"/>
    </dxf>
    <dxf>
      <numFmt numFmtId="182" formatCode="#,##0_._0_0_0"/>
    </dxf>
    <dxf>
      <numFmt numFmtId="182" formatCode="#,##0_._0_0_0"/>
    </dxf>
    <dxf>
      <numFmt numFmtId="182" formatCode="#,##0_._0_0_0"/>
    </dxf>
    <dxf>
      <numFmt numFmtId="182" formatCode="#,##0_._0_0_0"/>
    </dxf>
    <dxf>
      <numFmt numFmtId="182" formatCode="#,##0_._0_0_0"/>
    </dxf>
    <dxf>
      <numFmt numFmtId="182" formatCode="#,##0_._0_0_0"/>
    </dxf>
    <dxf>
      <numFmt numFmtId="182" formatCode="#,##0_._0_0_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7</xdr:row>
      <xdr:rowOff>0</xdr:rowOff>
    </xdr:from>
    <xdr:to>
      <xdr:col>17</xdr:col>
      <xdr:colOff>0</xdr:colOff>
      <xdr:row>14</xdr:row>
      <xdr:rowOff>0</xdr:rowOff>
    </xdr:to>
    <xdr:cxnSp macro="">
      <xdr:nvCxnSpPr>
        <xdr:cNvPr id="2" name="直線コネクタ 1"/>
        <xdr:cNvCxnSpPr/>
      </xdr:nvCxnSpPr>
      <xdr:spPr>
        <a:xfrm flipH="1">
          <a:off x="12925425" y="2457450"/>
          <a:ext cx="933450" cy="233362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10026</xdr:colOff>
      <xdr:row>7</xdr:row>
      <xdr:rowOff>0</xdr:rowOff>
    </xdr:from>
    <xdr:to>
      <xdr:col>19</xdr:col>
      <xdr:colOff>0</xdr:colOff>
      <xdr:row>14</xdr:row>
      <xdr:rowOff>0</xdr:rowOff>
    </xdr:to>
    <xdr:cxnSp macro="">
      <xdr:nvCxnSpPr>
        <xdr:cNvPr id="3" name="直線コネクタ 2"/>
        <xdr:cNvCxnSpPr/>
      </xdr:nvCxnSpPr>
      <xdr:spPr>
        <a:xfrm flipH="1">
          <a:off x="14754726" y="2457450"/>
          <a:ext cx="1094874" cy="233362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17</xdr:row>
      <xdr:rowOff>0</xdr:rowOff>
    </xdr:from>
    <xdr:to>
      <xdr:col>18</xdr:col>
      <xdr:colOff>1</xdr:colOff>
      <xdr:row>19</xdr:row>
      <xdr:rowOff>4763</xdr:rowOff>
    </xdr:to>
    <xdr:cxnSp macro="">
      <xdr:nvCxnSpPr>
        <xdr:cNvPr id="4" name="直線コネクタ 3"/>
        <xdr:cNvCxnSpPr/>
      </xdr:nvCxnSpPr>
      <xdr:spPr>
        <a:xfrm flipH="1">
          <a:off x="12925425" y="5791200"/>
          <a:ext cx="1819276" cy="671513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4763</xdr:colOff>
      <xdr:row>17</xdr:row>
      <xdr:rowOff>4763</xdr:rowOff>
    </xdr:from>
    <xdr:to>
      <xdr:col>19</xdr:col>
      <xdr:colOff>9525</xdr:colOff>
      <xdr:row>19</xdr:row>
      <xdr:rowOff>0</xdr:rowOff>
    </xdr:to>
    <xdr:cxnSp macro="">
      <xdr:nvCxnSpPr>
        <xdr:cNvPr id="5" name="直線コネクタ 4"/>
        <xdr:cNvCxnSpPr/>
      </xdr:nvCxnSpPr>
      <xdr:spPr>
        <a:xfrm flipH="1">
          <a:off x="14749463" y="5795963"/>
          <a:ext cx="1109662" cy="661987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7</xdr:row>
      <xdr:rowOff>0</xdr:rowOff>
    </xdr:from>
    <xdr:to>
      <xdr:col>18</xdr:col>
      <xdr:colOff>12700</xdr:colOff>
      <xdr:row>14</xdr:row>
      <xdr:rowOff>12700</xdr:rowOff>
    </xdr:to>
    <xdr:cxnSp macro="">
      <xdr:nvCxnSpPr>
        <xdr:cNvPr id="6" name="直線コネクタ 5"/>
        <xdr:cNvCxnSpPr/>
      </xdr:nvCxnSpPr>
      <xdr:spPr>
        <a:xfrm flipH="1">
          <a:off x="13858875" y="2457450"/>
          <a:ext cx="898525" cy="234632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W29"/>
  <sheetViews>
    <sheetView showGridLines="0" showZeros="0" tabSelected="1" view="pageBreakPreview" zoomScale="70" zoomScaleNormal="75" zoomScaleSheetLayoutView="70" workbookViewId="0">
      <selection activeCell="H12" sqref="H12"/>
    </sheetView>
  </sheetViews>
  <sheetFormatPr defaultRowHeight="13.5" x14ac:dyDescent="0.15"/>
  <cols>
    <col min="1" max="1" width="1.125" style="2" customWidth="1"/>
    <col min="2" max="2" width="4.75" style="2" customWidth="1"/>
    <col min="3" max="3" width="6.375" style="2" customWidth="1"/>
    <col min="4" max="4" width="8.5" style="2" customWidth="1"/>
    <col min="5" max="5" width="16" style="2" customWidth="1"/>
    <col min="6" max="6" width="7.25" style="2" customWidth="1"/>
    <col min="7" max="7" width="14.5" style="2" customWidth="1"/>
    <col min="8" max="8" width="12.375" style="2" customWidth="1"/>
    <col min="9" max="9" width="13" style="2" customWidth="1"/>
    <col min="10" max="10" width="14.375" style="2" customWidth="1"/>
    <col min="11" max="11" width="12.25" style="2" customWidth="1"/>
    <col min="12" max="12" width="12.625" style="2" customWidth="1"/>
    <col min="13" max="13" width="14.5" style="2" bestFit="1" customWidth="1"/>
    <col min="14" max="14" width="12.25" style="2" customWidth="1"/>
    <col min="15" max="15" width="12.625" style="2" customWidth="1"/>
    <col min="16" max="16" width="14.5" style="2" customWidth="1"/>
    <col min="17" max="17" width="12.25" style="2" customWidth="1"/>
    <col min="18" max="18" width="12.375" style="2" customWidth="1"/>
    <col min="19" max="19" width="14.5" style="2" customWidth="1"/>
    <col min="20" max="20" width="17.875" style="2" customWidth="1"/>
    <col min="21" max="21" width="20.25" style="2" customWidth="1"/>
    <col min="22" max="22" width="2" style="2" customWidth="1"/>
    <col min="23" max="23" width="8.375" style="2" customWidth="1"/>
    <col min="24" max="16384" width="9" style="2"/>
  </cols>
  <sheetData>
    <row r="1" spans="2:21" ht="21.75" customHeight="1" x14ac:dyDescent="0.15">
      <c r="B1" s="22" t="s">
        <v>36</v>
      </c>
    </row>
    <row r="2" spans="2:21" ht="18.75" x14ac:dyDescent="0.2">
      <c r="B2" s="31"/>
      <c r="C2" s="3"/>
      <c r="D2" s="3"/>
      <c r="J2" s="101" t="s">
        <v>0</v>
      </c>
      <c r="K2" s="101"/>
      <c r="L2" s="101"/>
      <c r="M2" s="101"/>
    </row>
    <row r="3" spans="2:21" ht="17.25" x14ac:dyDescent="0.2">
      <c r="B3" s="4" t="s">
        <v>45</v>
      </c>
      <c r="C3" s="3"/>
      <c r="D3" s="3"/>
    </row>
    <row r="4" spans="2:21" ht="26.25" customHeight="1" x14ac:dyDescent="0.15">
      <c r="B4" s="75" t="s">
        <v>2</v>
      </c>
      <c r="C4" s="76"/>
      <c r="D4" s="78" t="s">
        <v>3</v>
      </c>
      <c r="E4" s="79"/>
      <c r="F4" s="79"/>
      <c r="G4" s="79"/>
      <c r="H4" s="79"/>
      <c r="I4" s="79"/>
      <c r="J4" s="80"/>
      <c r="K4" s="81" t="s">
        <v>12</v>
      </c>
      <c r="L4" s="82"/>
      <c r="M4" s="82"/>
      <c r="N4" s="82"/>
      <c r="O4" s="82"/>
      <c r="P4" s="82"/>
      <c r="Q4" s="82"/>
      <c r="R4" s="82"/>
      <c r="S4" s="82"/>
      <c r="T4" s="83"/>
      <c r="U4" s="84" t="s">
        <v>33</v>
      </c>
    </row>
    <row r="5" spans="2:21" ht="26.25" customHeight="1" x14ac:dyDescent="0.15">
      <c r="B5" s="77"/>
      <c r="C5" s="76"/>
      <c r="D5" s="87" t="s">
        <v>10</v>
      </c>
      <c r="E5" s="87"/>
      <c r="F5" s="87"/>
      <c r="G5" s="87"/>
      <c r="H5" s="88" t="s">
        <v>11</v>
      </c>
      <c r="I5" s="89"/>
      <c r="J5" s="90" t="s">
        <v>25</v>
      </c>
      <c r="K5" s="92" t="s">
        <v>13</v>
      </c>
      <c r="L5" s="93"/>
      <c r="M5" s="94"/>
      <c r="N5" s="95" t="s">
        <v>14</v>
      </c>
      <c r="O5" s="95"/>
      <c r="P5" s="95"/>
      <c r="Q5" s="95" t="s">
        <v>15</v>
      </c>
      <c r="R5" s="95"/>
      <c r="S5" s="95"/>
      <c r="T5" s="96" t="s">
        <v>32</v>
      </c>
      <c r="U5" s="85"/>
    </row>
    <row r="6" spans="2:21" ht="58.5" customHeight="1" x14ac:dyDescent="0.15">
      <c r="B6" s="77"/>
      <c r="C6" s="76"/>
      <c r="D6" s="14" t="s">
        <v>38</v>
      </c>
      <c r="E6" s="13" t="s">
        <v>17</v>
      </c>
      <c r="F6" s="14" t="s">
        <v>34</v>
      </c>
      <c r="G6" s="21" t="s">
        <v>35</v>
      </c>
      <c r="H6" s="14" t="s">
        <v>17</v>
      </c>
      <c r="I6" s="14" t="s">
        <v>24</v>
      </c>
      <c r="J6" s="91"/>
      <c r="K6" s="36" t="s">
        <v>26</v>
      </c>
      <c r="L6" s="37" t="s">
        <v>17</v>
      </c>
      <c r="M6" s="38" t="s">
        <v>27</v>
      </c>
      <c r="N6" s="39" t="s">
        <v>28</v>
      </c>
      <c r="O6" s="14" t="s">
        <v>17</v>
      </c>
      <c r="P6" s="14" t="s">
        <v>29</v>
      </c>
      <c r="Q6" s="39" t="s">
        <v>30</v>
      </c>
      <c r="R6" s="14" t="s">
        <v>17</v>
      </c>
      <c r="S6" s="14" t="s">
        <v>31</v>
      </c>
      <c r="T6" s="97"/>
      <c r="U6" s="86"/>
    </row>
    <row r="7" spans="2:21" ht="26.25" customHeight="1" thickBot="1" x14ac:dyDescent="0.2">
      <c r="B7" s="29" t="s">
        <v>4</v>
      </c>
      <c r="C7" s="5" t="s">
        <v>5</v>
      </c>
      <c r="D7" s="15" t="s">
        <v>23</v>
      </c>
      <c r="E7" s="23" t="s">
        <v>18</v>
      </c>
      <c r="F7" s="17"/>
      <c r="G7" s="15" t="s">
        <v>6</v>
      </c>
      <c r="H7" s="24" t="s">
        <v>19</v>
      </c>
      <c r="I7" s="15" t="s">
        <v>6</v>
      </c>
      <c r="J7" s="16" t="s">
        <v>6</v>
      </c>
      <c r="K7" s="40" t="s">
        <v>9</v>
      </c>
      <c r="L7" s="41" t="s">
        <v>20</v>
      </c>
      <c r="M7" s="42" t="s">
        <v>6</v>
      </c>
      <c r="N7" s="15" t="s">
        <v>9</v>
      </c>
      <c r="O7" s="24" t="s">
        <v>21</v>
      </c>
      <c r="P7" s="15" t="s">
        <v>6</v>
      </c>
      <c r="Q7" s="15" t="s">
        <v>9</v>
      </c>
      <c r="R7" s="43" t="s">
        <v>22</v>
      </c>
      <c r="S7" s="15" t="s">
        <v>6</v>
      </c>
      <c r="T7" s="6" t="s">
        <v>6</v>
      </c>
      <c r="U7" s="7" t="s">
        <v>6</v>
      </c>
    </row>
    <row r="8" spans="2:21" ht="26.25" customHeight="1" x14ac:dyDescent="0.15">
      <c r="B8" s="19" t="s">
        <v>16</v>
      </c>
      <c r="C8" s="18">
        <v>12</v>
      </c>
      <c r="D8" s="44">
        <v>1250</v>
      </c>
      <c r="E8" s="68"/>
      <c r="F8" s="98" t="s">
        <v>7</v>
      </c>
      <c r="G8" s="71">
        <f>ROUNDDOWN(D8*E8*0.85,2)</f>
        <v>0</v>
      </c>
      <c r="H8" s="68"/>
      <c r="I8" s="72">
        <f>ROUNDDOWN(D8*H8,2)</f>
        <v>0</v>
      </c>
      <c r="J8" s="108">
        <f>SUM(G8,I8)</f>
        <v>0</v>
      </c>
      <c r="K8" s="45">
        <v>184000</v>
      </c>
      <c r="L8" s="68"/>
      <c r="M8" s="72">
        <f>ROUNDDOWN(K8*L8,2)</f>
        <v>0</v>
      </c>
      <c r="N8" s="46">
        <v>170000</v>
      </c>
      <c r="O8" s="68"/>
      <c r="P8" s="109">
        <f>ROUNDDOWN(N8*O8,2)</f>
        <v>0</v>
      </c>
      <c r="Q8" s="47"/>
      <c r="R8" s="47"/>
      <c r="S8" s="48"/>
      <c r="T8" s="110">
        <f>SUM(M8,P8,S8)</f>
        <v>0</v>
      </c>
      <c r="U8" s="32">
        <f>INT(J8+T8)</f>
        <v>0</v>
      </c>
    </row>
    <row r="9" spans="2:21" ht="26.25" customHeight="1" x14ac:dyDescent="0.15">
      <c r="B9" s="20" t="s">
        <v>37</v>
      </c>
      <c r="C9" s="18">
        <v>1</v>
      </c>
      <c r="D9" s="44">
        <f t="shared" ref="D9:D19" si="0">D8</f>
        <v>1250</v>
      </c>
      <c r="E9" s="69"/>
      <c r="F9" s="99"/>
      <c r="G9" s="71">
        <f>ROUNDDOWN(D9*E9*0.85,2)</f>
        <v>0</v>
      </c>
      <c r="H9" s="69"/>
      <c r="I9" s="72">
        <f t="shared" ref="I9:I19" si="1">ROUNDDOWN(D9*H9,2)</f>
        <v>0</v>
      </c>
      <c r="J9" s="108">
        <f t="shared" ref="J9:J19" si="2">SUM(G9,I9)</f>
        <v>0</v>
      </c>
      <c r="K9" s="45">
        <v>180000</v>
      </c>
      <c r="L9" s="69"/>
      <c r="M9" s="72">
        <f>ROUNDDOWN(K9*L9,2)</f>
        <v>0</v>
      </c>
      <c r="N9" s="46">
        <v>149000</v>
      </c>
      <c r="O9" s="69"/>
      <c r="P9" s="109">
        <f>ROUNDDOWN(N9*O9,2)</f>
        <v>0</v>
      </c>
      <c r="Q9" s="49"/>
      <c r="R9" s="49"/>
      <c r="S9" s="50"/>
      <c r="T9" s="110">
        <f>SUM(M9,P9,S9)</f>
        <v>0</v>
      </c>
      <c r="U9" s="32">
        <f t="shared" ref="U9:U19" si="3">INT(J9+T9)</f>
        <v>0</v>
      </c>
    </row>
    <row r="10" spans="2:21" ht="26.25" customHeight="1" x14ac:dyDescent="0.15">
      <c r="B10" s="8"/>
      <c r="C10" s="18">
        <v>2</v>
      </c>
      <c r="D10" s="44">
        <f t="shared" si="0"/>
        <v>1250</v>
      </c>
      <c r="E10" s="69"/>
      <c r="F10" s="99"/>
      <c r="G10" s="71">
        <f>ROUNDDOWN(D10*E10*0.85,2)</f>
        <v>0</v>
      </c>
      <c r="H10" s="69"/>
      <c r="I10" s="72">
        <f t="shared" si="1"/>
        <v>0</v>
      </c>
      <c r="J10" s="108">
        <f t="shared" si="2"/>
        <v>0</v>
      </c>
      <c r="K10" s="45">
        <v>157000</v>
      </c>
      <c r="L10" s="69"/>
      <c r="M10" s="72">
        <f t="shared" ref="M10:M19" si="4">ROUNDDOWN(K10*L10,2)</f>
        <v>0</v>
      </c>
      <c r="N10" s="46">
        <v>141000</v>
      </c>
      <c r="O10" s="69"/>
      <c r="P10" s="109">
        <f t="shared" ref="P10:P19" si="5">ROUNDDOWN(N10*O10,2)</f>
        <v>0</v>
      </c>
      <c r="Q10" s="49"/>
      <c r="R10" s="49"/>
      <c r="S10" s="50"/>
      <c r="T10" s="110">
        <f t="shared" ref="T10:T19" si="6">SUM(M10,P10,S10)</f>
        <v>0</v>
      </c>
      <c r="U10" s="32">
        <f t="shared" si="3"/>
        <v>0</v>
      </c>
    </row>
    <row r="11" spans="2:21" ht="26.25" customHeight="1" x14ac:dyDescent="0.15">
      <c r="B11" s="8"/>
      <c r="C11" s="18">
        <v>3</v>
      </c>
      <c r="D11" s="44">
        <f t="shared" si="0"/>
        <v>1250</v>
      </c>
      <c r="E11" s="69"/>
      <c r="F11" s="99"/>
      <c r="G11" s="71">
        <f>ROUNDDOWN(D11*E11*0.85,2)</f>
        <v>0</v>
      </c>
      <c r="H11" s="69"/>
      <c r="I11" s="72">
        <f t="shared" si="1"/>
        <v>0</v>
      </c>
      <c r="J11" s="108">
        <f t="shared" si="2"/>
        <v>0</v>
      </c>
      <c r="K11" s="45">
        <v>170000</v>
      </c>
      <c r="L11" s="69"/>
      <c r="M11" s="72">
        <f t="shared" si="4"/>
        <v>0</v>
      </c>
      <c r="N11" s="46">
        <v>167000</v>
      </c>
      <c r="O11" s="69"/>
      <c r="P11" s="109">
        <f t="shared" si="5"/>
        <v>0</v>
      </c>
      <c r="Q11" s="49"/>
      <c r="R11" s="49"/>
      <c r="S11" s="50"/>
      <c r="T11" s="110">
        <f t="shared" si="6"/>
        <v>0</v>
      </c>
      <c r="U11" s="32">
        <f t="shared" si="3"/>
        <v>0</v>
      </c>
    </row>
    <row r="12" spans="2:21" ht="26.25" customHeight="1" x14ac:dyDescent="0.15">
      <c r="B12" s="8"/>
      <c r="C12" s="18">
        <v>4</v>
      </c>
      <c r="D12" s="44">
        <f t="shared" si="0"/>
        <v>1250</v>
      </c>
      <c r="E12" s="69"/>
      <c r="F12" s="99"/>
      <c r="G12" s="71">
        <f t="shared" ref="G12:G19" si="7">ROUNDDOWN(D12*E12*0.85,2)</f>
        <v>0</v>
      </c>
      <c r="H12" s="69"/>
      <c r="I12" s="72">
        <f t="shared" si="1"/>
        <v>0</v>
      </c>
      <c r="J12" s="108">
        <f t="shared" si="2"/>
        <v>0</v>
      </c>
      <c r="K12" s="45">
        <v>174000</v>
      </c>
      <c r="L12" s="69"/>
      <c r="M12" s="72">
        <f t="shared" si="4"/>
        <v>0</v>
      </c>
      <c r="N12" s="46">
        <v>153000</v>
      </c>
      <c r="O12" s="69"/>
      <c r="P12" s="109">
        <f t="shared" si="5"/>
        <v>0</v>
      </c>
      <c r="Q12" s="49"/>
      <c r="R12" s="49"/>
      <c r="S12" s="50"/>
      <c r="T12" s="110">
        <f t="shared" si="6"/>
        <v>0</v>
      </c>
      <c r="U12" s="32">
        <f t="shared" si="3"/>
        <v>0</v>
      </c>
    </row>
    <row r="13" spans="2:21" ht="26.25" customHeight="1" x14ac:dyDescent="0.15">
      <c r="B13" s="8"/>
      <c r="C13" s="18">
        <v>5</v>
      </c>
      <c r="D13" s="51">
        <f t="shared" si="0"/>
        <v>1250</v>
      </c>
      <c r="E13" s="69"/>
      <c r="F13" s="99"/>
      <c r="G13" s="71">
        <f t="shared" si="7"/>
        <v>0</v>
      </c>
      <c r="H13" s="69"/>
      <c r="I13" s="72">
        <f t="shared" si="1"/>
        <v>0</v>
      </c>
      <c r="J13" s="108">
        <f t="shared" si="2"/>
        <v>0</v>
      </c>
      <c r="K13" s="52">
        <v>231000</v>
      </c>
      <c r="L13" s="69"/>
      <c r="M13" s="72">
        <f t="shared" si="4"/>
        <v>0</v>
      </c>
      <c r="N13" s="53">
        <v>160000</v>
      </c>
      <c r="O13" s="69"/>
      <c r="P13" s="109">
        <f t="shared" si="5"/>
        <v>0</v>
      </c>
      <c r="Q13" s="49"/>
      <c r="R13" s="49"/>
      <c r="S13" s="50"/>
      <c r="T13" s="110">
        <f t="shared" si="6"/>
        <v>0</v>
      </c>
      <c r="U13" s="32">
        <f t="shared" si="3"/>
        <v>0</v>
      </c>
    </row>
    <row r="14" spans="2:21" ht="26.25" customHeight="1" thickBot="1" x14ac:dyDescent="0.2">
      <c r="B14" s="8"/>
      <c r="C14" s="18">
        <v>6</v>
      </c>
      <c r="D14" s="51">
        <f t="shared" si="0"/>
        <v>1250</v>
      </c>
      <c r="E14" s="69"/>
      <c r="F14" s="99"/>
      <c r="G14" s="71">
        <f t="shared" si="7"/>
        <v>0</v>
      </c>
      <c r="H14" s="69"/>
      <c r="I14" s="72">
        <f t="shared" si="1"/>
        <v>0</v>
      </c>
      <c r="J14" s="108">
        <f t="shared" si="2"/>
        <v>0</v>
      </c>
      <c r="K14" s="52">
        <v>212000</v>
      </c>
      <c r="L14" s="69"/>
      <c r="M14" s="72">
        <f t="shared" si="4"/>
        <v>0</v>
      </c>
      <c r="N14" s="53">
        <v>232000</v>
      </c>
      <c r="O14" s="69"/>
      <c r="P14" s="109">
        <f t="shared" si="5"/>
        <v>0</v>
      </c>
      <c r="Q14" s="54"/>
      <c r="R14" s="49"/>
      <c r="S14" s="55"/>
      <c r="T14" s="110">
        <f t="shared" si="6"/>
        <v>0</v>
      </c>
      <c r="U14" s="32">
        <f t="shared" si="3"/>
        <v>0</v>
      </c>
    </row>
    <row r="15" spans="2:21" ht="26.25" customHeight="1" x14ac:dyDescent="0.15">
      <c r="B15" s="8"/>
      <c r="C15" s="18">
        <v>7</v>
      </c>
      <c r="D15" s="51">
        <f t="shared" si="0"/>
        <v>1250</v>
      </c>
      <c r="E15" s="69"/>
      <c r="F15" s="99"/>
      <c r="G15" s="71">
        <f t="shared" si="7"/>
        <v>0</v>
      </c>
      <c r="H15" s="69"/>
      <c r="I15" s="72">
        <f t="shared" si="1"/>
        <v>0</v>
      </c>
      <c r="J15" s="108">
        <f t="shared" si="2"/>
        <v>0</v>
      </c>
      <c r="K15" s="52">
        <v>249000</v>
      </c>
      <c r="L15" s="69"/>
      <c r="M15" s="72">
        <f t="shared" si="4"/>
        <v>0</v>
      </c>
      <c r="N15" s="53">
        <v>113000</v>
      </c>
      <c r="O15" s="69"/>
      <c r="P15" s="109">
        <f t="shared" si="5"/>
        <v>0</v>
      </c>
      <c r="Q15" s="53">
        <v>122000</v>
      </c>
      <c r="R15" s="68"/>
      <c r="S15" s="72">
        <f>ROUNDDOWN(Q15*R15,2)</f>
        <v>0</v>
      </c>
      <c r="T15" s="110">
        <f t="shared" si="6"/>
        <v>0</v>
      </c>
      <c r="U15" s="32">
        <f t="shared" si="3"/>
        <v>0</v>
      </c>
    </row>
    <row r="16" spans="2:21" ht="26.25" customHeight="1" x14ac:dyDescent="0.15">
      <c r="B16" s="8"/>
      <c r="C16" s="18">
        <v>8</v>
      </c>
      <c r="D16" s="51">
        <f t="shared" si="0"/>
        <v>1250</v>
      </c>
      <c r="E16" s="69"/>
      <c r="F16" s="99"/>
      <c r="G16" s="71">
        <f t="shared" si="7"/>
        <v>0</v>
      </c>
      <c r="H16" s="69"/>
      <c r="I16" s="72">
        <f t="shared" si="1"/>
        <v>0</v>
      </c>
      <c r="J16" s="108">
        <f t="shared" si="2"/>
        <v>0</v>
      </c>
      <c r="K16" s="52">
        <v>295000</v>
      </c>
      <c r="L16" s="69"/>
      <c r="M16" s="72">
        <f t="shared" si="4"/>
        <v>0</v>
      </c>
      <c r="N16" s="53">
        <v>138000</v>
      </c>
      <c r="O16" s="69"/>
      <c r="P16" s="109">
        <f t="shared" si="5"/>
        <v>0</v>
      </c>
      <c r="Q16" s="53">
        <v>155000</v>
      </c>
      <c r="R16" s="69"/>
      <c r="S16" s="72">
        <f t="shared" ref="S16:S17" si="8">ROUNDDOWN(Q16*R16,2)</f>
        <v>0</v>
      </c>
      <c r="T16" s="110">
        <f t="shared" si="6"/>
        <v>0</v>
      </c>
      <c r="U16" s="32">
        <f t="shared" si="3"/>
        <v>0</v>
      </c>
    </row>
    <row r="17" spans="2:23" ht="26.25" customHeight="1" thickBot="1" x14ac:dyDescent="0.2">
      <c r="B17" s="30"/>
      <c r="C17" s="18">
        <v>9</v>
      </c>
      <c r="D17" s="44">
        <f t="shared" si="0"/>
        <v>1250</v>
      </c>
      <c r="E17" s="69"/>
      <c r="F17" s="99"/>
      <c r="G17" s="71">
        <f t="shared" si="7"/>
        <v>0</v>
      </c>
      <c r="H17" s="69"/>
      <c r="I17" s="72">
        <f t="shared" si="1"/>
        <v>0</v>
      </c>
      <c r="J17" s="108">
        <f t="shared" si="2"/>
        <v>0</v>
      </c>
      <c r="K17" s="45">
        <v>243000</v>
      </c>
      <c r="L17" s="69"/>
      <c r="M17" s="72">
        <f t="shared" si="4"/>
        <v>0</v>
      </c>
      <c r="N17" s="46">
        <v>111000</v>
      </c>
      <c r="O17" s="69"/>
      <c r="P17" s="109">
        <f t="shared" si="5"/>
        <v>0</v>
      </c>
      <c r="Q17" s="46">
        <v>121000</v>
      </c>
      <c r="R17" s="70"/>
      <c r="S17" s="72">
        <f t="shared" si="8"/>
        <v>0</v>
      </c>
      <c r="T17" s="110">
        <f t="shared" si="6"/>
        <v>0</v>
      </c>
      <c r="U17" s="32">
        <f t="shared" si="3"/>
        <v>0</v>
      </c>
      <c r="W17" s="9"/>
    </row>
    <row r="18" spans="2:23" ht="26.25" customHeight="1" x14ac:dyDescent="0.15">
      <c r="B18" s="30"/>
      <c r="C18" s="18">
        <v>10</v>
      </c>
      <c r="D18" s="44">
        <f t="shared" si="0"/>
        <v>1250</v>
      </c>
      <c r="E18" s="69"/>
      <c r="F18" s="99"/>
      <c r="G18" s="71">
        <f t="shared" si="7"/>
        <v>0</v>
      </c>
      <c r="H18" s="69"/>
      <c r="I18" s="72">
        <f t="shared" si="1"/>
        <v>0</v>
      </c>
      <c r="J18" s="108">
        <f t="shared" si="2"/>
        <v>0</v>
      </c>
      <c r="K18" s="45">
        <v>189000</v>
      </c>
      <c r="L18" s="69"/>
      <c r="M18" s="72">
        <f t="shared" si="4"/>
        <v>0</v>
      </c>
      <c r="N18" s="46">
        <v>198000</v>
      </c>
      <c r="O18" s="69"/>
      <c r="P18" s="109">
        <f t="shared" si="5"/>
        <v>0</v>
      </c>
      <c r="Q18" s="47"/>
      <c r="R18" s="49"/>
      <c r="S18" s="56"/>
      <c r="T18" s="110">
        <f t="shared" si="6"/>
        <v>0</v>
      </c>
      <c r="U18" s="32">
        <f t="shared" si="3"/>
        <v>0</v>
      </c>
    </row>
    <row r="19" spans="2:23" ht="26.25" customHeight="1" thickBot="1" x14ac:dyDescent="0.2">
      <c r="B19" s="30"/>
      <c r="C19" s="18">
        <v>11</v>
      </c>
      <c r="D19" s="44">
        <f t="shared" si="0"/>
        <v>1250</v>
      </c>
      <c r="E19" s="70"/>
      <c r="F19" s="100"/>
      <c r="G19" s="71">
        <f t="shared" si="7"/>
        <v>0</v>
      </c>
      <c r="H19" s="70"/>
      <c r="I19" s="72">
        <f t="shared" si="1"/>
        <v>0</v>
      </c>
      <c r="J19" s="108">
        <f t="shared" si="2"/>
        <v>0</v>
      </c>
      <c r="K19" s="45">
        <v>183000</v>
      </c>
      <c r="L19" s="70"/>
      <c r="M19" s="72">
        <f t="shared" si="4"/>
        <v>0</v>
      </c>
      <c r="N19" s="46">
        <v>158000</v>
      </c>
      <c r="O19" s="70"/>
      <c r="P19" s="109">
        <f t="shared" si="5"/>
        <v>0</v>
      </c>
      <c r="Q19" s="57"/>
      <c r="R19" s="49"/>
      <c r="S19" s="58"/>
      <c r="T19" s="110">
        <f t="shared" si="6"/>
        <v>0</v>
      </c>
      <c r="U19" s="33">
        <f t="shared" si="3"/>
        <v>0</v>
      </c>
    </row>
    <row r="20" spans="2:23" ht="26.25" customHeight="1" thickTop="1" x14ac:dyDescent="0.15">
      <c r="B20" s="102" t="s">
        <v>8</v>
      </c>
      <c r="C20" s="103"/>
      <c r="D20" s="59"/>
      <c r="E20" s="60"/>
      <c r="F20" s="61"/>
      <c r="G20" s="62"/>
      <c r="H20" s="63"/>
      <c r="I20" s="62"/>
      <c r="J20" s="64"/>
      <c r="K20" s="65">
        <f>SUM(K8:K19)</f>
        <v>2467000</v>
      </c>
      <c r="L20" s="66"/>
      <c r="M20" s="67"/>
      <c r="N20" s="65">
        <f>SUM(N8:N19)</f>
        <v>1890000</v>
      </c>
      <c r="O20" s="66"/>
      <c r="P20" s="67"/>
      <c r="Q20" s="65">
        <f>SUM(Q8:Q19)</f>
        <v>398000</v>
      </c>
      <c r="R20" s="66"/>
      <c r="S20" s="67"/>
      <c r="T20" s="34"/>
      <c r="U20" s="35">
        <f>SUM(U8:U19)</f>
        <v>0</v>
      </c>
    </row>
    <row r="21" spans="2:23" ht="19.5" customHeight="1" thickBot="1" x14ac:dyDescent="0.2">
      <c r="B21" s="10"/>
    </row>
    <row r="22" spans="2:23" s="1" customFormat="1" ht="20.25" customHeight="1" thickTop="1" x14ac:dyDescent="0.15">
      <c r="B22" s="25" t="s">
        <v>1</v>
      </c>
      <c r="C22" s="25"/>
      <c r="D22" s="25"/>
      <c r="E22" s="25"/>
      <c r="F22" s="25"/>
      <c r="G22" s="25"/>
      <c r="H22" s="25"/>
      <c r="I22" s="25"/>
      <c r="J22" s="25"/>
      <c r="K22" s="25"/>
      <c r="T22" s="104" t="s">
        <v>46</v>
      </c>
      <c r="U22" s="106">
        <f>U20</f>
        <v>0</v>
      </c>
    </row>
    <row r="23" spans="2:23" s="1" customFormat="1" ht="18" customHeight="1" thickBot="1" x14ac:dyDescent="0.2">
      <c r="B23" s="25"/>
      <c r="C23" s="22" t="s">
        <v>39</v>
      </c>
      <c r="D23" s="26"/>
      <c r="E23" s="26"/>
      <c r="F23" s="26"/>
      <c r="G23" s="26"/>
      <c r="H23" s="26"/>
      <c r="I23" s="26"/>
      <c r="J23" s="25"/>
      <c r="K23" s="25"/>
      <c r="T23" s="105"/>
      <c r="U23" s="107"/>
      <c r="V23" s="11"/>
    </row>
    <row r="24" spans="2:23" s="1" customFormat="1" ht="18" customHeight="1" thickTop="1" x14ac:dyDescent="0.15">
      <c r="B24" s="25"/>
      <c r="C24" s="22" t="s">
        <v>43</v>
      </c>
      <c r="D24" s="27"/>
      <c r="E24" s="27"/>
      <c r="F24" s="27"/>
      <c r="G24" s="27"/>
      <c r="H24" s="27"/>
      <c r="I24" s="27"/>
      <c r="J24" s="25"/>
      <c r="K24" s="25"/>
      <c r="V24" s="12"/>
    </row>
    <row r="25" spans="2:23" s="1" customFormat="1" ht="18" customHeight="1" x14ac:dyDescent="0.15">
      <c r="B25" s="25"/>
      <c r="C25" s="22" t="s">
        <v>40</v>
      </c>
      <c r="D25" s="27"/>
      <c r="E25" s="27"/>
      <c r="F25" s="27"/>
      <c r="G25" s="27"/>
      <c r="H25" s="27"/>
      <c r="I25" s="27"/>
      <c r="J25" s="25"/>
      <c r="K25" s="25"/>
    </row>
    <row r="26" spans="2:23" s="1" customFormat="1" ht="18" customHeight="1" x14ac:dyDescent="0.15">
      <c r="B26" s="25"/>
      <c r="C26" s="22" t="s">
        <v>44</v>
      </c>
      <c r="D26" s="27"/>
      <c r="E26" s="27"/>
      <c r="F26" s="27"/>
      <c r="G26" s="27"/>
      <c r="H26" s="27"/>
      <c r="I26" s="27"/>
      <c r="J26" s="25"/>
      <c r="K26" s="25"/>
    </row>
    <row r="27" spans="2:23" s="1" customFormat="1" ht="18" customHeight="1" x14ac:dyDescent="0.15">
      <c r="B27" s="25"/>
      <c r="C27" s="22" t="s">
        <v>47</v>
      </c>
      <c r="D27" s="28"/>
      <c r="E27" s="28"/>
      <c r="F27" s="28"/>
      <c r="G27" s="28"/>
      <c r="H27" s="28"/>
      <c r="I27" s="28"/>
      <c r="J27" s="25"/>
      <c r="K27" s="25"/>
    </row>
    <row r="28" spans="2:23" s="1" customFormat="1" ht="18" customHeight="1" x14ac:dyDescent="0.15">
      <c r="B28" s="25"/>
      <c r="C28" s="73" t="s">
        <v>41</v>
      </c>
      <c r="D28" s="28"/>
      <c r="E28" s="28"/>
      <c r="F28" s="28"/>
      <c r="G28" s="28"/>
      <c r="H28" s="28"/>
      <c r="I28" s="28"/>
      <c r="J28" s="25"/>
      <c r="K28" s="25"/>
      <c r="T28" s="74"/>
      <c r="U28" s="74"/>
    </row>
    <row r="29" spans="2:23" ht="18.75" customHeight="1" x14ac:dyDescent="0.15">
      <c r="C29" s="73" t="s">
        <v>42</v>
      </c>
    </row>
  </sheetData>
  <sheetProtection algorithmName="SHA-512" hashValue="FZ6//u8c7MF6Zn9KnEycbdZT0YS6mQwTnd/ai9/bzr7zIAXRa53iyt22RC5a6lVujgIJe/GzyhOZD0nciAbOeA==" saltValue="FIDo1Zt7SWZvuhsfQ/MJxQ==" spinCount="100000" sheet="1" selectLockedCells="1"/>
  <mergeCells count="17">
    <mergeCell ref="J2:M2"/>
    <mergeCell ref="B20:C20"/>
    <mergeCell ref="T22:T23"/>
    <mergeCell ref="U22:U23"/>
    <mergeCell ref="T28:U28"/>
    <mergeCell ref="B4:C6"/>
    <mergeCell ref="D4:J4"/>
    <mergeCell ref="K4:T4"/>
    <mergeCell ref="U4:U6"/>
    <mergeCell ref="D5:G5"/>
    <mergeCell ref="H5:I5"/>
    <mergeCell ref="J5:J6"/>
    <mergeCell ref="K5:M5"/>
    <mergeCell ref="N5:P5"/>
    <mergeCell ref="Q5:S5"/>
    <mergeCell ref="T5:T6"/>
    <mergeCell ref="F8:F19"/>
  </mergeCells>
  <phoneticPr fontId="1"/>
  <conditionalFormatting sqref="I8:I19">
    <cfRule type="expression" dxfId="13" priority="26">
      <formula>INT(I8)=I8</formula>
    </cfRule>
  </conditionalFormatting>
  <conditionalFormatting sqref="G8:H8 G9:G19">
    <cfRule type="expression" dxfId="12" priority="25">
      <formula>INT(G8)=G8</formula>
    </cfRule>
  </conditionalFormatting>
  <conditionalFormatting sqref="J8">
    <cfRule type="expression" dxfId="11" priority="24">
      <formula>INT(J8)=J8</formula>
    </cfRule>
  </conditionalFormatting>
  <conditionalFormatting sqref="P8:P19">
    <cfRule type="expression" dxfId="10" priority="22">
      <formula>INT(P8)=P8</formula>
    </cfRule>
  </conditionalFormatting>
  <conditionalFormatting sqref="S15:S17">
    <cfRule type="expression" dxfId="9" priority="21">
      <formula>INT(S15)=S15</formula>
    </cfRule>
  </conditionalFormatting>
  <conditionalFormatting sqref="T8:T19">
    <cfRule type="expression" dxfId="8" priority="20">
      <formula>INT(T8)=T8</formula>
    </cfRule>
  </conditionalFormatting>
  <conditionalFormatting sqref="H9:H19">
    <cfRule type="expression" dxfId="7" priority="19">
      <formula>INT(H9)=H9</formula>
    </cfRule>
  </conditionalFormatting>
  <conditionalFormatting sqref="J9:J19">
    <cfRule type="expression" dxfId="6" priority="18">
      <formula>INT(J9)=J9</formula>
    </cfRule>
  </conditionalFormatting>
  <conditionalFormatting sqref="R15:R17">
    <cfRule type="expression" dxfId="5" priority="4">
      <formula>INT(R15)=R15</formula>
    </cfRule>
  </conditionalFormatting>
  <conditionalFormatting sqref="E8:E19">
    <cfRule type="expression" dxfId="4" priority="7">
      <formula>INT(E8)=E8</formula>
    </cfRule>
  </conditionalFormatting>
  <conditionalFormatting sqref="O8:O19">
    <cfRule type="expression" dxfId="3" priority="5">
      <formula>INT(O8)=O8</formula>
    </cfRule>
  </conditionalFormatting>
  <conditionalFormatting sqref="L8">
    <cfRule type="expression" dxfId="2" priority="3">
      <formula>INT(L8)=L8</formula>
    </cfRule>
  </conditionalFormatting>
  <conditionalFormatting sqref="L9:L19">
    <cfRule type="expression" dxfId="1" priority="2">
      <formula>INT(L9)=L9</formula>
    </cfRule>
  </conditionalFormatting>
  <conditionalFormatting sqref="M8:M19">
    <cfRule type="expression" dxfId="0" priority="1">
      <formula>INT(M8)=M8</formula>
    </cfRule>
  </conditionalFormatting>
  <dataValidations count="3">
    <dataValidation type="custom" imeMode="off" allowBlank="1" showInputMessage="1" showErrorMessage="1" errorTitle="入力制限" error="入力値は小数点以下第4位まで" sqref="E8:E19 R15:R17">
      <formula1>E8-ROUNDDOWN(E8,4)=0</formula1>
    </dataValidation>
    <dataValidation type="custom" imeMode="off" allowBlank="1" showInputMessage="1" showErrorMessage="1" errorTitle="入力制限" error="入力値は小数点以下第4位まで" sqref="H8:H19">
      <formula1>H8-ROUNDDOWN(H8,4)=0</formula1>
    </dataValidation>
    <dataValidation type="custom" imeMode="off" allowBlank="1" showInputMessage="1" showErrorMessage="1" errorTitle="入力制限" error="入力値は小数点以下第4位まで" sqref="O8:O19 L8:L19">
      <formula1>L8-ROUNDDOWN(L8,4)=0</formula1>
    </dataValidation>
  </dataValidations>
  <printOptions horizontalCentered="1" verticalCentered="1"/>
  <pageMargins left="0.19685039370078741" right="0.19685039370078741" top="0.98425196850393704" bottom="0.39370078740157483" header="0.51181102362204722" footer="0.51181102362204722"/>
  <pageSetup paperSize="9" scale="57" orientation="landscape" cellComments="asDisplayed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入札金額算定書</vt:lpstr>
      <vt:lpstr>入札金額算定書!Print_Area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gifu</cp:lastModifiedBy>
  <cp:lastPrinted>2021-06-24T08:08:15Z</cp:lastPrinted>
  <dcterms:modified xsi:type="dcterms:W3CDTF">2021-07-01T08:51:55Z</dcterms:modified>
</cp:coreProperties>
</file>