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8.16 保健センター\公告\HP\"/>
    </mc:Choice>
  </mc:AlternateContent>
  <bookViews>
    <workbookView xWindow="240" yWindow="120" windowWidth="11715" windowHeight="7290" tabRatio="728"/>
  </bookViews>
  <sheets>
    <sheet name="北保健センター" sheetId="19" r:id="rId1"/>
    <sheet name="南保健センター" sheetId="20" r:id="rId2"/>
  </sheets>
  <definedNames>
    <definedName name="_xlnm.Print_Area" localSheetId="1">南保健センター!$A$3:$M$35</definedName>
    <definedName name="_xlnm.Print_Area" localSheetId="0">北保健センター!$A$3:$M$33</definedName>
  </definedNames>
  <calcPr calcId="162913"/>
</workbook>
</file>

<file path=xl/calcChain.xml><?xml version="1.0" encoding="utf-8"?>
<calcChain xmlns="http://schemas.openxmlformats.org/spreadsheetml/2006/main">
  <c r="G12" i="20" l="1"/>
  <c r="H24" i="20"/>
  <c r="J23" i="20"/>
  <c r="G23" i="20"/>
  <c r="J22" i="20"/>
  <c r="G22" i="20"/>
  <c r="J21" i="20"/>
  <c r="G21" i="20"/>
  <c r="J20" i="20"/>
  <c r="G20" i="20"/>
  <c r="J19" i="20"/>
  <c r="G19" i="20"/>
  <c r="J18" i="20"/>
  <c r="G18" i="20"/>
  <c r="J17" i="20"/>
  <c r="G17" i="20"/>
  <c r="J16" i="20"/>
  <c r="G16" i="20"/>
  <c r="J15" i="20"/>
  <c r="G15" i="20"/>
  <c r="J14" i="20"/>
  <c r="G14" i="20"/>
  <c r="J13" i="20"/>
  <c r="G13" i="20"/>
  <c r="J12" i="20"/>
  <c r="K15" i="20" l="1"/>
  <c r="K17" i="20"/>
  <c r="K21" i="20"/>
  <c r="K20" i="20"/>
  <c r="K22" i="20"/>
  <c r="K18" i="20"/>
  <c r="K16" i="20"/>
  <c r="K14" i="20"/>
  <c r="K13" i="20"/>
  <c r="K12" i="20"/>
  <c r="K19" i="20"/>
  <c r="K23" i="20"/>
  <c r="K24" i="20" l="1"/>
  <c r="J20" i="19" l="1"/>
  <c r="J13" i="19"/>
  <c r="J23" i="19" l="1"/>
  <c r="J22" i="19"/>
  <c r="J21" i="19"/>
  <c r="J19" i="19"/>
  <c r="J18" i="19"/>
  <c r="J17" i="19"/>
  <c r="J16" i="19"/>
  <c r="J15" i="19"/>
  <c r="J14" i="19"/>
  <c r="J12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K23" i="19" l="1"/>
  <c r="K22" i="19"/>
  <c r="K21" i="19"/>
  <c r="K20" i="19"/>
  <c r="K19" i="19"/>
  <c r="K18" i="19"/>
  <c r="K17" i="19"/>
  <c r="K16" i="19"/>
  <c r="K15" i="19"/>
  <c r="K14" i="19"/>
  <c r="K13" i="19"/>
  <c r="K12" i="19"/>
  <c r="K24" i="19" l="1"/>
  <c r="K26" i="20" s="1"/>
  <c r="H24" i="19"/>
</calcChain>
</file>

<file path=xl/sharedStrings.xml><?xml version="1.0" encoding="utf-8"?>
<sst xmlns="http://schemas.openxmlformats.org/spreadsheetml/2006/main" count="69" uniqueCount="35">
  <si>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</si>
  <si>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</si>
  <si>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</si>
  <si>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</si>
  <si>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</si>
  <si>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</si>
  <si>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</si>
  <si>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</si>
  <si>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</si>
  <si>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</si>
  <si>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</si>
  <si>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</si>
  <si>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</si>
  <si>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単価（税込）
①</t>
    <rPh sb="0" eb="2">
      <t>タンカ</t>
    </rPh>
    <rPh sb="3" eb="5">
      <t>ゼイコミ</t>
    </rPh>
    <phoneticPr fontId="1"/>
  </si>
  <si>
    <t>単価（税込）
②</t>
    <rPh sb="0" eb="2">
      <t>タンカ</t>
    </rPh>
    <rPh sb="3" eb="5">
      <t>ゼイコミ</t>
    </rPh>
    <phoneticPr fontId="1"/>
  </si>
  <si>
    <t>様式5　</t>
    <rPh sb="0" eb="2">
      <t>ヨウシキ</t>
    </rPh>
    <phoneticPr fontId="1"/>
  </si>
  <si>
    <t>入札金額算定書</t>
    <rPh sb="2" eb="4">
      <t>キンガク</t>
    </rPh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</si>
  <si>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</si>
  <si>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r>
      <t xml:space="preserve">小計
D
</t>
    </r>
    <r>
      <rPr>
        <sz val="10"/>
        <rFont val="ＭＳ Ｐゴシック"/>
        <family val="3"/>
        <charset val="128"/>
      </rPr>
      <t>（C×②）</t>
    </r>
    <rPh sb="0" eb="1">
      <t>ショウ</t>
    </rPh>
    <rPh sb="1" eb="2">
      <t>ケイ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</si>
  <si>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</si>
  <si>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r>
      <t xml:space="preserve">月毎の
電気料金合計
</t>
    </r>
    <r>
      <rPr>
        <sz val="12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
（Ｂ＋D）</t>
    </r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</si>
  <si>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2">
      <t>リキリツ</t>
    </rPh>
    <rPh sb="12" eb="14">
      <t>ワリビキ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</si>
  <si>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</si>
  <si>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t>R4</t>
    <phoneticPr fontId="1"/>
  </si>
  <si>
    <t xml:space="preserve"> ７　仕様書の注意点を踏まえた記載であれば、入札参加者の需要内容に合わせた様式も可とする。</t>
    <phoneticPr fontId="1"/>
  </si>
  <si>
    <r>
      <t xml:space="preserve"> ３  </t>
    </r>
    <r>
      <rPr>
        <b/>
        <sz val="12"/>
        <rFont val="ＭＳ Ｐゴシック"/>
        <family val="3"/>
        <charset val="128"/>
      </rPr>
      <t>基本料金及び電力量料金の小計の端数</t>
    </r>
    <r>
      <rPr>
        <sz val="12"/>
        <rFont val="ＭＳ Ｐゴシック"/>
        <family val="3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</t>
    </r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</si>
  <si>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ゴシック"/>
        <family val="3"/>
        <charset val="128"/>
      </rPr>
      <t>。</t>
    </r>
    <phoneticPr fontId="1"/>
  </si>
  <si>
    <r>
      <t xml:space="preserve"> ２　</t>
    </r>
    <r>
      <rPr>
        <b/>
        <sz val="12"/>
        <rFont val="ＭＳ Ｐゴシック"/>
        <family val="3"/>
        <charset val="128"/>
      </rPr>
      <t>基本料金単価①、電力量料金単価②</t>
    </r>
    <r>
      <rPr>
        <sz val="12"/>
        <rFont val="ＭＳ Ｐゴシック"/>
        <family val="3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ゴシック"/>
        <family val="3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</t>
    </r>
    <phoneticPr fontId="1"/>
  </si>
  <si>
    <r>
      <t xml:space="preserve"> 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ゴシック"/>
        <family val="3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ゴシック"/>
        <family val="3"/>
        <charset val="128"/>
      </rPr>
      <t>。</t>
    </r>
    <phoneticPr fontId="1"/>
  </si>
  <si>
    <r>
      <t xml:space="preserve"> ５　</t>
    </r>
    <r>
      <rPr>
        <b/>
        <sz val="12"/>
        <rFont val="ＭＳ Ｐゴシック"/>
        <family val="3"/>
        <charset val="128"/>
      </rPr>
      <t>入札書に記載する金額は、電気料金総価（E①、E⓶の合計） の額</t>
    </r>
    <r>
      <rPr>
        <sz val="12"/>
        <rFont val="ＭＳ Ｐゴシック"/>
        <family val="3"/>
        <charset val="128"/>
      </rPr>
      <t>とする。</t>
    </r>
    <phoneticPr fontId="1"/>
  </si>
  <si>
    <t>入札書記載額
（電気料金総価E ①＋②）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</si>
  <si>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電気料金総価E②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</si>
  <si>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</si>
  <si>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北保健センター</t>
    <rPh sb="0" eb="1">
      <t>キタ</t>
    </rPh>
    <rPh sb="1" eb="3">
      <t>ホケン</t>
    </rPh>
    <phoneticPr fontId="1"/>
  </si>
  <si>
    <t>南保健センター</t>
    <rPh sb="0" eb="1">
      <t>ミナミ</t>
    </rPh>
    <rPh sb="1" eb="3">
      <t>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</si>
</sst>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0_ ;[Red]\-#,##0.00\ "/>
    <numFmt numFmtId="177" formatCode="#,##0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0" borderId="3" xfId="11" applyFont="1" applyBorder="1" applyAlignment="1" applyProtection="1">
      <alignment horizontal="center" vertic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13" fillId="2" borderId="12" xfId="11" applyNumberFormat="1" applyFont="1" applyFill="1" applyBorder="1" applyAlignment="1" applyProtection="1">
      <alignment horizontal="right" shrinkToFit="1"/>
    </xf>
    <xf numFmtId="0" fontId="14" fillId="2" borderId="0" xfId="11" applyFont="1" applyFill="1" applyProtection="1"/>
    <xf numFmtId="0" fontId="0" fillId="2" borderId="1" xfId="11" applyFont="1" applyFill="1" applyBorder="1" applyAlignment="1" applyProtection="1">
      <alignment horizontal="center" vertical="center"/>
    </xf>
    <xf numFmtId="38" fontId="13" fillId="2" borderId="9" xfId="13" applyFont="1" applyFill="1" applyBorder="1" applyAlignment="1" applyProtection="1">
      <alignment horizontal="right"/>
    </xf>
    <xf numFmtId="38" fontId="13" fillId="2" borderId="4" xfId="13" applyFont="1" applyFill="1" applyBorder="1" applyAlignment="1" applyProtection="1">
      <alignment horizontal="right"/>
    </xf>
    <xf numFmtId="0" fontId="6" fillId="2" borderId="0" xfId="7" applyFont="1" applyFill="1" applyAlignment="1" applyProtection="1">
      <alignment horizontal="left"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6" fillId="2" borderId="0" xfId="7" applyFont="1" applyFill="1" applyAlignment="1" applyProtection="1">
      <alignment vertical="top" wrapText="1"/>
    </xf>
    <xf numFmtId="0" fontId="10" fillId="0" borderId="0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right" vertical="center" wrapText="1"/>
    </xf>
    <xf numFmtId="0" fontId="11" fillId="0" borderId="0" xfId="12" applyFont="1" applyBorder="1" applyAlignment="1">
      <alignment horizontal="left" vertical="center" wrapText="1"/>
    </xf>
    <xf numFmtId="0" fontId="12" fillId="0" borderId="0" xfId="12" applyFont="1" applyBorder="1" applyAlignment="1">
      <alignment horizontal="left" vertical="center" wrapText="1"/>
    </xf>
    <xf numFmtId="0" fontId="0" fillId="2" borderId="0" xfId="11" applyFont="1" applyFill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38" fontId="13" fillId="2" borderId="15" xfId="13" applyFont="1" applyFill="1" applyBorder="1" applyAlignment="1" applyProtection="1">
      <alignment horizontal="right"/>
    </xf>
    <xf numFmtId="38" fontId="13" fillId="2" borderId="29" xfId="13" applyFont="1" applyFill="1" applyBorder="1" applyAlignment="1" applyProtection="1">
      <alignment horizontal="right"/>
    </xf>
    <xf numFmtId="9" fontId="0" fillId="2" borderId="8" xfId="11" applyNumberFormat="1" applyFont="1" applyFill="1" applyBorder="1" applyAlignment="1" applyProtection="1">
      <alignment horizontal="right"/>
    </xf>
    <xf numFmtId="0" fontId="0" fillId="2" borderId="7" xfId="11" applyFont="1" applyFill="1" applyBorder="1" applyAlignment="1" applyProtection="1">
      <alignment horizontal="right" wrapText="1"/>
    </xf>
    <xf numFmtId="0" fontId="0" fillId="2" borderId="0" xfId="11" applyFont="1" applyFill="1" applyBorder="1" applyAlignment="1" applyProtection="1">
      <alignment horizontal="right"/>
    </xf>
    <xf numFmtId="0" fontId="2" fillId="2" borderId="0" xfId="11" applyFont="1" applyFill="1" applyAlignment="1" applyProtection="1">
      <alignment horizontal="left"/>
    </xf>
    <xf numFmtId="38" fontId="3" fillId="2" borderId="32" xfId="13" applyFont="1" applyFill="1" applyBorder="1" applyProtection="1"/>
    <xf numFmtId="38" fontId="3" fillId="2" borderId="8" xfId="13" applyFont="1" applyFill="1" applyBorder="1" applyProtection="1"/>
    <xf numFmtId="0" fontId="10" fillId="0" borderId="0" xfId="12" applyFont="1" applyBorder="1" applyAlignment="1">
      <alignment horizontal="center" vertical="center" wrapText="1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3" fillId="2" borderId="34" xfId="13" applyFont="1" applyFill="1" applyBorder="1" applyProtection="1"/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right"/>
    </xf>
    <xf numFmtId="38" fontId="3" fillId="2" borderId="7" xfId="13" applyNumberFormat="1" applyFont="1" applyFill="1" applyBorder="1" applyAlignment="1" applyProtection="1"/>
    <xf numFmtId="38" fontId="9" fillId="2" borderId="0" xfId="13" applyNumberFormat="1" applyFont="1" applyFill="1" applyBorder="1" applyAlignment="1" applyProtection="1">
      <alignment horizontal="center"/>
    </xf>
    <xf numFmtId="0" fontId="3" fillId="2" borderId="0" xfId="11" applyFont="1" applyFill="1" applyBorder="1" applyProtection="1"/>
    <xf numFmtId="40" fontId="18" fillId="0" borderId="30" xfId="13" applyNumberFormat="1" applyFont="1" applyFill="1" applyBorder="1" applyAlignment="1" applyProtection="1">
      <alignment horizontal="right"/>
      <protection locked="0"/>
    </xf>
    <xf numFmtId="40" fontId="18" fillId="0" borderId="28" xfId="13" applyNumberFormat="1" applyFont="1" applyFill="1" applyBorder="1" applyAlignment="1" applyProtection="1">
      <alignment horizontal="right"/>
      <protection locked="0"/>
    </xf>
    <xf numFmtId="40" fontId="18" fillId="0" borderId="27" xfId="13" applyNumberFormat="1" applyFont="1" applyFill="1" applyBorder="1" applyAlignment="1" applyProtection="1">
      <alignment horizontal="right"/>
      <protection locked="0"/>
    </xf>
    <xf numFmtId="40" fontId="18" fillId="0" borderId="31" xfId="13" applyNumberFormat="1" applyFont="1" applyFill="1" applyBorder="1" applyAlignment="1" applyProtection="1">
      <alignment horizontal="right"/>
      <protection locked="0"/>
    </xf>
    <xf numFmtId="0" fontId="13" fillId="2" borderId="0" xfId="0" applyFont="1" applyFill="1" applyAlignment="1" applyProtection="1">
      <alignment vertical="top"/>
    </xf>
    <xf numFmtId="38" fontId="13" fillId="0" borderId="29" xfId="13" applyFont="1" applyFill="1" applyBorder="1" applyAlignment="1" applyProtection="1">
      <alignment horizontal="right"/>
    </xf>
    <xf numFmtId="176" fontId="13" fillId="2" borderId="9" xfId="1" applyNumberFormat="1" applyFont="1" applyFill="1" applyBorder="1" applyAlignment="1" applyProtection="1">
      <alignment horizontal="right" shrinkToFit="1"/>
    </xf>
    <xf numFmtId="176" fontId="13" fillId="2" borderId="2" xfId="1" applyNumberFormat="1" applyFont="1" applyFill="1" applyBorder="1" applyAlignment="1" applyProtection="1">
      <alignment horizontal="right" shrinkToFit="1"/>
    </xf>
    <xf numFmtId="0" fontId="2" fillId="2" borderId="0" xfId="0" applyFont="1" applyFill="1" applyAlignment="1" applyProtection="1">
      <alignment horizontal="left" vertical="center"/>
    </xf>
    <xf numFmtId="0" fontId="0" fillId="2" borderId="0" xfId="7" applyFont="1" applyFill="1" applyAlignment="1" applyProtection="1">
      <alignment vertical="top" wrapText="1"/>
    </xf>
    <xf numFmtId="0" fontId="2" fillId="2" borderId="0" xfId="11" applyFont="1" applyFill="1" applyAlignment="1" applyProtection="1">
      <alignment horizontal="left" vertic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vertical="center"/>
    </xf>
    <xf numFmtId="38" fontId="17" fillId="2" borderId="35" xfId="13" applyFont="1" applyFill="1" applyBorder="1" applyAlignment="1" applyProtection="1">
      <alignment vertical="center"/>
    </xf>
    <xf numFmtId="0" fontId="3" fillId="2" borderId="0" xfId="11" applyFont="1" applyFill="1" applyBorder="1" applyAlignment="1" applyProtection="1">
      <alignment horizontal="center" vertical="center"/>
    </xf>
    <xf numFmtId="0" fontId="3" fillId="2" borderId="0" xfId="11" applyFont="1" applyFill="1" applyBorder="1" applyAlignment="1" applyProtection="1"/>
    <xf numFmtId="38" fontId="3" fillId="2" borderId="0" xfId="13" applyFont="1" applyFill="1" applyBorder="1" applyProtection="1"/>
    <xf numFmtId="38" fontId="3" fillId="2" borderId="0" xfId="13" applyFont="1" applyFill="1" applyBorder="1" applyAlignment="1" applyProtection="1">
      <alignment horizontal="center"/>
    </xf>
    <xf numFmtId="38" fontId="17" fillId="2" borderId="0" xfId="13" applyFont="1" applyFill="1" applyBorder="1" applyAlignment="1" applyProtection="1">
      <alignment vertical="center"/>
    </xf>
    <xf numFmtId="38" fontId="16" fillId="0" borderId="0" xfId="13" applyFont="1" applyFill="1" applyBorder="1" applyAlignment="1" applyProtection="1">
      <alignment horizontal="center" vertical="center" wrapText="1"/>
    </xf>
    <xf numFmtId="38" fontId="9" fillId="0" borderId="36" xfId="13" applyFont="1" applyFill="1" applyBorder="1" applyAlignment="1" applyProtection="1">
      <alignment horizontal="center" vertical="center" wrapText="1"/>
    </xf>
    <xf numFmtId="38" fontId="11" fillId="2" borderId="5" xfId="13" applyFont="1" applyFill="1" applyBorder="1" applyAlignment="1" applyProtection="1">
      <alignment horizontal="center" vertical="center" shrinkToFit="1"/>
    </xf>
    <xf numFmtId="38" fontId="11" fillId="2" borderId="25" xfId="13" applyFont="1" applyFill="1" applyBorder="1" applyAlignment="1" applyProtection="1">
      <alignment horizontal="center" vertical="center" shrinkToFit="1"/>
    </xf>
    <xf numFmtId="38" fontId="11" fillId="2" borderId="26" xfId="13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 wrapText="1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1" xfId="11" applyFont="1" applyFill="1" applyBorder="1" applyAlignment="1" applyProtection="1">
      <alignment horizontal="center" vertical="center"/>
    </xf>
    <xf numFmtId="0" fontId="6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15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29" xfId="11" applyFont="1" applyFill="1" applyBorder="1" applyAlignment="1" applyProtection="1">
      <alignment horizontal="center" vertical="center" wrapText="1"/>
    </xf>
    <xf numFmtId="0" fontId="0" fillId="2" borderId="33" xfId="11" applyFont="1" applyFill="1" applyBorder="1" applyAlignment="1" applyProtection="1">
      <alignment horizontal="center" vertical="center" wrapText="1"/>
    </xf>
    <xf numFmtId="0" fontId="0" fillId="2" borderId="3" xfId="11" applyFont="1" applyFill="1" applyBorder="1" applyAlignment="1" applyProtection="1">
      <alignment horizontal="center" vertical="center" wrapText="1"/>
    </xf>
    <xf numFmtId="0" fontId="0" fillId="2" borderId="24" xfId="11" applyFont="1" applyFill="1" applyBorder="1" applyAlignment="1" applyProtection="1">
      <alignment horizontal="center" vertical="center" wrapText="1"/>
    </xf>
    <xf numFmtId="0" fontId="0" fillId="2" borderId="0" xfId="11" applyFont="1" applyFill="1" applyBorder="1" applyAlignment="1" applyProtection="1">
      <alignment horizontal="center" vertical="center" wrapText="1"/>
    </xf>
    <xf numFmtId="0" fontId="9" fillId="0" borderId="27" xfId="11" applyFont="1" applyFill="1" applyBorder="1" applyAlignment="1" applyProtection="1">
      <alignment horizontal="center" vertical="center" wrapText="1"/>
    </xf>
    <xf numFmtId="0" fontId="9" fillId="0" borderId="37" xfId="11" applyFont="1" applyFill="1" applyBorder="1" applyAlignment="1" applyProtection="1">
      <alignment horizontal="center" vertical="center"/>
    </xf>
    <xf numFmtId="177" fontId="19" fillId="0" borderId="27" xfId="11" applyNumberFormat="1" applyFont="1" applyFill="1" applyBorder="1" applyAlignment="1" applyProtection="1">
      <alignment horizontal="right" vertical="center" wrapText="1"/>
    </xf>
    <xf numFmtId="177" fontId="19" fillId="0" borderId="37" xfId="11" applyNumberFormat="1" applyFont="1" applyFill="1" applyBorder="1" applyAlignment="1" applyProtection="1">
      <alignment horizontal="right" vertical="center"/>
    </xf>
    <xf numFmtId="40" fontId="18" fillId="2" borderId="28" xfId="13" applyNumberFormat="1" applyFont="1" applyFill="1" applyBorder="1" applyAlignment="1" applyProtection="1">
      <alignment horizontal="right"/>
      <protection locked="0"/>
    </xf>
    <xf numFmtId="40" fontId="18" fillId="2" borderId="31" xfId="13" applyNumberFormat="1" applyFont="1" applyFill="1" applyBorder="1" applyAlignment="1" applyProtection="1">
      <alignment horizontal="right"/>
      <protection locked="0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Zeros="0" tabSelected="1" view="pageBreakPreview" zoomScale="90" zoomScaleNormal="75" zoomScaleSheetLayoutView="90" workbookViewId="0">
      <selection activeCell="E20" sqref="E20"/>
    </sheetView>
  </sheetViews>
  <sheetFormatPr defaultRowHeight="13.5" x14ac:dyDescent="0.1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3.5" style="5" customWidth="1"/>
    <col min="11" max="11" width="20.25" style="5" customWidth="1"/>
    <col min="12" max="12" width="19.37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/>
    </row>
    <row r="2" spans="2:15" ht="17.25" x14ac:dyDescent="0.2">
      <c r="B2" s="2"/>
      <c r="C2" s="6"/>
      <c r="D2" s="6"/>
      <c r="E2" s="6"/>
      <c r="M2" s="35"/>
      <c r="O2" s="7"/>
    </row>
    <row r="3" spans="2:15" ht="7.5" customHeight="1" x14ac:dyDescent="0.2">
      <c r="B3" s="2"/>
      <c r="D3" s="6"/>
      <c r="E3" s="6"/>
      <c r="I3" s="91"/>
      <c r="J3" s="91"/>
      <c r="K3" s="45"/>
      <c r="L3" s="30"/>
      <c r="M3" s="30"/>
      <c r="O3" s="7"/>
    </row>
    <row r="4" spans="2:15" ht="17.25" customHeight="1" x14ac:dyDescent="0.2">
      <c r="B4" s="42" t="s">
        <v>15</v>
      </c>
      <c r="C4" s="6"/>
      <c r="D4" s="6"/>
      <c r="E4" s="6"/>
      <c r="K4" s="31"/>
      <c r="L4" s="33"/>
      <c r="M4" s="32"/>
      <c r="O4" s="7"/>
    </row>
    <row r="5" spans="2:15" ht="18.75" customHeight="1" x14ac:dyDescent="0.2">
      <c r="B5" s="42" t="s">
        <v>16</v>
      </c>
      <c r="C5" s="6"/>
      <c r="D5" s="6"/>
      <c r="E5" s="6"/>
      <c r="K5" s="34"/>
      <c r="L5" s="33"/>
      <c r="M5" s="32"/>
    </row>
    <row r="6" spans="2:15" ht="18.75" customHeight="1" x14ac:dyDescent="0.2">
      <c r="B6" s="42"/>
      <c r="C6" s="6"/>
      <c r="D6" s="6"/>
      <c r="E6" s="6"/>
      <c r="K6" s="34"/>
      <c r="L6" s="33"/>
      <c r="M6" s="32"/>
    </row>
    <row r="7" spans="2:15" ht="18.75" customHeight="1" x14ac:dyDescent="0.2">
      <c r="B7" s="2" t="s">
        <v>33</v>
      </c>
      <c r="C7" s="6"/>
      <c r="D7" s="6"/>
      <c r="E7" s="6"/>
      <c r="O7" s="7"/>
    </row>
    <row r="8" spans="2:15" ht="27" customHeight="1" x14ac:dyDescent="0.15">
      <c r="B8" s="92" t="s">
        <v>0</v>
      </c>
      <c r="C8" s="93"/>
      <c r="D8" s="95" t="s">
        <v>1</v>
      </c>
      <c r="E8" s="95"/>
      <c r="F8" s="95"/>
      <c r="G8" s="96"/>
      <c r="H8" s="100" t="s">
        <v>2</v>
      </c>
      <c r="I8" s="101"/>
      <c r="J8" s="101"/>
      <c r="K8" s="97" t="s">
        <v>20</v>
      </c>
      <c r="L8" s="81"/>
      <c r="M8" s="52"/>
    </row>
    <row r="9" spans="2:15" ht="25.5" customHeight="1" x14ac:dyDescent="0.15">
      <c r="B9" s="94"/>
      <c r="C9" s="93"/>
      <c r="D9" s="83" t="s">
        <v>17</v>
      </c>
      <c r="E9" s="85" t="s">
        <v>13</v>
      </c>
      <c r="F9" s="87" t="s">
        <v>3</v>
      </c>
      <c r="G9" s="89" t="s">
        <v>21</v>
      </c>
      <c r="H9" s="102" t="s">
        <v>19</v>
      </c>
      <c r="I9" s="85" t="s">
        <v>14</v>
      </c>
      <c r="J9" s="105" t="s">
        <v>18</v>
      </c>
      <c r="K9" s="98"/>
      <c r="L9" s="82"/>
      <c r="M9" s="52"/>
    </row>
    <row r="10" spans="2:15" ht="43.5" customHeight="1" x14ac:dyDescent="0.15">
      <c r="B10" s="94"/>
      <c r="C10" s="93"/>
      <c r="D10" s="84"/>
      <c r="E10" s="86"/>
      <c r="F10" s="88"/>
      <c r="G10" s="90"/>
      <c r="H10" s="103"/>
      <c r="I10" s="104"/>
      <c r="J10" s="106"/>
      <c r="K10" s="99"/>
      <c r="L10" s="48"/>
      <c r="M10" s="52"/>
    </row>
    <row r="11" spans="2:15" ht="30" customHeight="1" thickBot="1" x14ac:dyDescent="0.2">
      <c r="B11" s="25" t="s">
        <v>4</v>
      </c>
      <c r="C11" s="26" t="s">
        <v>5</v>
      </c>
      <c r="D11" s="8" t="s">
        <v>9</v>
      </c>
      <c r="E11" s="40"/>
      <c r="F11" s="39"/>
      <c r="G11" s="8" t="s">
        <v>6</v>
      </c>
      <c r="H11" s="9" t="s">
        <v>10</v>
      </c>
      <c r="I11" s="41"/>
      <c r="J11" s="8" t="s">
        <v>6</v>
      </c>
      <c r="K11" s="9" t="s">
        <v>6</v>
      </c>
      <c r="L11" s="49"/>
      <c r="M11" s="52"/>
    </row>
    <row r="12" spans="2:15" ht="20.100000000000001" customHeight="1" x14ac:dyDescent="0.2">
      <c r="B12" s="21" t="s">
        <v>23</v>
      </c>
      <c r="C12" s="10">
        <v>1</v>
      </c>
      <c r="D12" s="22">
        <v>201</v>
      </c>
      <c r="E12" s="55"/>
      <c r="F12" s="76" t="s">
        <v>11</v>
      </c>
      <c r="G12" s="59">
        <f>ROUNDDOWN(D12*$E$12*0.85,2)</f>
        <v>0</v>
      </c>
      <c r="H12" s="37">
        <v>15000</v>
      </c>
      <c r="I12" s="53"/>
      <c r="J12" s="60">
        <f>ROUNDDOWN(H12*$I$12,2)</f>
        <v>0</v>
      </c>
      <c r="K12" s="19">
        <f t="shared" ref="K12:K23" si="0">INT(G12+J12)</f>
        <v>0</v>
      </c>
      <c r="L12" s="50"/>
      <c r="M12" s="52"/>
    </row>
    <row r="13" spans="2:15" ht="20.100000000000001" customHeight="1" x14ac:dyDescent="0.2">
      <c r="B13" s="67"/>
      <c r="C13" s="10">
        <v>2</v>
      </c>
      <c r="D13" s="22">
        <v>201</v>
      </c>
      <c r="E13" s="54"/>
      <c r="F13" s="77"/>
      <c r="G13" s="59">
        <f>ROUNDDOWN(D13*$E$13*0.85,2)</f>
        <v>0</v>
      </c>
      <c r="H13" s="37">
        <v>19000</v>
      </c>
      <c r="I13" s="54"/>
      <c r="J13" s="60">
        <f>ROUNDDOWN(H13*$I$13,2)</f>
        <v>0</v>
      </c>
      <c r="K13" s="19">
        <f t="shared" si="0"/>
        <v>0</v>
      </c>
      <c r="L13" s="50"/>
      <c r="M13" s="52"/>
    </row>
    <row r="14" spans="2:15" ht="20.100000000000001" customHeight="1" x14ac:dyDescent="0.2">
      <c r="B14" s="67"/>
      <c r="C14" s="10">
        <v>3</v>
      </c>
      <c r="D14" s="22">
        <v>201</v>
      </c>
      <c r="E14" s="54"/>
      <c r="F14" s="77"/>
      <c r="G14" s="59">
        <f>ROUNDDOWN(D14*$E$14*0.85,2)</f>
        <v>0</v>
      </c>
      <c r="H14" s="37">
        <v>14000</v>
      </c>
      <c r="I14" s="54"/>
      <c r="J14" s="60">
        <f>ROUNDDOWN(H14*$I$14,2)</f>
        <v>0</v>
      </c>
      <c r="K14" s="19">
        <f t="shared" si="0"/>
        <v>0</v>
      </c>
      <c r="L14" s="50"/>
      <c r="M14" s="52"/>
    </row>
    <row r="15" spans="2:15" ht="20.100000000000001" customHeight="1" x14ac:dyDescent="0.2">
      <c r="B15" s="67"/>
      <c r="C15" s="10">
        <v>4</v>
      </c>
      <c r="D15" s="22">
        <v>201</v>
      </c>
      <c r="E15" s="54"/>
      <c r="F15" s="77"/>
      <c r="G15" s="59">
        <f>ROUNDDOWN(D15*$E$15*0.85,2)</f>
        <v>0</v>
      </c>
      <c r="H15" s="37">
        <v>14000</v>
      </c>
      <c r="I15" s="54"/>
      <c r="J15" s="60">
        <f>ROUNDDOWN(H15*$I$15,2)</f>
        <v>0</v>
      </c>
      <c r="K15" s="19">
        <f t="shared" si="0"/>
        <v>0</v>
      </c>
      <c r="L15" s="50"/>
      <c r="M15" s="52"/>
    </row>
    <row r="16" spans="2:15" ht="20.100000000000001" customHeight="1" x14ac:dyDescent="0.2">
      <c r="B16" s="12"/>
      <c r="C16" s="10">
        <v>5</v>
      </c>
      <c r="D16" s="22">
        <v>201</v>
      </c>
      <c r="E16" s="54"/>
      <c r="F16" s="77"/>
      <c r="G16" s="59">
        <f>ROUNDDOWN(D16*$E$16*0.85,2)</f>
        <v>0</v>
      </c>
      <c r="H16" s="37">
        <v>10000</v>
      </c>
      <c r="I16" s="54"/>
      <c r="J16" s="60">
        <f>ROUNDDOWN(H16*$I$16,2)</f>
        <v>0</v>
      </c>
      <c r="K16" s="19">
        <f t="shared" si="0"/>
        <v>0</v>
      </c>
      <c r="L16" s="50"/>
      <c r="M16" s="52"/>
    </row>
    <row r="17" spans="1:14" ht="20.100000000000001" customHeight="1" x14ac:dyDescent="0.2">
      <c r="B17" s="12"/>
      <c r="C17" s="10">
        <v>6</v>
      </c>
      <c r="D17" s="23">
        <v>201</v>
      </c>
      <c r="E17" s="54"/>
      <c r="F17" s="77"/>
      <c r="G17" s="59">
        <f>ROUNDDOWN(D17*$E$17*0.85,2)</f>
        <v>0</v>
      </c>
      <c r="H17" s="38">
        <v>13000</v>
      </c>
      <c r="I17" s="54"/>
      <c r="J17" s="60">
        <f>ROUNDDOWN(H17*$I$17,2)</f>
        <v>0</v>
      </c>
      <c r="K17" s="19">
        <f t="shared" si="0"/>
        <v>0</v>
      </c>
      <c r="L17" s="50"/>
      <c r="M17" s="52"/>
    </row>
    <row r="18" spans="1:14" ht="20.100000000000001" customHeight="1" x14ac:dyDescent="0.2">
      <c r="B18" s="12"/>
      <c r="C18" s="10">
        <v>7</v>
      </c>
      <c r="D18" s="23">
        <v>201</v>
      </c>
      <c r="E18" s="54"/>
      <c r="F18" s="77"/>
      <c r="G18" s="59">
        <f>ROUNDDOWN(D18*$E$18*0.85,2)</f>
        <v>0</v>
      </c>
      <c r="H18" s="38">
        <v>18000</v>
      </c>
      <c r="I18" s="54"/>
      <c r="J18" s="60">
        <f>ROUNDDOWN(H18*$I$18,2)</f>
        <v>0</v>
      </c>
      <c r="K18" s="19">
        <f t="shared" si="0"/>
        <v>0</v>
      </c>
      <c r="L18" s="50"/>
      <c r="M18" s="52"/>
    </row>
    <row r="19" spans="1:14" ht="20.100000000000001" customHeight="1" x14ac:dyDescent="0.2">
      <c r="B19" s="12"/>
      <c r="C19" s="10">
        <v>8</v>
      </c>
      <c r="D19" s="23">
        <v>201</v>
      </c>
      <c r="E19" s="54"/>
      <c r="F19" s="77"/>
      <c r="G19" s="59">
        <f>ROUNDDOWN(D19*$E$19*0.85,2)</f>
        <v>0</v>
      </c>
      <c r="H19" s="58">
        <v>30000</v>
      </c>
      <c r="I19" s="54"/>
      <c r="J19" s="60">
        <f>ROUNDDOWN(H19*$I$19,2)</f>
        <v>0</v>
      </c>
      <c r="K19" s="19">
        <f t="shared" si="0"/>
        <v>0</v>
      </c>
      <c r="L19" s="50"/>
      <c r="M19" s="52"/>
    </row>
    <row r="20" spans="1:14" ht="20.100000000000001" customHeight="1" x14ac:dyDescent="0.2">
      <c r="B20" s="12"/>
      <c r="C20" s="10">
        <v>9</v>
      </c>
      <c r="D20" s="23">
        <v>201</v>
      </c>
      <c r="E20" s="54"/>
      <c r="F20" s="77"/>
      <c r="G20" s="59">
        <f>ROUNDDOWN(D20*$E$20*0.85,2)</f>
        <v>0</v>
      </c>
      <c r="H20" s="38">
        <v>25000</v>
      </c>
      <c r="I20" s="54"/>
      <c r="J20" s="60">
        <f>ROUNDDOWN(H20*$I$20,2)</f>
        <v>0</v>
      </c>
      <c r="K20" s="19">
        <f t="shared" si="0"/>
        <v>0</v>
      </c>
      <c r="L20" s="50"/>
      <c r="M20" s="52"/>
    </row>
    <row r="21" spans="1:14" ht="20.100000000000001" customHeight="1" x14ac:dyDescent="0.2">
      <c r="B21" s="27"/>
      <c r="C21" s="10">
        <v>10</v>
      </c>
      <c r="D21" s="22">
        <v>201</v>
      </c>
      <c r="E21" s="54"/>
      <c r="F21" s="77"/>
      <c r="G21" s="59">
        <f>ROUNDDOWN(D21*$E$21*0.85,2)</f>
        <v>0</v>
      </c>
      <c r="H21" s="37">
        <v>15000</v>
      </c>
      <c r="I21" s="111"/>
      <c r="J21" s="60">
        <f>ROUNDDOWN(H21*$I$21,2)</f>
        <v>0</v>
      </c>
      <c r="K21" s="19">
        <f t="shared" si="0"/>
        <v>0</v>
      </c>
      <c r="L21" s="50"/>
      <c r="M21" s="52"/>
      <c r="N21" s="11"/>
    </row>
    <row r="22" spans="1:14" ht="20.100000000000001" customHeight="1" x14ac:dyDescent="0.2">
      <c r="B22" s="27"/>
      <c r="C22" s="10">
        <v>11</v>
      </c>
      <c r="D22" s="22">
        <v>201</v>
      </c>
      <c r="E22" s="54"/>
      <c r="F22" s="77"/>
      <c r="G22" s="59">
        <f>ROUNDDOWN(D22*$E$22*0.85,2)</f>
        <v>0</v>
      </c>
      <c r="H22" s="37">
        <v>11000</v>
      </c>
      <c r="I22" s="111"/>
      <c r="J22" s="60">
        <f>ROUNDDOWN(H22*$I$22,2)</f>
        <v>0</v>
      </c>
      <c r="K22" s="19">
        <f t="shared" si="0"/>
        <v>0</v>
      </c>
      <c r="L22" s="50"/>
      <c r="M22" s="52"/>
    </row>
    <row r="23" spans="1:14" ht="20.100000000000001" customHeight="1" thickBot="1" x14ac:dyDescent="0.25">
      <c r="B23" s="27"/>
      <c r="C23" s="10">
        <v>12</v>
      </c>
      <c r="D23" s="22">
        <v>201</v>
      </c>
      <c r="E23" s="56"/>
      <c r="F23" s="78"/>
      <c r="G23" s="59">
        <f>ROUNDDOWN(D23*$E$23*0.85,2)</f>
        <v>0</v>
      </c>
      <c r="H23" s="37">
        <v>14000</v>
      </c>
      <c r="I23" s="112"/>
      <c r="J23" s="60">
        <f>ROUNDDOWN(H23*$I$23,2)</f>
        <v>0</v>
      </c>
      <c r="K23" s="46">
        <f t="shared" si="0"/>
        <v>0</v>
      </c>
      <c r="L23" s="51"/>
      <c r="M23" s="52"/>
    </row>
    <row r="24" spans="1:14" ht="19.5" customHeight="1" thickTop="1" thickBot="1" x14ac:dyDescent="0.2">
      <c r="B24" s="13" t="s">
        <v>7</v>
      </c>
      <c r="C24" s="14"/>
      <c r="D24" s="18"/>
      <c r="E24" s="43"/>
      <c r="F24" s="15"/>
      <c r="G24" s="16"/>
      <c r="H24" s="17">
        <f>SUM(H12:H23)</f>
        <v>198000</v>
      </c>
      <c r="I24" s="44"/>
      <c r="J24" s="47"/>
      <c r="K24" s="68">
        <f>SUM(K12:K23)</f>
        <v>0</v>
      </c>
      <c r="L24" s="75" t="s">
        <v>32</v>
      </c>
    </row>
    <row r="25" spans="1:14" ht="12.75" customHeight="1" thickTop="1" x14ac:dyDescent="0.15">
      <c r="B25" s="4"/>
    </row>
    <row r="26" spans="1:14" s="1" customFormat="1" ht="14.25" customHeight="1" x14ac:dyDescent="0.15">
      <c r="A26" s="3" t="s">
        <v>8</v>
      </c>
      <c r="B26" s="57" t="s">
        <v>12</v>
      </c>
      <c r="C26" s="28"/>
      <c r="L26" s="79"/>
      <c r="M26" s="79"/>
    </row>
    <row r="27" spans="1:14" s="1" customFormat="1" ht="16.5" customHeight="1" x14ac:dyDescent="0.15">
      <c r="B27" s="28"/>
      <c r="C27" s="61" t="s">
        <v>22</v>
      </c>
      <c r="D27" s="62"/>
      <c r="E27" s="3"/>
      <c r="F27" s="3"/>
      <c r="G27" s="3"/>
      <c r="H27" s="3"/>
      <c r="I27" s="3"/>
      <c r="J27" s="3"/>
      <c r="L27" s="80"/>
      <c r="M27" s="80"/>
    </row>
    <row r="28" spans="1:14" s="1" customFormat="1" ht="16.5" customHeight="1" x14ac:dyDescent="0.15">
      <c r="B28" s="28"/>
      <c r="C28" s="61" t="s">
        <v>27</v>
      </c>
      <c r="D28" s="62"/>
      <c r="E28" s="29"/>
      <c r="F28" s="29"/>
      <c r="G28" s="29"/>
      <c r="H28" s="29"/>
      <c r="I28" s="29"/>
      <c r="J28" s="29"/>
      <c r="K28" s="29"/>
      <c r="L28" s="80"/>
      <c r="M28" s="80"/>
    </row>
    <row r="29" spans="1:14" ht="16.5" customHeight="1" x14ac:dyDescent="0.15">
      <c r="B29" s="28"/>
      <c r="C29" s="61" t="s">
        <v>25</v>
      </c>
      <c r="D29" s="62"/>
      <c r="E29" s="29"/>
      <c r="F29" s="29"/>
      <c r="G29" s="29"/>
      <c r="H29" s="29"/>
      <c r="I29" s="29"/>
      <c r="J29" s="29"/>
      <c r="K29" s="29"/>
    </row>
    <row r="30" spans="1:14" ht="16.5" customHeight="1" x14ac:dyDescent="0.15">
      <c r="B30" s="28"/>
      <c r="C30" s="61" t="s">
        <v>28</v>
      </c>
      <c r="D30" s="36"/>
      <c r="E30" s="29"/>
      <c r="F30" s="29"/>
      <c r="G30" s="29"/>
      <c r="H30" s="29"/>
      <c r="I30" s="29"/>
      <c r="J30" s="29"/>
      <c r="K30" s="29"/>
    </row>
    <row r="31" spans="1:14" ht="16.5" customHeight="1" x14ac:dyDescent="0.15">
      <c r="B31" s="28"/>
      <c r="C31" s="61" t="s">
        <v>29</v>
      </c>
      <c r="D31" s="36"/>
      <c r="E31" s="36"/>
      <c r="F31" s="36"/>
      <c r="G31" s="36"/>
      <c r="H31" s="36"/>
      <c r="I31" s="36"/>
      <c r="J31" s="36"/>
      <c r="K31" s="24"/>
    </row>
    <row r="32" spans="1:14" ht="16.5" customHeight="1" x14ac:dyDescent="0.15">
      <c r="B32" s="28"/>
      <c r="C32" s="63" t="s">
        <v>26</v>
      </c>
      <c r="D32" s="7"/>
      <c r="E32" s="36"/>
      <c r="F32" s="36"/>
      <c r="G32" s="36"/>
      <c r="H32" s="36"/>
      <c r="I32" s="36"/>
      <c r="J32" s="36"/>
      <c r="K32" s="36"/>
    </row>
    <row r="33" spans="2:10" ht="16.5" customHeight="1" x14ac:dyDescent="0.15">
      <c r="B33" s="20"/>
      <c r="C33" s="63" t="s">
        <v>24</v>
      </c>
      <c r="D33" s="7"/>
      <c r="E33" s="7"/>
      <c r="F33" s="7"/>
      <c r="G33" s="7"/>
      <c r="H33" s="7"/>
      <c r="I33" s="7"/>
      <c r="J33" s="7"/>
    </row>
    <row r="34" spans="2:10" ht="20.100000000000001" customHeight="1" x14ac:dyDescent="0.15"/>
    <row r="35" spans="2:10" ht="20.100000000000001" customHeight="1" x14ac:dyDescent="0.15"/>
    <row r="36" spans="2:10" ht="20.100000000000001" customHeight="1" x14ac:dyDescent="0.15"/>
  </sheetData>
  <sheetProtection algorithmName="SHA-512" hashValue="BJ3qZYKwjvGAcInzZArDWjScTJCywvpHTicfcFptx0yhf+dbUqQPoTYLmRJ3TgO5yjSA+FXH0Nc/v70B/3N8oQ==" saltValue="9IwhPDgQWLq05MeJ02/G7w==" spinCount="100000" sheet="1" selectLockedCells="1"/>
  <mergeCells count="16">
    <mergeCell ref="I3:J3"/>
    <mergeCell ref="B8:C10"/>
    <mergeCell ref="D8:G8"/>
    <mergeCell ref="K8:K10"/>
    <mergeCell ref="H8:J8"/>
    <mergeCell ref="H9:H10"/>
    <mergeCell ref="I9:I10"/>
    <mergeCell ref="J9:J10"/>
    <mergeCell ref="F12:F23"/>
    <mergeCell ref="L26:M26"/>
    <mergeCell ref="L27:M28"/>
    <mergeCell ref="L8:L9"/>
    <mergeCell ref="D9:D10"/>
    <mergeCell ref="E9:E10"/>
    <mergeCell ref="F9:F10"/>
    <mergeCell ref="G9:G10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2" orientation="landscape" cellComments="asDisplayed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Zeros="0" view="pageBreakPreview" topLeftCell="A8" zoomScale="90" zoomScaleNormal="75" zoomScaleSheetLayoutView="90" workbookViewId="0">
      <selection activeCell="E12" sqref="E12:E23"/>
    </sheetView>
  </sheetViews>
  <sheetFormatPr defaultRowHeight="13.5" x14ac:dyDescent="0.15"/>
  <cols>
    <col min="1" max="1" width="3.125" style="5" customWidth="1"/>
    <col min="2" max="2" width="4.75" style="5" customWidth="1"/>
    <col min="3" max="3" width="6.375" style="5" customWidth="1"/>
    <col min="4" max="4" width="9.75" style="5" customWidth="1"/>
    <col min="5" max="5" width="12.25" style="5" customWidth="1"/>
    <col min="6" max="6" width="8" style="5" customWidth="1"/>
    <col min="7" max="7" width="18.5" style="5" customWidth="1"/>
    <col min="8" max="9" width="12.75" style="5" customWidth="1"/>
    <col min="10" max="10" width="18.5" style="5" customWidth="1"/>
    <col min="11" max="11" width="20.25" style="5" customWidth="1"/>
    <col min="12" max="12" width="17.625" style="5" customWidth="1"/>
    <col min="13" max="13" width="4.1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/>
    </row>
    <row r="2" spans="2:15" ht="17.25" x14ac:dyDescent="0.2">
      <c r="B2" s="2"/>
      <c r="C2" s="6"/>
      <c r="D2" s="6"/>
      <c r="E2" s="6"/>
      <c r="M2" s="35"/>
      <c r="O2" s="7"/>
    </row>
    <row r="3" spans="2:15" ht="7.5" customHeight="1" x14ac:dyDescent="0.2">
      <c r="B3" s="2"/>
      <c r="D3" s="6"/>
      <c r="E3" s="6"/>
      <c r="I3" s="91"/>
      <c r="J3" s="91"/>
      <c r="K3" s="45"/>
      <c r="L3" s="45"/>
      <c r="M3" s="45"/>
      <c r="O3" s="7"/>
    </row>
    <row r="4" spans="2:15" ht="17.25" customHeight="1" x14ac:dyDescent="0.2">
      <c r="B4" s="42" t="s">
        <v>15</v>
      </c>
      <c r="C4" s="6"/>
      <c r="D4" s="6"/>
      <c r="E4" s="6"/>
      <c r="K4" s="31"/>
      <c r="L4" s="33"/>
      <c r="M4" s="32"/>
      <c r="O4" s="7"/>
    </row>
    <row r="5" spans="2:15" ht="18.75" customHeight="1" x14ac:dyDescent="0.2">
      <c r="B5" s="42" t="s">
        <v>16</v>
      </c>
      <c r="C5" s="6"/>
      <c r="D5" s="6"/>
      <c r="E5" s="6"/>
      <c r="K5" s="34"/>
      <c r="L5" s="33"/>
      <c r="M5" s="32"/>
    </row>
    <row r="6" spans="2:15" ht="13.5" customHeight="1" x14ac:dyDescent="0.2">
      <c r="B6" s="42"/>
      <c r="C6" s="6"/>
      <c r="D6" s="6"/>
      <c r="E6" s="6"/>
      <c r="K6" s="34"/>
      <c r="L6" s="33"/>
      <c r="M6" s="32"/>
    </row>
    <row r="7" spans="2:15" ht="18.75" customHeight="1" x14ac:dyDescent="0.2">
      <c r="B7" s="2" t="s">
        <v>34</v>
      </c>
      <c r="C7" s="6"/>
      <c r="D7" s="6"/>
      <c r="E7" s="6"/>
      <c r="O7" s="7"/>
    </row>
    <row r="8" spans="2:15" ht="27" customHeight="1" x14ac:dyDescent="0.15">
      <c r="B8" s="92" t="s">
        <v>0</v>
      </c>
      <c r="C8" s="93"/>
      <c r="D8" s="95" t="s">
        <v>1</v>
      </c>
      <c r="E8" s="95"/>
      <c r="F8" s="95"/>
      <c r="G8" s="96"/>
      <c r="H8" s="100" t="s">
        <v>2</v>
      </c>
      <c r="I8" s="101"/>
      <c r="J8" s="101"/>
      <c r="K8" s="97" t="s">
        <v>20</v>
      </c>
      <c r="L8" s="81"/>
      <c r="M8" s="52"/>
    </row>
    <row r="9" spans="2:15" ht="25.5" customHeight="1" x14ac:dyDescent="0.15">
      <c r="B9" s="94"/>
      <c r="C9" s="93"/>
      <c r="D9" s="83" t="s">
        <v>17</v>
      </c>
      <c r="E9" s="85" t="s">
        <v>13</v>
      </c>
      <c r="F9" s="87" t="s">
        <v>3</v>
      </c>
      <c r="G9" s="89" t="s">
        <v>21</v>
      </c>
      <c r="H9" s="102" t="s">
        <v>19</v>
      </c>
      <c r="I9" s="85" t="s">
        <v>14</v>
      </c>
      <c r="J9" s="105" t="s">
        <v>18</v>
      </c>
      <c r="K9" s="98"/>
      <c r="L9" s="82"/>
      <c r="M9" s="52"/>
    </row>
    <row r="10" spans="2:15" ht="43.5" customHeight="1" x14ac:dyDescent="0.15">
      <c r="B10" s="94"/>
      <c r="C10" s="93"/>
      <c r="D10" s="84"/>
      <c r="E10" s="86"/>
      <c r="F10" s="88"/>
      <c r="G10" s="90"/>
      <c r="H10" s="103"/>
      <c r="I10" s="104"/>
      <c r="J10" s="106"/>
      <c r="K10" s="99"/>
      <c r="L10" s="48"/>
      <c r="M10" s="52"/>
    </row>
    <row r="11" spans="2:15" ht="30" customHeight="1" thickBot="1" x14ac:dyDescent="0.2">
      <c r="B11" s="64" t="s">
        <v>4</v>
      </c>
      <c r="C11" s="65" t="s">
        <v>5</v>
      </c>
      <c r="D11" s="8" t="s">
        <v>9</v>
      </c>
      <c r="E11" s="40"/>
      <c r="F11" s="39"/>
      <c r="G11" s="8" t="s">
        <v>6</v>
      </c>
      <c r="H11" s="9" t="s">
        <v>10</v>
      </c>
      <c r="I11" s="41"/>
      <c r="J11" s="8" t="s">
        <v>6</v>
      </c>
      <c r="K11" s="9" t="s">
        <v>6</v>
      </c>
      <c r="L11" s="49"/>
      <c r="M11" s="52"/>
    </row>
    <row r="12" spans="2:15" ht="20.100000000000001" customHeight="1" x14ac:dyDescent="0.2">
      <c r="B12" s="21" t="s">
        <v>23</v>
      </c>
      <c r="C12" s="10">
        <v>1</v>
      </c>
      <c r="D12" s="22">
        <v>80</v>
      </c>
      <c r="E12" s="55"/>
      <c r="F12" s="76" t="s">
        <v>11</v>
      </c>
      <c r="G12" s="59">
        <f>ROUNDDOWN(D12*$E$12*0.85,2)</f>
        <v>0</v>
      </c>
      <c r="H12" s="37">
        <v>11000</v>
      </c>
      <c r="I12" s="53"/>
      <c r="J12" s="60">
        <f>ROUNDDOWN(H12*$I$12,2)</f>
        <v>0</v>
      </c>
      <c r="K12" s="19">
        <f t="shared" ref="K12:K23" si="0">INT(G12+J12)</f>
        <v>0</v>
      </c>
      <c r="L12" s="50"/>
      <c r="M12" s="52"/>
    </row>
    <row r="13" spans="2:15" ht="20.100000000000001" customHeight="1" x14ac:dyDescent="0.2">
      <c r="B13" s="67"/>
      <c r="C13" s="10">
        <v>2</v>
      </c>
      <c r="D13" s="22">
        <v>80</v>
      </c>
      <c r="E13" s="54"/>
      <c r="F13" s="77"/>
      <c r="G13" s="59">
        <f>ROUNDDOWN(D13*$E$13*0.85,2)</f>
        <v>0</v>
      </c>
      <c r="H13" s="37">
        <v>10000</v>
      </c>
      <c r="I13" s="54"/>
      <c r="J13" s="60">
        <f>ROUNDDOWN(H13*$I$13,2)</f>
        <v>0</v>
      </c>
      <c r="K13" s="19">
        <f t="shared" si="0"/>
        <v>0</v>
      </c>
      <c r="L13" s="50"/>
      <c r="M13" s="52"/>
    </row>
    <row r="14" spans="2:15" ht="20.100000000000001" customHeight="1" x14ac:dyDescent="0.2">
      <c r="B14" s="67"/>
      <c r="C14" s="10">
        <v>3</v>
      </c>
      <c r="D14" s="22">
        <v>80</v>
      </c>
      <c r="E14" s="54"/>
      <c r="F14" s="77"/>
      <c r="G14" s="59">
        <f>ROUNDDOWN(D14*$E$14*0.85,2)</f>
        <v>0</v>
      </c>
      <c r="H14" s="37">
        <v>8000</v>
      </c>
      <c r="I14" s="54"/>
      <c r="J14" s="60">
        <f>ROUNDDOWN(H14*$I$14,2)</f>
        <v>0</v>
      </c>
      <c r="K14" s="19">
        <f t="shared" si="0"/>
        <v>0</v>
      </c>
      <c r="L14" s="50"/>
      <c r="M14" s="52"/>
    </row>
    <row r="15" spans="2:15" ht="20.100000000000001" customHeight="1" x14ac:dyDescent="0.2">
      <c r="B15" s="67"/>
      <c r="C15" s="10">
        <v>4</v>
      </c>
      <c r="D15" s="22">
        <v>80</v>
      </c>
      <c r="E15" s="54"/>
      <c r="F15" s="77"/>
      <c r="G15" s="59">
        <f>ROUNDDOWN(D15*$E$15*0.85,2)</f>
        <v>0</v>
      </c>
      <c r="H15" s="37">
        <v>8000</v>
      </c>
      <c r="I15" s="54"/>
      <c r="J15" s="60">
        <f>ROUNDDOWN(H15*$I$15,2)</f>
        <v>0</v>
      </c>
      <c r="K15" s="19">
        <f t="shared" si="0"/>
        <v>0</v>
      </c>
      <c r="L15" s="50"/>
      <c r="M15" s="52"/>
    </row>
    <row r="16" spans="2:15" ht="20.100000000000001" customHeight="1" x14ac:dyDescent="0.2">
      <c r="B16" s="12"/>
      <c r="C16" s="10">
        <v>5</v>
      </c>
      <c r="D16" s="22">
        <v>80</v>
      </c>
      <c r="E16" s="54"/>
      <c r="F16" s="77"/>
      <c r="G16" s="59">
        <f>ROUNDDOWN(D16*$E$16*0.85,2)</f>
        <v>0</v>
      </c>
      <c r="H16" s="37">
        <v>7000</v>
      </c>
      <c r="I16" s="54"/>
      <c r="J16" s="60">
        <f>ROUNDDOWN(H16*$I$16,2)</f>
        <v>0</v>
      </c>
      <c r="K16" s="19">
        <f t="shared" si="0"/>
        <v>0</v>
      </c>
      <c r="L16" s="50"/>
      <c r="M16" s="52"/>
    </row>
    <row r="17" spans="1:14" ht="20.100000000000001" customHeight="1" x14ac:dyDescent="0.2">
      <c r="B17" s="12"/>
      <c r="C17" s="10">
        <v>6</v>
      </c>
      <c r="D17" s="23">
        <v>80</v>
      </c>
      <c r="E17" s="54"/>
      <c r="F17" s="77"/>
      <c r="G17" s="59">
        <f>ROUNDDOWN(D17*$E$17*0.85,2)</f>
        <v>0</v>
      </c>
      <c r="H17" s="38">
        <v>9000</v>
      </c>
      <c r="I17" s="54"/>
      <c r="J17" s="60">
        <f>ROUNDDOWN(H17*$I$17,2)</f>
        <v>0</v>
      </c>
      <c r="K17" s="19">
        <f t="shared" si="0"/>
        <v>0</v>
      </c>
      <c r="L17" s="50"/>
      <c r="M17" s="52"/>
    </row>
    <row r="18" spans="1:14" ht="20.100000000000001" customHeight="1" x14ac:dyDescent="0.2">
      <c r="B18" s="12"/>
      <c r="C18" s="10">
        <v>7</v>
      </c>
      <c r="D18" s="23">
        <v>80</v>
      </c>
      <c r="E18" s="54"/>
      <c r="F18" s="77"/>
      <c r="G18" s="59">
        <f>ROUNDDOWN(D18*$E$18*0.85,2)</f>
        <v>0</v>
      </c>
      <c r="H18" s="38">
        <v>12000</v>
      </c>
      <c r="I18" s="54"/>
      <c r="J18" s="60">
        <f>ROUNDDOWN(H18*$I$18,2)</f>
        <v>0</v>
      </c>
      <c r="K18" s="19">
        <f t="shared" si="0"/>
        <v>0</v>
      </c>
      <c r="L18" s="50"/>
      <c r="M18" s="52"/>
    </row>
    <row r="19" spans="1:14" ht="20.100000000000001" customHeight="1" x14ac:dyDescent="0.2">
      <c r="B19" s="12"/>
      <c r="C19" s="10">
        <v>8</v>
      </c>
      <c r="D19" s="23">
        <v>80</v>
      </c>
      <c r="E19" s="54"/>
      <c r="F19" s="77"/>
      <c r="G19" s="59">
        <f>ROUNDDOWN(D19*$E$19*0.85,2)</f>
        <v>0</v>
      </c>
      <c r="H19" s="58">
        <v>15000</v>
      </c>
      <c r="I19" s="54"/>
      <c r="J19" s="60">
        <f>ROUNDDOWN(H19*$I$19,2)</f>
        <v>0</v>
      </c>
      <c r="K19" s="19">
        <f t="shared" si="0"/>
        <v>0</v>
      </c>
      <c r="L19" s="50"/>
      <c r="M19" s="52"/>
    </row>
    <row r="20" spans="1:14" ht="20.100000000000001" customHeight="1" x14ac:dyDescent="0.2">
      <c r="B20" s="12"/>
      <c r="C20" s="10">
        <v>9</v>
      </c>
      <c r="D20" s="23">
        <v>80</v>
      </c>
      <c r="E20" s="54"/>
      <c r="F20" s="77"/>
      <c r="G20" s="59">
        <f>ROUNDDOWN(D20*$E$20*0.85,2)</f>
        <v>0</v>
      </c>
      <c r="H20" s="38">
        <v>14000</v>
      </c>
      <c r="I20" s="54"/>
      <c r="J20" s="60">
        <f>ROUNDDOWN(H20*$I$20,2)</f>
        <v>0</v>
      </c>
      <c r="K20" s="19">
        <f t="shared" si="0"/>
        <v>0</v>
      </c>
      <c r="L20" s="50"/>
      <c r="M20" s="52"/>
    </row>
    <row r="21" spans="1:14" ht="20.100000000000001" customHeight="1" x14ac:dyDescent="0.2">
      <c r="B21" s="66"/>
      <c r="C21" s="10">
        <v>10</v>
      </c>
      <c r="D21" s="22">
        <v>80</v>
      </c>
      <c r="E21" s="54"/>
      <c r="F21" s="77"/>
      <c r="G21" s="59">
        <f>ROUNDDOWN(D21*$E$21*0.85,2)</f>
        <v>0</v>
      </c>
      <c r="H21" s="37">
        <v>8000</v>
      </c>
      <c r="I21" s="111"/>
      <c r="J21" s="60">
        <f>ROUNDDOWN(H21*$I$21,2)</f>
        <v>0</v>
      </c>
      <c r="K21" s="19">
        <f t="shared" si="0"/>
        <v>0</v>
      </c>
      <c r="L21" s="50"/>
      <c r="M21" s="52"/>
      <c r="N21" s="11"/>
    </row>
    <row r="22" spans="1:14" ht="20.100000000000001" customHeight="1" x14ac:dyDescent="0.2">
      <c r="B22" s="66"/>
      <c r="C22" s="10">
        <v>11</v>
      </c>
      <c r="D22" s="22">
        <v>80</v>
      </c>
      <c r="E22" s="54"/>
      <c r="F22" s="77"/>
      <c r="G22" s="59">
        <f>ROUNDDOWN(D22*$E$22*0.85,2)</f>
        <v>0</v>
      </c>
      <c r="H22" s="37">
        <v>7000</v>
      </c>
      <c r="I22" s="111"/>
      <c r="J22" s="60">
        <f>ROUNDDOWN(H22*$I$22,2)</f>
        <v>0</v>
      </c>
      <c r="K22" s="19">
        <f t="shared" si="0"/>
        <v>0</v>
      </c>
      <c r="L22" s="50"/>
      <c r="M22" s="52"/>
    </row>
    <row r="23" spans="1:14" ht="20.100000000000001" customHeight="1" thickBot="1" x14ac:dyDescent="0.25">
      <c r="B23" s="66"/>
      <c r="C23" s="10">
        <v>12</v>
      </c>
      <c r="D23" s="22">
        <v>80</v>
      </c>
      <c r="E23" s="56"/>
      <c r="F23" s="78"/>
      <c r="G23" s="59">
        <f>ROUNDDOWN(D23*$E$23*0.85,2)</f>
        <v>0</v>
      </c>
      <c r="H23" s="37">
        <v>8000</v>
      </c>
      <c r="I23" s="112"/>
      <c r="J23" s="60">
        <f>ROUNDDOWN(H23*$I$23,2)</f>
        <v>0</v>
      </c>
      <c r="K23" s="46">
        <f t="shared" si="0"/>
        <v>0</v>
      </c>
      <c r="L23" s="51"/>
      <c r="M23" s="52"/>
    </row>
    <row r="24" spans="1:14" ht="18.75" customHeight="1" thickTop="1" thickBot="1" x14ac:dyDescent="0.2">
      <c r="B24" s="13" t="s">
        <v>7</v>
      </c>
      <c r="C24" s="14"/>
      <c r="D24" s="18"/>
      <c r="E24" s="43"/>
      <c r="F24" s="15"/>
      <c r="G24" s="16"/>
      <c r="H24" s="17">
        <f>SUM(H12:H23)</f>
        <v>117000</v>
      </c>
      <c r="I24" s="44"/>
      <c r="J24" s="47"/>
      <c r="K24" s="68">
        <f>SUM(K12:K23)</f>
        <v>0</v>
      </c>
      <c r="L24" s="75" t="s">
        <v>31</v>
      </c>
    </row>
    <row r="25" spans="1:14" ht="19.5" customHeight="1" thickTop="1" thickBot="1" x14ac:dyDescent="0.2">
      <c r="B25" s="69"/>
      <c r="C25" s="70"/>
      <c r="D25" s="71"/>
      <c r="E25" s="71"/>
      <c r="F25" s="72"/>
      <c r="G25" s="71"/>
      <c r="H25" s="71"/>
      <c r="I25" s="71"/>
      <c r="J25" s="71"/>
      <c r="K25" s="73"/>
      <c r="L25" s="74"/>
    </row>
    <row r="26" spans="1:14" ht="44.25" customHeight="1" x14ac:dyDescent="0.15">
      <c r="B26" s="69"/>
      <c r="C26" s="70"/>
      <c r="D26" s="71"/>
      <c r="E26" s="71"/>
      <c r="F26" s="72"/>
      <c r="G26" s="71"/>
      <c r="H26" s="71"/>
      <c r="I26" s="71"/>
      <c r="J26" s="107" t="s">
        <v>30</v>
      </c>
      <c r="K26" s="109">
        <f>SUM(北保健センター!K24+南保健センター!K24)</f>
        <v>0</v>
      </c>
      <c r="L26" s="74"/>
    </row>
    <row r="27" spans="1:14" ht="12.75" customHeight="1" thickBot="1" x14ac:dyDescent="0.2">
      <c r="B27" s="4"/>
      <c r="J27" s="108"/>
      <c r="K27" s="110"/>
    </row>
    <row r="28" spans="1:14" s="1" customFormat="1" ht="14.25" customHeight="1" x14ac:dyDescent="0.15">
      <c r="A28" s="3" t="s">
        <v>8</v>
      </c>
      <c r="B28" s="57" t="s">
        <v>12</v>
      </c>
      <c r="C28" s="28"/>
      <c r="L28" s="79"/>
      <c r="M28" s="79"/>
    </row>
    <row r="29" spans="1:14" s="1" customFormat="1" ht="16.5" customHeight="1" x14ac:dyDescent="0.15">
      <c r="B29" s="28"/>
      <c r="C29" s="61" t="s">
        <v>22</v>
      </c>
      <c r="D29" s="62"/>
      <c r="E29" s="3"/>
      <c r="F29" s="3"/>
      <c r="G29" s="3"/>
      <c r="H29" s="3"/>
      <c r="I29" s="3"/>
      <c r="J29" s="3"/>
      <c r="L29" s="80"/>
      <c r="M29" s="80"/>
    </row>
    <row r="30" spans="1:14" s="1" customFormat="1" ht="16.5" customHeight="1" x14ac:dyDescent="0.15">
      <c r="B30" s="28"/>
      <c r="C30" s="61" t="s">
        <v>27</v>
      </c>
      <c r="D30" s="62"/>
      <c r="E30" s="29"/>
      <c r="F30" s="29"/>
      <c r="G30" s="29"/>
      <c r="H30" s="29"/>
      <c r="I30" s="29"/>
      <c r="J30" s="29"/>
      <c r="K30" s="29"/>
      <c r="L30" s="80"/>
      <c r="M30" s="80"/>
    </row>
    <row r="31" spans="1:14" ht="16.5" customHeight="1" x14ac:dyDescent="0.15">
      <c r="B31" s="28"/>
      <c r="C31" s="61" t="s">
        <v>25</v>
      </c>
      <c r="D31" s="62"/>
      <c r="E31" s="29"/>
      <c r="F31" s="29"/>
      <c r="G31" s="29"/>
      <c r="H31" s="29"/>
      <c r="I31" s="29"/>
      <c r="J31" s="29"/>
      <c r="K31" s="29"/>
    </row>
    <row r="32" spans="1:14" ht="16.5" customHeight="1" x14ac:dyDescent="0.15">
      <c r="B32" s="28"/>
      <c r="C32" s="61" t="s">
        <v>28</v>
      </c>
      <c r="D32" s="36"/>
      <c r="E32" s="29"/>
      <c r="F32" s="29"/>
      <c r="G32" s="29"/>
      <c r="H32" s="29"/>
      <c r="I32" s="29"/>
      <c r="J32" s="29"/>
      <c r="K32" s="29"/>
    </row>
    <row r="33" spans="2:11" ht="16.5" customHeight="1" x14ac:dyDescent="0.15">
      <c r="B33" s="28"/>
      <c r="C33" s="61" t="s">
        <v>29</v>
      </c>
      <c r="D33" s="36"/>
      <c r="E33" s="36"/>
      <c r="F33" s="36"/>
      <c r="G33" s="36"/>
      <c r="H33" s="36"/>
      <c r="I33" s="36"/>
      <c r="J33" s="36"/>
      <c r="K33" s="36"/>
    </row>
    <row r="34" spans="2:11" ht="16.5" customHeight="1" x14ac:dyDescent="0.15">
      <c r="B34" s="28"/>
      <c r="C34" s="63" t="s">
        <v>26</v>
      </c>
      <c r="D34" s="7"/>
      <c r="E34" s="36"/>
      <c r="F34" s="36"/>
      <c r="G34" s="36"/>
      <c r="H34" s="36"/>
      <c r="I34" s="36"/>
      <c r="J34" s="36"/>
      <c r="K34" s="36"/>
    </row>
    <row r="35" spans="2:11" ht="16.5" customHeight="1" x14ac:dyDescent="0.15">
      <c r="B35" s="20"/>
      <c r="C35" s="63" t="s">
        <v>24</v>
      </c>
      <c r="D35" s="7"/>
      <c r="E35" s="7"/>
      <c r="F35" s="7"/>
      <c r="G35" s="7"/>
      <c r="H35" s="7"/>
      <c r="I35" s="7"/>
      <c r="J35" s="7"/>
    </row>
    <row r="36" spans="2:11" ht="20.100000000000001" customHeight="1" x14ac:dyDescent="0.15"/>
    <row r="37" spans="2:11" ht="20.100000000000001" customHeight="1" x14ac:dyDescent="0.15"/>
    <row r="38" spans="2:11" ht="20.100000000000001" customHeight="1" x14ac:dyDescent="0.15"/>
  </sheetData>
  <sheetProtection algorithmName="SHA-512" hashValue="RH+CeXcsknwgZQJ96YX46nQcibBQA9limvWA5B8AFR0ufK/ylRdqr9i8HRYtCbL56+8kX/8Qgf3RMRp9TFYH0w==" saltValue="9ZRYDM8gY8Ng/cubWluMfg==" spinCount="100000" sheet="1" selectLockedCells="1"/>
  <mergeCells count="18">
    <mergeCell ref="F12:F23"/>
    <mergeCell ref="L28:M28"/>
    <mergeCell ref="L29:M30"/>
    <mergeCell ref="J26:J27"/>
    <mergeCell ref="K26:K27"/>
    <mergeCell ref="I3:J3"/>
    <mergeCell ref="B8:C10"/>
    <mergeCell ref="D8:G8"/>
    <mergeCell ref="H8:J8"/>
    <mergeCell ref="K8:K10"/>
    <mergeCell ref="L8:L9"/>
    <mergeCell ref="D9:D10"/>
    <mergeCell ref="E9:E10"/>
    <mergeCell ref="F9:F10"/>
    <mergeCell ref="G9:G10"/>
    <mergeCell ref="H9:H10"/>
    <mergeCell ref="I9:I10"/>
    <mergeCell ref="J9:J10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78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北保健センター</vt:lpstr>
      <vt:lpstr>南保健センター</vt:lpstr>
      <vt:lpstr>南保健センター!Print_Area</vt:lpstr>
      <vt:lpstr>北保健センター!Print_Area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2021-05-23T00:21:35Z</cp:lastPrinted>
  <dcterms:created xsi:type="dcterms:W3CDTF">2003-05-07T07:33:15Z</dcterms:created>
  <dcterms:modified xsi:type="dcterms:W3CDTF">2021-08-05T02:46:55Z</dcterms:modified>
</cp:coreProperties>
</file>