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8.20 駅広\公告\HP\"/>
    </mc:Choice>
  </mc:AlternateContent>
  <bookViews>
    <workbookView xWindow="600" yWindow="165" windowWidth="19395" windowHeight="7785"/>
  </bookViews>
  <sheets>
    <sheet name="岐阜駅北口" sheetId="11" r:id="rId1"/>
    <sheet name="岐阜駅南口 " sheetId="12" r:id="rId2"/>
  </sheets>
  <definedNames>
    <definedName name="_xlnm.Print_Area" localSheetId="1">'岐阜駅南口 '!$A$1:$L$30</definedName>
    <definedName name="_xlnm.Print_Area" localSheetId="0">岐阜駅北口!$A$1:$U$29</definedName>
  </definedNames>
  <calcPr calcId="162913"/>
</workbook>
</file>

<file path=xl/calcChain.xml><?xml version="1.0" encoding="utf-8"?>
<calcChain xmlns="http://schemas.openxmlformats.org/spreadsheetml/2006/main">
  <c r="G9" i="12" l="1"/>
  <c r="G10" i="12"/>
  <c r="G11" i="12"/>
  <c r="G12" i="12"/>
  <c r="G13" i="12"/>
  <c r="G14" i="12"/>
  <c r="G15" i="12"/>
  <c r="G16" i="12"/>
  <c r="G17" i="12"/>
  <c r="G18" i="12"/>
  <c r="G19" i="12"/>
  <c r="G8" i="12"/>
  <c r="K11" i="11" l="1"/>
  <c r="Q16" i="11" l="1"/>
  <c r="Q17" i="11"/>
  <c r="Q15" i="11"/>
  <c r="N9" i="11"/>
  <c r="N10" i="11"/>
  <c r="N11" i="11"/>
  <c r="N12" i="11"/>
  <c r="N13" i="11"/>
  <c r="N14" i="11"/>
  <c r="N15" i="11"/>
  <c r="N16" i="11"/>
  <c r="N17" i="11"/>
  <c r="N18" i="11"/>
  <c r="N19" i="11"/>
  <c r="N8" i="11"/>
  <c r="K9" i="11"/>
  <c r="K10" i="11"/>
  <c r="K12" i="11"/>
  <c r="K13" i="11"/>
  <c r="K14" i="11"/>
  <c r="K15" i="11"/>
  <c r="K16" i="11"/>
  <c r="K17" i="11"/>
  <c r="K18" i="11"/>
  <c r="K19" i="11"/>
  <c r="K8" i="11"/>
  <c r="G9" i="11"/>
  <c r="G10" i="11"/>
  <c r="G11" i="11"/>
  <c r="G12" i="11"/>
  <c r="G13" i="11"/>
  <c r="G14" i="11"/>
  <c r="G15" i="11"/>
  <c r="G16" i="11"/>
  <c r="G17" i="11"/>
  <c r="G18" i="11"/>
  <c r="G19" i="11"/>
  <c r="G8" i="11"/>
  <c r="J8" i="12" l="1"/>
  <c r="K8" i="12" l="1"/>
  <c r="H20" i="12"/>
  <c r="J19" i="12"/>
  <c r="J18" i="12"/>
  <c r="J17" i="12"/>
  <c r="J16" i="12"/>
  <c r="J15" i="12"/>
  <c r="J14" i="12"/>
  <c r="J13" i="12"/>
  <c r="J12" i="12"/>
  <c r="J11" i="12"/>
  <c r="J10" i="12"/>
  <c r="J9" i="12"/>
  <c r="D9" i="12"/>
  <c r="D10" i="12" s="1"/>
  <c r="K9" i="12" l="1"/>
  <c r="K10" i="12"/>
  <c r="D11" i="12"/>
  <c r="K11" i="12" s="1"/>
  <c r="O20" i="11"/>
  <c r="L20" i="11"/>
  <c r="I20" i="11"/>
  <c r="D9" i="11"/>
  <c r="D10" i="11" s="1"/>
  <c r="H8" i="11"/>
  <c r="D12" i="12" l="1"/>
  <c r="K12" i="12" s="1"/>
  <c r="R17" i="11"/>
  <c r="R16" i="11"/>
  <c r="R8" i="11"/>
  <c r="S8" i="11" s="1"/>
  <c r="R10" i="11"/>
  <c r="R12" i="11"/>
  <c r="R14" i="11"/>
  <c r="R18" i="11"/>
  <c r="R9" i="11"/>
  <c r="R11" i="11"/>
  <c r="R13" i="11"/>
  <c r="R15" i="11"/>
  <c r="R19" i="11"/>
  <c r="D11" i="11"/>
  <c r="D13" i="12" l="1"/>
  <c r="K13" i="12" s="1"/>
  <c r="H10" i="11"/>
  <c r="S10" i="11" s="1"/>
  <c r="H9" i="11"/>
  <c r="S9" i="11" s="1"/>
  <c r="D12" i="11"/>
  <c r="H11" i="11"/>
  <c r="D14" i="12" l="1"/>
  <c r="K14" i="12" s="1"/>
  <c r="S11" i="11"/>
  <c r="D13" i="11"/>
  <c r="D15" i="12" l="1"/>
  <c r="K15" i="12" s="1"/>
  <c r="H12" i="11"/>
  <c r="S12" i="11" s="1"/>
  <c r="D14" i="11"/>
  <c r="D16" i="12" l="1"/>
  <c r="K16" i="12" s="1"/>
  <c r="H13" i="11"/>
  <c r="S13" i="11" s="1"/>
  <c r="D15" i="11"/>
  <c r="D17" i="12" l="1"/>
  <c r="K17" i="12" s="1"/>
  <c r="H14" i="11"/>
  <c r="S14" i="11" s="1"/>
  <c r="D16" i="11"/>
  <c r="H15" i="11"/>
  <c r="D18" i="12" l="1"/>
  <c r="K18" i="12" s="1"/>
  <c r="S15" i="11"/>
  <c r="D17" i="11"/>
  <c r="D19" i="12" l="1"/>
  <c r="H16" i="11"/>
  <c r="S16" i="11" s="1"/>
  <c r="D18" i="11"/>
  <c r="H17" i="11"/>
  <c r="K19" i="12" l="1"/>
  <c r="K20" i="12" s="1"/>
  <c r="S17" i="11"/>
  <c r="D19" i="11"/>
  <c r="H18" i="11" l="1"/>
  <c r="S18" i="11" s="1"/>
  <c r="H19" i="11"/>
  <c r="S19" i="11" l="1"/>
  <c r="S20" i="11" s="1"/>
  <c r="K22" i="12" s="1"/>
</calcChain>
</file>

<file path=xl/sharedStrings.xml><?xml version="1.0" encoding="utf-8"?>
<sst xmlns="http://schemas.openxmlformats.org/spreadsheetml/2006/main" count="92" uniqueCount="56">
  <si>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</si>
  <si>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</si>
  <si>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</si>
  <si>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</si>
  <si>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</si>
  <si>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</si>
  <si>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</si>
  <si>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（kWh）</t>
    <phoneticPr fontId="1"/>
  </si>
  <si>
    <t>夜間時間</t>
    <rPh sb="0" eb="2">
      <t>ヤカン</t>
    </rPh>
    <rPh sb="2" eb="4">
      <t>ジカン</t>
    </rPh>
    <phoneticPr fontId="1"/>
  </si>
  <si>
    <t>昼間時間</t>
    <rPh sb="2" eb="4">
      <t>ジカン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</si>
  <si>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</si>
  <si>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R3</t>
    <phoneticPr fontId="1"/>
  </si>
  <si>
    <t>単価</t>
    <rPh sb="0" eb="2">
      <t>タンカ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</si>
  <si>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</si>
  <si>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</si>
  <si>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</si>
  <si>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</si>
  <si>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（kＷ）</t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</si>
  <si>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</si>
  <si>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</si>
  <si>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</si>
  <si>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小計
F
（ｂ1+ｂ2+b3）</t>
    <rPh sb="0" eb="1">
      <t>ショウ</t>
    </rPh>
    <phoneticPr fontId="1"/>
  </si>
  <si>
    <t>月毎の
電気料金合計
G
（Ｂ＋F）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</si>
  <si>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</si>
  <si>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R4</t>
    <phoneticPr fontId="1"/>
  </si>
  <si>
    <t>契約
電力
A</t>
    <rPh sb="0" eb="2">
      <t>ケイヤク</t>
    </rPh>
    <rPh sb="3" eb="5">
      <t>デンリョク</t>
    </rPh>
    <phoneticPr fontId="1"/>
  </si>
  <si>
    <t>電力量料金</t>
    <rPh sb="0" eb="3">
      <t>デンリョクリョウ</t>
    </rPh>
    <rPh sb="3" eb="5">
      <t>リョウキン</t>
    </rPh>
    <phoneticPr fontId="1"/>
  </si>
  <si>
    <r>
      <t xml:space="preserve">計
</t>
    </r>
    <r>
      <rPr>
        <sz val="10"/>
        <rFont val="ＭＳ Ｐ明朝"/>
        <family val="1"/>
        <charset val="128"/>
      </rPr>
      <t>（A×①×
　　力率割引）</t>
    </r>
    <rPh sb="11" eb="14">
      <t>リキリツワリ</t>
    </rPh>
    <rPh sb="14" eb="15">
      <t>ヒ</t>
    </rPh>
    <phoneticPr fontId="1"/>
  </si>
  <si>
    <t xml:space="preserve">小計
B
</t>
    <rPh sb="0" eb="1">
      <t>ショウ</t>
    </rPh>
    <phoneticPr fontId="1"/>
  </si>
  <si>
    <t>岐阜駅南口駅前広場</t>
    <rPh sb="0" eb="2">
      <t>ギフ</t>
    </rPh>
    <rPh sb="2" eb="3">
      <t>エキ</t>
    </rPh>
    <rPh sb="3" eb="5">
      <t>ミナミグチ</t>
    </rPh>
    <rPh sb="5" eb="7">
      <t>エキマエ</t>
    </rPh>
    <rPh sb="7" eb="9">
      <t>ヒロバ</t>
    </rPh>
    <phoneticPr fontId="1"/>
  </si>
  <si>
    <t>岐阜駅北口駅前広場</t>
    <rPh sb="0" eb="2">
      <t>ギフ</t>
    </rPh>
    <rPh sb="2" eb="3">
      <t>エキ</t>
    </rPh>
    <rPh sb="3" eb="5">
      <t>キタグチ</t>
    </rPh>
    <rPh sb="5" eb="7">
      <t>エキマエ</t>
    </rPh>
    <rPh sb="7" eb="9">
      <t>ヒロバ</t>
    </rPh>
    <phoneticPr fontId="1"/>
  </si>
  <si>
    <t>計
D
（C×②）</t>
    <rPh sb="0" eb="1">
      <t>ケイ</t>
    </rPh>
    <phoneticPr fontId="1"/>
  </si>
  <si>
    <t>月毎の
電気料金合計
E
（Ｂ＋D）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</si>
  <si>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 xml:space="preserve">計
B
</t>
    </r>
    <r>
      <rPr>
        <sz val="10"/>
        <rFont val="ＭＳ Ｐ明朝"/>
        <family val="1"/>
        <charset val="128"/>
      </rPr>
      <t>（A×①×
　　力率割引）</t>
    </r>
    <rPh sb="12" eb="15">
      <t>リキリツワリ</t>
    </rPh>
    <rPh sb="15" eb="16">
      <t>ヒ</t>
    </rPh>
    <phoneticPr fontId="1"/>
  </si>
  <si>
    <t>計
ｂ1
（C×②）</t>
    <rPh sb="0" eb="1">
      <t>ケイ</t>
    </rPh>
    <phoneticPr fontId="1"/>
  </si>
  <si>
    <t>計
ｂ2
（D×③）</t>
    <rPh sb="0" eb="1">
      <t>ケイ</t>
    </rPh>
    <phoneticPr fontId="1"/>
  </si>
  <si>
    <t>計
ｂ3
（E×④）</t>
    <rPh sb="0" eb="1">
      <t>ケイ</t>
    </rPh>
    <phoneticPr fontId="1"/>
  </si>
  <si>
    <t>入札金額算定書</t>
    <rPh sb="0" eb="2">
      <t>ニュウサツ</t>
    </rPh>
    <rPh sb="2" eb="7">
      <t>キンガクサンテイショ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</si>
  <si>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</si>
  <si>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</si>
  <si>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</si>
  <si>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</si>
  <si>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</si>
  <si>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2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4" eb="26">
      <t>ゼイコ</t>
    </rPh>
    <rPh sb="26" eb="28">
      <t>タンカ</t>
    </rPh>
    <rPh sb="31" eb="34">
      <t>ショウスウテン</t>
    </rPh>
    <rPh sb="34" eb="35">
      <t>ダイ</t>
    </rPh>
    <rPh sb="36" eb="37">
      <t>イ</t>
    </rPh>
    <rPh sb="38" eb="39">
      <t>キ</t>
    </rPh>
    <rPh sb="40" eb="41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</si>
  <si>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</si>
  <si>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電気料金総価①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</si>
  <si>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電気料金総価②</t>
    <rPh sb="0" eb="6">
      <t>デンキリョウキンソウカ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</si>
  <si>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入札書に記載する金額は、電気料金総価（①、②の合計）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6" eb="28">
      <t>ゴウケイ</t>
    </rPh>
    <rPh sb="31" eb="32">
      <t>ガク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</si>
  <si>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</si>
  <si>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（電気料金総価①＋②）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</si>
  <si>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r>
      <rPr>
        <sz val="12"/>
        <rFont val="ＭＳ Ｐゴシック"/>
        <family val="3"/>
        <charset val="128"/>
      </rPr>
      <t xml:space="preserve"> 2</t>
    </r>
    <r>
      <rPr>
        <sz val="12"/>
        <rFont val="ＭＳ Ｐ明朝"/>
        <family val="1"/>
        <charset val="128"/>
      </rPr>
      <t>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</si>
  <si>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</si>
  <si>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様式5-1</t>
    <rPh sb="0" eb="2">
      <t>ヨウシキ</t>
    </rPh>
    <phoneticPr fontId="1"/>
  </si>
  <si>
    <t>様式5-2</t>
    <rPh sb="0" eb="2">
      <t>ヨウシキ</t>
    </rPh>
    <phoneticPr fontId="1"/>
  </si>
  <si>
    <t>単価</t>
    <rPh sb="0" eb="2">
      <t>タンカ</t>
    </rPh>
    <phoneticPr fontId="1"/>
  </si>
  <si>
    <t>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</si>
</sst>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.00_ ;[Red]\-#,##0.00\ "/>
    <numFmt numFmtId="177" formatCode="#,##0&quot;円&quot;"/>
    <numFmt numFmtId="178" formatCode="#,##0.00_ "/>
    <numFmt numFmtId="179" formatCode="#,##0.00_);[Red]\(#,##0.00\)"/>
    <numFmt numFmtId="181" formatCode="0.00_ "/>
  </numFmts>
  <fonts count="1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3" fillId="2" borderId="0" xfId="0" applyFont="1" applyFill="1" applyProtection="1"/>
    <xf numFmtId="0" fontId="3" fillId="2" borderId="0" xfId="6" applyFont="1" applyFill="1" applyProtection="1"/>
    <xf numFmtId="0" fontId="6" fillId="2" borderId="0" xfId="6" applyFont="1" applyFill="1" applyAlignment="1" applyProtection="1">
      <alignment horizontal="left"/>
    </xf>
    <xf numFmtId="0" fontId="6" fillId="2" borderId="0" xfId="7" applyFont="1" applyFill="1" applyAlignment="1" applyProtection="1">
      <alignment horizontal="left"/>
    </xf>
    <xf numFmtId="0" fontId="3" fillId="2" borderId="11" xfId="6" applyFont="1" applyFill="1" applyBorder="1" applyAlignment="1" applyProtection="1">
      <alignment horizontal="right"/>
    </xf>
    <xf numFmtId="0" fontId="3" fillId="2" borderId="13" xfId="6" applyFont="1" applyFill="1" applyBorder="1" applyAlignment="1" applyProtection="1">
      <alignment horizontal="right"/>
    </xf>
    <xf numFmtId="0" fontId="3" fillId="2" borderId="12" xfId="6" applyFont="1" applyFill="1" applyBorder="1" applyAlignment="1" applyProtection="1">
      <alignment horizontal="right"/>
    </xf>
    <xf numFmtId="0" fontId="3" fillId="0" borderId="9" xfId="6" applyFont="1" applyBorder="1" applyAlignment="1" applyProtection="1">
      <alignment horizontal="center" vertical="center"/>
    </xf>
    <xf numFmtId="0" fontId="7" fillId="2" borderId="0" xfId="6" applyFont="1" applyFill="1" applyProtection="1"/>
    <xf numFmtId="0" fontId="5" fillId="2" borderId="0" xfId="6" applyFont="1" applyFill="1" applyProtection="1"/>
    <xf numFmtId="40" fontId="8" fillId="2" borderId="0" xfId="1" applyNumberFormat="1" applyFont="1" applyFill="1" applyProtection="1"/>
    <xf numFmtId="38" fontId="8" fillId="2" borderId="0" xfId="0" applyNumberFormat="1" applyFont="1" applyFill="1" applyProtection="1"/>
    <xf numFmtId="0" fontId="3" fillId="0" borderId="16" xfId="6" applyFont="1" applyFill="1" applyBorder="1" applyAlignment="1" applyProtection="1">
      <alignment horizontal="right"/>
    </xf>
    <xf numFmtId="0" fontId="3" fillId="0" borderId="13" xfId="6" applyFont="1" applyFill="1" applyBorder="1" applyAlignment="1" applyProtection="1">
      <alignment horizontal="right"/>
    </xf>
    <xf numFmtId="0" fontId="6" fillId="2" borderId="3" xfId="6" applyFont="1" applyFill="1" applyBorder="1" applyAlignment="1" applyProtection="1">
      <alignment horizontal="center" vertical="center"/>
    </xf>
    <xf numFmtId="0" fontId="5" fillId="2" borderId="9" xfId="6" applyFont="1" applyFill="1" applyBorder="1" applyAlignment="1" applyProtection="1">
      <alignment horizontal="center" vertical="center"/>
    </xf>
    <xf numFmtId="0" fontId="5" fillId="0" borderId="4" xfId="6" applyFont="1" applyBorder="1" applyAlignment="1" applyProtection="1">
      <alignment horizontal="center" vertical="center"/>
    </xf>
    <xf numFmtId="9" fontId="3" fillId="0" borderId="9" xfId="6" applyNumberFormat="1" applyFont="1" applyFill="1" applyBorder="1" applyAlignment="1" applyProtection="1">
      <alignment horizontal="center" vertical="top" wrapText="1"/>
    </xf>
    <xf numFmtId="0" fontId="3" fillId="0" borderId="9" xfId="6" applyFont="1" applyFill="1" applyBorder="1" applyAlignment="1" applyProtection="1">
      <alignment horizontal="center" vertical="top"/>
    </xf>
    <xf numFmtId="0" fontId="3" fillId="2" borderId="1" xfId="6" applyFont="1" applyFill="1" applyBorder="1" applyAlignment="1" applyProtection="1">
      <alignment horizontal="center" vertical="center"/>
    </xf>
    <xf numFmtId="0" fontId="3" fillId="2" borderId="9" xfId="6" applyFont="1" applyFill="1" applyBorder="1" applyAlignment="1" applyProtection="1">
      <alignment horizontal="center" vertical="center"/>
    </xf>
    <xf numFmtId="0" fontId="3" fillId="2" borderId="3" xfId="6" applyFont="1" applyFill="1" applyBorder="1" applyAlignment="1" applyProtection="1">
      <alignment horizontal="center" vertical="center"/>
    </xf>
    <xf numFmtId="38" fontId="5" fillId="2" borderId="6" xfId="6" applyNumberFormat="1" applyFont="1" applyFill="1" applyBorder="1" applyAlignment="1" applyProtection="1">
      <alignment horizontal="right" vertical="center" shrinkToFit="1"/>
    </xf>
    <xf numFmtId="0" fontId="12" fillId="2" borderId="0" xfId="6" applyFont="1" applyFill="1" applyProtection="1"/>
    <xf numFmtId="0" fontId="3" fillId="2" borderId="1" xfId="6" applyFont="1" applyFill="1" applyBorder="1" applyAlignment="1" applyProtection="1">
      <alignment horizontal="center" vertical="center"/>
    </xf>
    <xf numFmtId="0" fontId="3" fillId="2" borderId="9" xfId="6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6" applyFont="1" applyFill="1" applyBorder="1" applyAlignment="1" applyProtection="1">
      <alignment horizontal="center" vertical="center" wrapText="1"/>
    </xf>
    <xf numFmtId="178" fontId="5" fillId="2" borderId="17" xfId="9" applyNumberFormat="1" applyFont="1" applyFill="1" applyBorder="1" applyAlignment="1" applyProtection="1">
      <alignment horizontal="right" vertical="center" shrinkToFit="1"/>
    </xf>
    <xf numFmtId="176" fontId="5" fillId="2" borderId="22" xfId="9" applyNumberFormat="1" applyFont="1" applyFill="1" applyBorder="1" applyAlignment="1" applyProtection="1">
      <alignment vertical="center" shrinkToFit="1"/>
    </xf>
    <xf numFmtId="0" fontId="3" fillId="2" borderId="19" xfId="6" applyFont="1" applyFill="1" applyBorder="1" applyAlignment="1" applyProtection="1">
      <alignment horizontal="right"/>
    </xf>
    <xf numFmtId="0" fontId="3" fillId="0" borderId="19" xfId="6" applyFont="1" applyFill="1" applyBorder="1" applyAlignment="1" applyProtection="1">
      <alignment horizontal="right"/>
    </xf>
    <xf numFmtId="0" fontId="3" fillId="0" borderId="0" xfId="6" applyFont="1" applyFill="1" applyBorder="1" applyAlignment="1" applyProtection="1">
      <alignment horizontal="center" vertical="top"/>
    </xf>
    <xf numFmtId="38" fontId="5" fillId="0" borderId="1" xfId="9" applyFont="1" applyFill="1" applyBorder="1" applyAlignment="1" applyProtection="1">
      <alignment horizontal="center" vertical="center" shrinkToFit="1"/>
    </xf>
    <xf numFmtId="178" fontId="5" fillId="0" borderId="17" xfId="9" applyNumberFormat="1" applyFont="1" applyFill="1" applyBorder="1" applyAlignment="1" applyProtection="1">
      <alignment horizontal="right" vertical="center" shrinkToFit="1"/>
    </xf>
    <xf numFmtId="38" fontId="5" fillId="0" borderId="14" xfId="9" applyFont="1" applyFill="1" applyBorder="1" applyAlignment="1" applyProtection="1">
      <alignment vertical="center" shrinkToFit="1"/>
    </xf>
    <xf numFmtId="38" fontId="5" fillId="0" borderId="5" xfId="9" applyFont="1" applyFill="1" applyBorder="1" applyAlignment="1" applyProtection="1">
      <alignment horizontal="center" vertical="center" shrinkToFit="1"/>
    </xf>
    <xf numFmtId="38" fontId="5" fillId="0" borderId="33" xfId="9" applyFont="1" applyFill="1" applyBorder="1" applyAlignment="1" applyProtection="1">
      <alignment vertical="center" shrinkToFit="1"/>
    </xf>
    <xf numFmtId="38" fontId="5" fillId="0" borderId="22" xfId="9" applyFont="1" applyFill="1" applyBorder="1" applyAlignment="1" applyProtection="1">
      <alignment horizontal="center" shrinkToFit="1"/>
    </xf>
    <xf numFmtId="38" fontId="5" fillId="0" borderId="32" xfId="9" applyFont="1" applyFill="1" applyBorder="1" applyAlignment="1" applyProtection="1">
      <alignment horizontal="center" vertical="center" shrinkToFit="1"/>
    </xf>
    <xf numFmtId="38" fontId="5" fillId="0" borderId="25" xfId="9" applyFont="1" applyFill="1" applyBorder="1" applyAlignment="1" applyProtection="1">
      <alignment horizontal="center" vertical="center" shrinkToFit="1"/>
    </xf>
    <xf numFmtId="176" fontId="5" fillId="0" borderId="22" xfId="9" applyNumberFormat="1" applyFont="1" applyFill="1" applyBorder="1" applyAlignment="1" applyProtection="1">
      <alignment horizontal="center" vertical="center" shrinkToFit="1"/>
    </xf>
    <xf numFmtId="38" fontId="5" fillId="0" borderId="24" xfId="9" applyFont="1" applyFill="1" applyBorder="1" applyAlignment="1" applyProtection="1">
      <alignment vertical="center" shrinkToFit="1"/>
    </xf>
    <xf numFmtId="38" fontId="5" fillId="0" borderId="40" xfId="9" applyFont="1" applyFill="1" applyBorder="1" applyAlignment="1" applyProtection="1">
      <alignment vertical="center" shrinkToFit="1"/>
    </xf>
    <xf numFmtId="0" fontId="3" fillId="0" borderId="18" xfId="6" applyFont="1" applyFill="1" applyBorder="1" applyAlignment="1" applyProtection="1">
      <alignment horizontal="center" wrapText="1"/>
    </xf>
    <xf numFmtId="0" fontId="3" fillId="0" borderId="30" xfId="6" applyFont="1" applyFill="1" applyBorder="1" applyAlignment="1" applyProtection="1">
      <alignment horizontal="center" vertical="center" wrapText="1"/>
    </xf>
    <xf numFmtId="0" fontId="3" fillId="0" borderId="5" xfId="6" applyFont="1" applyFill="1" applyBorder="1" applyAlignment="1" applyProtection="1">
      <alignment horizontal="center" vertical="center" wrapText="1"/>
    </xf>
    <xf numFmtId="0" fontId="3" fillId="0" borderId="4" xfId="6" applyFont="1" applyFill="1" applyBorder="1" applyAlignment="1" applyProtection="1">
      <alignment horizontal="center" wrapText="1"/>
    </xf>
    <xf numFmtId="0" fontId="3" fillId="0" borderId="11" xfId="6" applyFont="1" applyFill="1" applyBorder="1" applyAlignment="1" applyProtection="1">
      <alignment horizontal="right"/>
    </xf>
    <xf numFmtId="0" fontId="3" fillId="0" borderId="16" xfId="6" applyFont="1" applyFill="1" applyBorder="1" applyAlignment="1" applyProtection="1">
      <alignment horizontal="center" vertical="top"/>
    </xf>
    <xf numFmtId="38" fontId="5" fillId="0" borderId="1" xfId="9" applyFont="1" applyFill="1" applyBorder="1" applyAlignment="1" applyProtection="1">
      <alignment horizontal="right" vertical="center" shrinkToFit="1"/>
    </xf>
    <xf numFmtId="38" fontId="5" fillId="0" borderId="4" xfId="9" applyFont="1" applyFill="1" applyBorder="1" applyAlignment="1" applyProtection="1">
      <alignment horizontal="right" vertical="center" shrinkToFit="1"/>
    </xf>
    <xf numFmtId="0" fontId="5" fillId="0" borderId="4" xfId="9" applyNumberFormat="1" applyFont="1" applyFill="1" applyBorder="1" applyAlignment="1" applyProtection="1">
      <alignment horizontal="right" vertical="center" shrinkToFit="1"/>
    </xf>
    <xf numFmtId="38" fontId="5" fillId="0" borderId="9" xfId="9" applyFont="1" applyFill="1" applyBorder="1" applyAlignment="1" applyProtection="1">
      <alignment horizontal="right" vertical="center" shrinkToFit="1"/>
    </xf>
    <xf numFmtId="0" fontId="5" fillId="0" borderId="9" xfId="9" applyNumberFormat="1" applyFont="1" applyFill="1" applyBorder="1" applyAlignment="1" applyProtection="1">
      <alignment horizontal="right" vertical="center" shrinkToFit="1"/>
    </xf>
    <xf numFmtId="38" fontId="5" fillId="0" borderId="5" xfId="9" applyFont="1" applyFill="1" applyBorder="1" applyAlignment="1" applyProtection="1">
      <alignment horizontal="right" vertical="center" shrinkToFit="1"/>
    </xf>
    <xf numFmtId="38" fontId="5" fillId="0" borderId="16" xfId="9" applyFont="1" applyFill="1" applyBorder="1" applyAlignment="1" applyProtection="1">
      <alignment horizontal="right" vertical="center" shrinkToFit="1"/>
    </xf>
    <xf numFmtId="0" fontId="5" fillId="0" borderId="16" xfId="9" applyNumberFormat="1" applyFont="1" applyFill="1" applyBorder="1" applyAlignment="1" applyProtection="1">
      <alignment horizontal="right" vertical="center" shrinkToFit="1"/>
    </xf>
    <xf numFmtId="176" fontId="5" fillId="0" borderId="4" xfId="9" applyNumberFormat="1" applyFont="1" applyFill="1" applyBorder="1" applyAlignment="1" applyProtection="1">
      <alignment horizontal="right" vertical="center" shrinkToFit="1"/>
    </xf>
    <xf numFmtId="38" fontId="5" fillId="0" borderId="15" xfId="9" applyFont="1" applyFill="1" applyBorder="1" applyAlignment="1" applyProtection="1">
      <alignment horizontal="right" vertical="center" shrinkToFit="1"/>
    </xf>
    <xf numFmtId="176" fontId="5" fillId="0" borderId="15" xfId="9" applyNumberFormat="1" applyFont="1" applyFill="1" applyBorder="1" applyAlignment="1" applyProtection="1">
      <alignment horizontal="right" vertical="center" shrinkToFit="1"/>
    </xf>
    <xf numFmtId="176" fontId="5" fillId="0" borderId="23" xfId="9" applyNumberFormat="1" applyFont="1" applyFill="1" applyBorder="1" applyAlignment="1" applyProtection="1">
      <alignment vertical="center" shrinkToFit="1"/>
    </xf>
    <xf numFmtId="176" fontId="5" fillId="0" borderId="25" xfId="9" applyNumberFormat="1" applyFont="1" applyFill="1" applyBorder="1" applyAlignment="1" applyProtection="1">
      <alignment vertical="center" shrinkToFit="1"/>
    </xf>
    <xf numFmtId="0" fontId="5" fillId="0" borderId="0" xfId="7" applyFont="1" applyFill="1" applyAlignment="1" applyProtection="1">
      <alignment vertical="top" wrapText="1"/>
    </xf>
    <xf numFmtId="0" fontId="5" fillId="2" borderId="0" xfId="0" applyFont="1" applyFill="1" applyAlignment="1" applyProtection="1">
      <alignment vertical="center"/>
    </xf>
    <xf numFmtId="0" fontId="5" fillId="2" borderId="0" xfId="6" applyFont="1" applyFill="1" applyAlignment="1" applyProtection="1">
      <alignment vertical="center"/>
    </xf>
    <xf numFmtId="38" fontId="5" fillId="2" borderId="18" xfId="6" applyNumberFormat="1" applyFont="1" applyFill="1" applyBorder="1" applyAlignment="1" applyProtection="1">
      <alignment horizontal="right" vertical="center" shrinkToFit="1"/>
    </xf>
    <xf numFmtId="38" fontId="6" fillId="2" borderId="46" xfId="9" applyFont="1" applyFill="1" applyBorder="1" applyAlignment="1" applyProtection="1">
      <alignment vertical="center" shrinkToFit="1"/>
    </xf>
    <xf numFmtId="0" fontId="3" fillId="2" borderId="45" xfId="6" applyFont="1" applyFill="1" applyBorder="1" applyAlignment="1" applyProtection="1">
      <alignment vertical="center"/>
    </xf>
    <xf numFmtId="0" fontId="3" fillId="2" borderId="44" xfId="6" applyFont="1" applyFill="1" applyBorder="1" applyAlignment="1" applyProtection="1">
      <alignment horizontal="center" vertical="center"/>
    </xf>
    <xf numFmtId="0" fontId="5" fillId="2" borderId="42" xfId="6" applyFont="1" applyFill="1" applyBorder="1" applyAlignment="1" applyProtection="1">
      <alignment vertical="center"/>
    </xf>
    <xf numFmtId="0" fontId="5" fillId="2" borderId="41" xfId="6" applyFont="1" applyFill="1" applyBorder="1" applyAlignment="1" applyProtection="1">
      <alignment horizontal="center" vertical="center"/>
    </xf>
    <xf numFmtId="38" fontId="6" fillId="2" borderId="43" xfId="9" applyFont="1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vertical="center"/>
    </xf>
    <xf numFmtId="179" fontId="5" fillId="0" borderId="3" xfId="9" applyNumberFormat="1" applyFont="1" applyFill="1" applyBorder="1" applyAlignment="1" applyProtection="1">
      <alignment horizontal="right" vertical="center" shrinkToFit="1"/>
    </xf>
    <xf numFmtId="178" fontId="5" fillId="0" borderId="2" xfId="9" applyNumberFormat="1" applyFont="1" applyFill="1" applyBorder="1" applyAlignment="1" applyProtection="1">
      <alignment horizontal="right" vertical="center" shrinkToFit="1"/>
    </xf>
    <xf numFmtId="178" fontId="5" fillId="2" borderId="1" xfId="9" applyNumberFormat="1" applyFont="1" applyFill="1" applyBorder="1" applyAlignment="1" applyProtection="1">
      <alignment horizontal="right" vertical="center" shrinkToFit="1"/>
    </xf>
    <xf numFmtId="0" fontId="3" fillId="0" borderId="9" xfId="6" applyFont="1" applyFill="1" applyBorder="1" applyAlignment="1" applyProtection="1">
      <alignment horizontal="center" vertical="center"/>
    </xf>
    <xf numFmtId="0" fontId="3" fillId="0" borderId="4" xfId="6" applyFont="1" applyFill="1" applyBorder="1" applyAlignment="1" applyProtection="1">
      <alignment horizontal="center" vertical="center"/>
    </xf>
    <xf numFmtId="0" fontId="3" fillId="0" borderId="9" xfId="6" applyFont="1" applyFill="1" applyBorder="1" applyAlignment="1" applyProtection="1">
      <alignment horizontal="center" vertical="center"/>
    </xf>
    <xf numFmtId="0" fontId="3" fillId="0" borderId="4" xfId="6" applyFont="1" applyFill="1" applyBorder="1" applyAlignment="1" applyProtection="1">
      <alignment horizontal="center" vertical="center" wrapText="1"/>
    </xf>
    <xf numFmtId="0" fontId="3" fillId="0" borderId="9" xfId="6" applyFont="1" applyFill="1" applyBorder="1" applyAlignment="1" applyProtection="1">
      <alignment horizontal="center" vertical="center" wrapText="1"/>
    </xf>
    <xf numFmtId="0" fontId="3" fillId="0" borderId="16" xfId="6" applyFont="1" applyFill="1" applyBorder="1" applyAlignment="1" applyProtection="1">
      <alignment horizontal="center" vertical="center" wrapText="1"/>
    </xf>
    <xf numFmtId="0" fontId="3" fillId="0" borderId="1" xfId="6" applyFont="1" applyFill="1" applyBorder="1" applyAlignment="1" applyProtection="1">
      <alignment horizontal="center" vertical="center"/>
    </xf>
    <xf numFmtId="0" fontId="3" fillId="0" borderId="17" xfId="6" applyFont="1" applyFill="1" applyBorder="1" applyAlignment="1" applyProtection="1">
      <alignment horizontal="center" vertical="center"/>
    </xf>
    <xf numFmtId="0" fontId="3" fillId="0" borderId="26" xfId="6" applyFont="1" applyFill="1" applyBorder="1" applyAlignment="1" applyProtection="1">
      <alignment horizontal="center" vertical="center"/>
    </xf>
    <xf numFmtId="0" fontId="14" fillId="2" borderId="0" xfId="6" applyFont="1" applyFill="1" applyAlignment="1" applyProtection="1">
      <alignment horizontal="center"/>
    </xf>
    <xf numFmtId="177" fontId="10" fillId="2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1" xfId="6" applyFont="1" applyFill="1" applyBorder="1" applyAlignment="1" applyProtection="1">
      <alignment horizontal="center" vertical="center"/>
    </xf>
    <xf numFmtId="0" fontId="3" fillId="2" borderId="2" xfId="6" applyFont="1" applyFill="1" applyBorder="1" applyAlignment="1" applyProtection="1"/>
    <xf numFmtId="0" fontId="3" fillId="2" borderId="1" xfId="6" applyFont="1" applyFill="1" applyBorder="1" applyAlignment="1" applyProtection="1"/>
    <xf numFmtId="0" fontId="3" fillId="2" borderId="14" xfId="6" applyFont="1" applyFill="1" applyBorder="1" applyAlignment="1" applyProtection="1">
      <alignment horizontal="center" vertical="center"/>
    </xf>
    <xf numFmtId="0" fontId="3" fillId="2" borderId="17" xfId="6" applyFont="1" applyFill="1" applyBorder="1" applyAlignment="1" applyProtection="1">
      <alignment horizontal="center" vertical="center"/>
    </xf>
    <xf numFmtId="0" fontId="3" fillId="2" borderId="26" xfId="6" applyFont="1" applyFill="1" applyBorder="1" applyAlignment="1" applyProtection="1">
      <alignment horizontal="center" vertical="center"/>
    </xf>
    <xf numFmtId="0" fontId="3" fillId="2" borderId="2" xfId="6" applyFont="1" applyFill="1" applyBorder="1" applyAlignment="1" applyProtection="1">
      <alignment horizontal="center" vertical="center" wrapText="1"/>
    </xf>
    <xf numFmtId="0" fontId="3" fillId="2" borderId="2" xfId="6" applyFont="1" applyFill="1" applyBorder="1" applyAlignment="1" applyProtection="1">
      <alignment horizontal="center" vertical="center"/>
    </xf>
    <xf numFmtId="0" fontId="3" fillId="2" borderId="10" xfId="6" applyFont="1" applyFill="1" applyBorder="1" applyAlignment="1" applyProtection="1">
      <alignment horizontal="center" vertical="center"/>
    </xf>
    <xf numFmtId="0" fontId="3" fillId="0" borderId="7" xfId="6" applyFont="1" applyFill="1" applyBorder="1" applyAlignment="1" applyProtection="1">
      <alignment horizontal="center" vertical="center" wrapText="1"/>
    </xf>
    <xf numFmtId="0" fontId="3" fillId="0" borderId="8" xfId="6" applyFont="1" applyFill="1" applyBorder="1" applyAlignment="1" applyProtection="1">
      <alignment horizontal="center" vertical="center"/>
    </xf>
    <xf numFmtId="0" fontId="3" fillId="0" borderId="36" xfId="6" applyFont="1" applyFill="1" applyBorder="1" applyAlignment="1" applyProtection="1">
      <alignment horizontal="center" vertical="center"/>
    </xf>
    <xf numFmtId="0" fontId="3" fillId="0" borderId="0" xfId="6" applyFont="1" applyFill="1" applyBorder="1" applyAlignment="1" applyProtection="1">
      <alignment horizontal="center" vertical="center"/>
    </xf>
    <xf numFmtId="0" fontId="3" fillId="0" borderId="31" xfId="6" applyFont="1" applyFill="1" applyBorder="1" applyAlignment="1" applyProtection="1">
      <alignment horizontal="center" vertical="center"/>
    </xf>
    <xf numFmtId="0" fontId="3" fillId="2" borderId="8" xfId="6" applyFont="1" applyFill="1" applyBorder="1" applyAlignment="1" applyProtection="1">
      <alignment horizontal="center" vertical="center" wrapText="1"/>
    </xf>
    <xf numFmtId="0" fontId="3" fillId="2" borderId="8" xfId="6" applyFont="1" applyFill="1" applyBorder="1" applyAlignment="1" applyProtection="1">
      <alignment horizontal="center" vertical="center"/>
    </xf>
    <xf numFmtId="38" fontId="5" fillId="0" borderId="37" xfId="9" applyFont="1" applyFill="1" applyBorder="1" applyAlignment="1" applyProtection="1">
      <alignment horizontal="center" vertical="center" shrinkToFit="1"/>
    </xf>
    <xf numFmtId="38" fontId="5" fillId="0" borderId="38" xfId="9" applyFont="1" applyFill="1" applyBorder="1" applyAlignment="1" applyProtection="1">
      <alignment horizontal="center" vertical="center" shrinkToFit="1"/>
    </xf>
    <xf numFmtId="38" fontId="5" fillId="0" borderId="39" xfId="9" applyFont="1" applyFill="1" applyBorder="1" applyAlignment="1" applyProtection="1">
      <alignment horizontal="center" vertical="center" shrinkToFit="1"/>
    </xf>
    <xf numFmtId="0" fontId="3" fillId="2" borderId="20" xfId="6" applyFont="1" applyFill="1" applyBorder="1" applyAlignment="1" applyProtection="1">
      <alignment horizontal="center" vertical="center"/>
    </xf>
    <xf numFmtId="0" fontId="3" fillId="2" borderId="21" xfId="6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177" fontId="10" fillId="2" borderId="34" xfId="0" applyNumberFormat="1" applyFont="1" applyFill="1" applyBorder="1" applyAlignment="1" applyProtection="1">
      <alignment horizontal="right" vertical="center"/>
    </xf>
    <xf numFmtId="177" fontId="10" fillId="2" borderId="35" xfId="0" applyNumberFormat="1" applyFont="1" applyFill="1" applyBorder="1" applyAlignment="1" applyProtection="1">
      <alignment horizontal="right" vertical="center"/>
    </xf>
    <xf numFmtId="0" fontId="14" fillId="2" borderId="0" xfId="0" applyFont="1" applyFill="1" applyAlignment="1" applyProtection="1">
      <alignment horizontal="center" vertical="center"/>
    </xf>
    <xf numFmtId="0" fontId="3" fillId="2" borderId="6" xfId="6" applyFont="1" applyFill="1" applyBorder="1" applyAlignment="1" applyProtection="1">
      <alignment horizontal="center" vertical="center" wrapText="1"/>
    </xf>
    <xf numFmtId="0" fontId="3" fillId="2" borderId="6" xfId="6" applyFont="1" applyFill="1" applyBorder="1" applyAlignment="1" applyProtection="1">
      <alignment horizontal="center" vertical="center"/>
    </xf>
    <xf numFmtId="0" fontId="3" fillId="2" borderId="18" xfId="6" applyFont="1" applyFill="1" applyBorder="1" applyAlignment="1" applyProtection="1">
      <alignment horizontal="center" vertical="center"/>
    </xf>
    <xf numFmtId="0" fontId="3" fillId="0" borderId="18" xfId="6" applyFont="1" applyFill="1" applyBorder="1" applyAlignment="1" applyProtection="1">
      <alignment horizontal="center" vertical="center" wrapText="1"/>
    </xf>
    <xf numFmtId="0" fontId="3" fillId="0" borderId="36" xfId="6" applyFont="1" applyFill="1" applyBorder="1" applyAlignment="1" applyProtection="1">
      <alignment horizontal="center" vertical="center" wrapText="1"/>
    </xf>
    <xf numFmtId="0" fontId="3" fillId="2" borderId="7" xfId="6" applyFont="1" applyFill="1" applyBorder="1" applyAlignment="1" applyProtection="1">
      <alignment horizontal="center" vertical="center" wrapText="1"/>
    </xf>
    <xf numFmtId="181" fontId="3" fillId="2" borderId="0" xfId="6" applyNumberFormat="1" applyFont="1" applyFill="1" applyProtection="1"/>
    <xf numFmtId="38" fontId="5" fillId="0" borderId="32" xfId="9" applyFont="1" applyFill="1" applyBorder="1" applyAlignment="1" applyProtection="1">
      <alignment horizontal="center" shrinkToFit="1"/>
    </xf>
    <xf numFmtId="176" fontId="5" fillId="0" borderId="27" xfId="9" applyNumberFormat="1" applyFont="1" applyFill="1" applyBorder="1" applyAlignment="1" applyProtection="1">
      <alignment horizontal="center" vertical="center" shrinkToFit="1"/>
    </xf>
    <xf numFmtId="176" fontId="5" fillId="0" borderId="28" xfId="9" applyNumberFormat="1" applyFont="1" applyFill="1" applyBorder="1" applyAlignment="1" applyProtection="1">
      <alignment horizontal="center" vertical="center" shrinkToFit="1"/>
    </xf>
    <xf numFmtId="176" fontId="5" fillId="0" borderId="29" xfId="9" applyNumberFormat="1" applyFont="1" applyFill="1" applyBorder="1" applyAlignment="1" applyProtection="1">
      <alignment horizontal="center" vertical="center" shrinkToFit="1"/>
    </xf>
  </cellXfs>
  <cellStyles count="15">
    <cellStyle name="パーセント 2" xfId="4"/>
    <cellStyle name="桁区切り" xfId="1" builtinId="6"/>
    <cellStyle name="桁区切り 2" xfId="3"/>
    <cellStyle name="桁区切り 2 2" xfId="9"/>
    <cellStyle name="桁区切り 3" xfId="14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16"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  <dxf>
      <numFmt numFmtId="180" formatCode="#,##0_._0_0_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15</xdr:col>
      <xdr:colOff>0</xdr:colOff>
      <xdr:row>14</xdr:row>
      <xdr:rowOff>0</xdr:rowOff>
    </xdr:to>
    <xdr:cxnSp macro="">
      <xdr:nvCxnSpPr>
        <xdr:cNvPr id="2" name="直線コネクタ 1"/>
        <xdr:cNvCxnSpPr/>
      </xdr:nvCxnSpPr>
      <xdr:spPr>
        <a:xfrm flipH="1">
          <a:off x="13125450" y="2457450"/>
          <a:ext cx="933450" cy="2333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10026</xdr:colOff>
      <xdr:row>7</xdr:row>
      <xdr:rowOff>0</xdr:rowOff>
    </xdr:from>
    <xdr:to>
      <xdr:col>17</xdr:col>
      <xdr:colOff>0</xdr:colOff>
      <xdr:row>14</xdr:row>
      <xdr:rowOff>0</xdr:rowOff>
    </xdr:to>
    <xdr:cxnSp macro="">
      <xdr:nvCxnSpPr>
        <xdr:cNvPr id="3" name="直線コネクタ 2"/>
        <xdr:cNvCxnSpPr/>
      </xdr:nvCxnSpPr>
      <xdr:spPr>
        <a:xfrm flipH="1">
          <a:off x="14954751" y="2457450"/>
          <a:ext cx="1094874" cy="2333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</xdr:row>
      <xdr:rowOff>0</xdr:rowOff>
    </xdr:from>
    <xdr:to>
      <xdr:col>16</xdr:col>
      <xdr:colOff>1</xdr:colOff>
      <xdr:row>19</xdr:row>
      <xdr:rowOff>4763</xdr:rowOff>
    </xdr:to>
    <xdr:cxnSp macro="">
      <xdr:nvCxnSpPr>
        <xdr:cNvPr id="4" name="直線コネクタ 3"/>
        <xdr:cNvCxnSpPr/>
      </xdr:nvCxnSpPr>
      <xdr:spPr>
        <a:xfrm flipH="1">
          <a:off x="13125450" y="5791200"/>
          <a:ext cx="1819276" cy="671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4763</xdr:colOff>
      <xdr:row>17</xdr:row>
      <xdr:rowOff>4763</xdr:rowOff>
    </xdr:from>
    <xdr:to>
      <xdr:col>17</xdr:col>
      <xdr:colOff>9525</xdr:colOff>
      <xdr:row>19</xdr:row>
      <xdr:rowOff>0</xdr:rowOff>
    </xdr:to>
    <xdr:cxnSp macro="">
      <xdr:nvCxnSpPr>
        <xdr:cNvPr id="5" name="直線コネクタ 4"/>
        <xdr:cNvCxnSpPr/>
      </xdr:nvCxnSpPr>
      <xdr:spPr>
        <a:xfrm flipH="1">
          <a:off x="14949488" y="5795963"/>
          <a:ext cx="1109662" cy="66198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12700</xdr:colOff>
      <xdr:row>14</xdr:row>
      <xdr:rowOff>12700</xdr:rowOff>
    </xdr:to>
    <xdr:cxnSp macro="">
      <xdr:nvCxnSpPr>
        <xdr:cNvPr id="6" name="直線コネクタ 5"/>
        <xdr:cNvCxnSpPr/>
      </xdr:nvCxnSpPr>
      <xdr:spPr>
        <a:xfrm flipH="1">
          <a:off x="14058900" y="2457450"/>
          <a:ext cx="898525" cy="23463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U29"/>
  <sheetViews>
    <sheetView showGridLines="0" showZeros="0" tabSelected="1" view="pageBreakPreview" topLeftCell="A4" zoomScale="80" zoomScaleNormal="75" zoomScaleSheetLayoutView="80" workbookViewId="0">
      <selection activeCell="P15" activeCellId="3" sqref="E8:E19 J8:J19 M8:M19 P15:P17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8.5" style="2" customWidth="1"/>
    <col min="5" max="5" width="14.25" style="2" customWidth="1"/>
    <col min="6" max="6" width="7.25" style="2" customWidth="1"/>
    <col min="7" max="7" width="14.5" style="2" customWidth="1"/>
    <col min="8" max="8" width="14.375" style="2" customWidth="1"/>
    <col min="9" max="9" width="12.25" style="2" customWidth="1"/>
    <col min="10" max="10" width="11.625" style="2" customWidth="1"/>
    <col min="11" max="11" width="15.875" style="2" customWidth="1"/>
    <col min="12" max="12" width="12.25" style="2" customWidth="1"/>
    <col min="13" max="13" width="11.625" style="2" customWidth="1"/>
    <col min="14" max="14" width="14.5" style="2" customWidth="1"/>
    <col min="15" max="15" width="12.25" style="2" customWidth="1"/>
    <col min="16" max="16" width="11.625" style="2" customWidth="1"/>
    <col min="17" max="17" width="14.5" style="2" customWidth="1"/>
    <col min="18" max="18" width="17.875" style="2" customWidth="1"/>
    <col min="19" max="19" width="20.25" style="2" customWidth="1"/>
    <col min="20" max="20" width="16.25" style="2" customWidth="1"/>
    <col min="21" max="21" width="8.375" style="2" customWidth="1"/>
    <col min="22" max="16384" width="9" style="2"/>
  </cols>
  <sheetData>
    <row r="1" spans="2:19" ht="21.75" customHeight="1" x14ac:dyDescent="0.15">
      <c r="B1" s="65" t="s">
        <v>52</v>
      </c>
      <c r="C1" s="65"/>
      <c r="D1" s="65"/>
      <c r="E1" s="65"/>
      <c r="F1" s="65"/>
      <c r="G1" s="65"/>
    </row>
    <row r="2" spans="2:19" ht="17.25" customHeight="1" x14ac:dyDescent="0.2">
      <c r="B2" s="65"/>
      <c r="C2" s="65"/>
      <c r="D2" s="65"/>
      <c r="E2" s="65"/>
      <c r="F2" s="65"/>
      <c r="G2" s="65"/>
      <c r="H2" s="87" t="s">
        <v>37</v>
      </c>
      <c r="I2" s="87"/>
      <c r="J2" s="87"/>
      <c r="K2" s="87"/>
      <c r="L2" s="87"/>
      <c r="M2" s="87"/>
    </row>
    <row r="3" spans="2:19" ht="17.25" x14ac:dyDescent="0.2">
      <c r="B3" s="4" t="s">
        <v>30</v>
      </c>
      <c r="C3" s="3"/>
      <c r="D3" s="3"/>
    </row>
    <row r="4" spans="2:19" ht="26.25" customHeight="1" x14ac:dyDescent="0.15">
      <c r="B4" s="90" t="s">
        <v>0</v>
      </c>
      <c r="C4" s="91"/>
      <c r="D4" s="84" t="s">
        <v>1</v>
      </c>
      <c r="E4" s="85"/>
      <c r="F4" s="85"/>
      <c r="G4" s="85"/>
      <c r="H4" s="86"/>
      <c r="I4" s="93" t="s">
        <v>26</v>
      </c>
      <c r="J4" s="94"/>
      <c r="K4" s="94"/>
      <c r="L4" s="94"/>
      <c r="M4" s="94"/>
      <c r="N4" s="94"/>
      <c r="O4" s="94"/>
      <c r="P4" s="94"/>
      <c r="Q4" s="94"/>
      <c r="R4" s="95"/>
      <c r="S4" s="96" t="s">
        <v>22</v>
      </c>
    </row>
    <row r="5" spans="2:19" ht="26.25" customHeight="1" x14ac:dyDescent="0.15">
      <c r="B5" s="92"/>
      <c r="C5" s="91"/>
      <c r="D5" s="81" t="s">
        <v>25</v>
      </c>
      <c r="E5" s="79" t="s">
        <v>12</v>
      </c>
      <c r="F5" s="81" t="s">
        <v>23</v>
      </c>
      <c r="G5" s="81" t="s">
        <v>27</v>
      </c>
      <c r="H5" s="99" t="s">
        <v>28</v>
      </c>
      <c r="I5" s="101" t="s">
        <v>8</v>
      </c>
      <c r="J5" s="102"/>
      <c r="K5" s="103"/>
      <c r="L5" s="80" t="s">
        <v>9</v>
      </c>
      <c r="M5" s="80"/>
      <c r="N5" s="80"/>
      <c r="O5" s="80" t="s">
        <v>10</v>
      </c>
      <c r="P5" s="80"/>
      <c r="Q5" s="80"/>
      <c r="R5" s="104" t="s">
        <v>21</v>
      </c>
      <c r="S5" s="97"/>
    </row>
    <row r="6" spans="2:19" ht="58.5" customHeight="1" x14ac:dyDescent="0.15">
      <c r="B6" s="92"/>
      <c r="C6" s="91"/>
      <c r="D6" s="82"/>
      <c r="E6" s="80"/>
      <c r="F6" s="82"/>
      <c r="G6" s="82"/>
      <c r="H6" s="100"/>
      <c r="I6" s="45" t="s">
        <v>18</v>
      </c>
      <c r="J6" s="46" t="s">
        <v>12</v>
      </c>
      <c r="K6" s="47" t="s">
        <v>34</v>
      </c>
      <c r="L6" s="48" t="s">
        <v>19</v>
      </c>
      <c r="M6" s="28" t="s">
        <v>12</v>
      </c>
      <c r="N6" s="28" t="s">
        <v>35</v>
      </c>
      <c r="O6" s="48" t="s">
        <v>20</v>
      </c>
      <c r="P6" s="28" t="s">
        <v>12</v>
      </c>
      <c r="Q6" s="28" t="s">
        <v>36</v>
      </c>
      <c r="R6" s="105"/>
      <c r="S6" s="98"/>
    </row>
    <row r="7" spans="2:19" ht="26.25" customHeight="1" thickBot="1" x14ac:dyDescent="0.2">
      <c r="B7" s="20" t="s">
        <v>2</v>
      </c>
      <c r="C7" s="22" t="s">
        <v>3</v>
      </c>
      <c r="D7" s="13" t="s">
        <v>17</v>
      </c>
      <c r="E7" s="18" t="s">
        <v>13</v>
      </c>
      <c r="F7" s="83"/>
      <c r="G7" s="13" t="s">
        <v>4</v>
      </c>
      <c r="H7" s="14" t="s">
        <v>4</v>
      </c>
      <c r="I7" s="32" t="s">
        <v>7</v>
      </c>
      <c r="J7" s="33" t="s">
        <v>14</v>
      </c>
      <c r="K7" s="49" t="s">
        <v>4</v>
      </c>
      <c r="L7" s="13" t="s">
        <v>7</v>
      </c>
      <c r="M7" s="19" t="s">
        <v>15</v>
      </c>
      <c r="N7" s="13" t="s">
        <v>4</v>
      </c>
      <c r="O7" s="13" t="s">
        <v>7</v>
      </c>
      <c r="P7" s="50" t="s">
        <v>16</v>
      </c>
      <c r="Q7" s="13" t="s">
        <v>4</v>
      </c>
      <c r="R7" s="6" t="s">
        <v>4</v>
      </c>
      <c r="S7" s="7" t="s">
        <v>4</v>
      </c>
    </row>
    <row r="8" spans="2:19" ht="26.25" customHeight="1" x14ac:dyDescent="0.15">
      <c r="B8" s="16" t="s">
        <v>11</v>
      </c>
      <c r="C8" s="15">
        <v>12</v>
      </c>
      <c r="D8" s="34">
        <v>115</v>
      </c>
      <c r="E8" s="124"/>
      <c r="F8" s="106" t="s">
        <v>5</v>
      </c>
      <c r="G8" s="35">
        <f>ROUNDDOWN(D8*E8*0.85,3)</f>
        <v>0</v>
      </c>
      <c r="H8" s="75">
        <f>SUM(G8)</f>
        <v>0</v>
      </c>
      <c r="I8" s="36">
        <v>19900</v>
      </c>
      <c r="J8" s="124"/>
      <c r="K8" s="76">
        <f>ROUNDDOWN(I8*J8,3)</f>
        <v>0</v>
      </c>
      <c r="L8" s="51">
        <v>17800</v>
      </c>
      <c r="M8" s="124"/>
      <c r="N8" s="76">
        <f>ROUNDDOWN(L8*M8,3)</f>
        <v>0</v>
      </c>
      <c r="O8" s="52"/>
      <c r="P8" s="52"/>
      <c r="Q8" s="53"/>
      <c r="R8" s="77">
        <f>SUM(K8,N8,Q8)</f>
        <v>0</v>
      </c>
      <c r="S8" s="23">
        <f>INT(H8+R8)</f>
        <v>0</v>
      </c>
    </row>
    <row r="9" spans="2:19" ht="26.25" customHeight="1" x14ac:dyDescent="0.15">
      <c r="B9" s="17" t="s">
        <v>24</v>
      </c>
      <c r="C9" s="15">
        <v>1</v>
      </c>
      <c r="D9" s="34">
        <f t="shared" ref="D9:D19" si="0">D8</f>
        <v>115</v>
      </c>
      <c r="E9" s="125"/>
      <c r="F9" s="107"/>
      <c r="G9" s="35">
        <f t="shared" ref="G9:G19" si="1">ROUNDDOWN(D9*E9*0.85,3)</f>
        <v>0</v>
      </c>
      <c r="H9" s="75">
        <f t="shared" ref="H9:H19" si="2">SUM(G9)</f>
        <v>0</v>
      </c>
      <c r="I9" s="36">
        <v>20900</v>
      </c>
      <c r="J9" s="125"/>
      <c r="K9" s="76">
        <f t="shared" ref="K9:K19" si="3">ROUNDDOWN(I9*J9,3)</f>
        <v>0</v>
      </c>
      <c r="L9" s="51">
        <v>15300</v>
      </c>
      <c r="M9" s="125"/>
      <c r="N9" s="76">
        <f t="shared" ref="N9:N19" si="4">ROUNDDOWN(L9*M9,3)</f>
        <v>0</v>
      </c>
      <c r="O9" s="54"/>
      <c r="P9" s="54"/>
      <c r="Q9" s="55"/>
      <c r="R9" s="77">
        <f t="shared" ref="R9:R19" si="5">SUM(K9,N9,Q9)</f>
        <v>0</v>
      </c>
      <c r="S9" s="23">
        <f t="shared" ref="S9:S19" si="6">INT(H9+R9)</f>
        <v>0</v>
      </c>
    </row>
    <row r="10" spans="2:19" ht="26.25" customHeight="1" x14ac:dyDescent="0.15">
      <c r="B10" s="8"/>
      <c r="C10" s="15">
        <v>2</v>
      </c>
      <c r="D10" s="34">
        <f t="shared" si="0"/>
        <v>115</v>
      </c>
      <c r="E10" s="125"/>
      <c r="F10" s="107"/>
      <c r="G10" s="35">
        <f t="shared" si="1"/>
        <v>0</v>
      </c>
      <c r="H10" s="75">
        <f t="shared" si="2"/>
        <v>0</v>
      </c>
      <c r="I10" s="36">
        <v>17300</v>
      </c>
      <c r="J10" s="125"/>
      <c r="K10" s="76">
        <f t="shared" si="3"/>
        <v>0</v>
      </c>
      <c r="L10" s="51">
        <v>13800</v>
      </c>
      <c r="M10" s="125"/>
      <c r="N10" s="76">
        <f t="shared" si="4"/>
        <v>0</v>
      </c>
      <c r="O10" s="54"/>
      <c r="P10" s="54"/>
      <c r="Q10" s="55"/>
      <c r="R10" s="77">
        <f t="shared" si="5"/>
        <v>0</v>
      </c>
      <c r="S10" s="23">
        <f t="shared" si="6"/>
        <v>0</v>
      </c>
    </row>
    <row r="11" spans="2:19" ht="26.25" customHeight="1" x14ac:dyDescent="0.15">
      <c r="B11" s="8"/>
      <c r="C11" s="15">
        <v>3</v>
      </c>
      <c r="D11" s="34">
        <f t="shared" si="0"/>
        <v>115</v>
      </c>
      <c r="E11" s="125"/>
      <c r="F11" s="107"/>
      <c r="G11" s="35">
        <f t="shared" si="1"/>
        <v>0</v>
      </c>
      <c r="H11" s="75">
        <f t="shared" si="2"/>
        <v>0</v>
      </c>
      <c r="I11" s="36">
        <v>17200</v>
      </c>
      <c r="J11" s="125"/>
      <c r="K11" s="76">
        <f>ROUNDDOWN(I11*J11,3)</f>
        <v>0</v>
      </c>
      <c r="L11" s="51">
        <v>14900</v>
      </c>
      <c r="M11" s="125"/>
      <c r="N11" s="76">
        <f t="shared" si="4"/>
        <v>0</v>
      </c>
      <c r="O11" s="54"/>
      <c r="P11" s="54"/>
      <c r="Q11" s="55"/>
      <c r="R11" s="77">
        <f t="shared" si="5"/>
        <v>0</v>
      </c>
      <c r="S11" s="23">
        <f t="shared" si="6"/>
        <v>0</v>
      </c>
    </row>
    <row r="12" spans="2:19" ht="26.25" customHeight="1" x14ac:dyDescent="0.15">
      <c r="B12" s="8"/>
      <c r="C12" s="15">
        <v>4</v>
      </c>
      <c r="D12" s="34">
        <f t="shared" si="0"/>
        <v>115</v>
      </c>
      <c r="E12" s="125"/>
      <c r="F12" s="107"/>
      <c r="G12" s="35">
        <f t="shared" si="1"/>
        <v>0</v>
      </c>
      <c r="H12" s="75">
        <f t="shared" si="2"/>
        <v>0</v>
      </c>
      <c r="I12" s="36">
        <v>18600</v>
      </c>
      <c r="J12" s="125"/>
      <c r="K12" s="76">
        <f t="shared" si="3"/>
        <v>0</v>
      </c>
      <c r="L12" s="51">
        <v>16700</v>
      </c>
      <c r="M12" s="125"/>
      <c r="N12" s="76">
        <f t="shared" si="4"/>
        <v>0</v>
      </c>
      <c r="O12" s="54"/>
      <c r="P12" s="54"/>
      <c r="Q12" s="55"/>
      <c r="R12" s="77">
        <f t="shared" si="5"/>
        <v>0</v>
      </c>
      <c r="S12" s="23">
        <f t="shared" si="6"/>
        <v>0</v>
      </c>
    </row>
    <row r="13" spans="2:19" ht="26.25" customHeight="1" x14ac:dyDescent="0.15">
      <c r="B13" s="8"/>
      <c r="C13" s="15">
        <v>5</v>
      </c>
      <c r="D13" s="37">
        <f t="shared" si="0"/>
        <v>115</v>
      </c>
      <c r="E13" s="125"/>
      <c r="F13" s="107"/>
      <c r="G13" s="35">
        <f t="shared" si="1"/>
        <v>0</v>
      </c>
      <c r="H13" s="75">
        <f t="shared" si="2"/>
        <v>0</v>
      </c>
      <c r="I13" s="38">
        <v>20200</v>
      </c>
      <c r="J13" s="125"/>
      <c r="K13" s="76">
        <f t="shared" si="3"/>
        <v>0</v>
      </c>
      <c r="L13" s="56">
        <v>14400</v>
      </c>
      <c r="M13" s="125"/>
      <c r="N13" s="76">
        <f t="shared" si="4"/>
        <v>0</v>
      </c>
      <c r="O13" s="54"/>
      <c r="P13" s="54"/>
      <c r="Q13" s="55"/>
      <c r="R13" s="77">
        <f t="shared" si="5"/>
        <v>0</v>
      </c>
      <c r="S13" s="23">
        <f t="shared" si="6"/>
        <v>0</v>
      </c>
    </row>
    <row r="14" spans="2:19" ht="26.25" customHeight="1" thickBot="1" x14ac:dyDescent="0.2">
      <c r="B14" s="8"/>
      <c r="C14" s="15">
        <v>6</v>
      </c>
      <c r="D14" s="37">
        <f t="shared" si="0"/>
        <v>115</v>
      </c>
      <c r="E14" s="125"/>
      <c r="F14" s="107"/>
      <c r="G14" s="35">
        <f t="shared" si="1"/>
        <v>0</v>
      </c>
      <c r="H14" s="75">
        <f t="shared" si="2"/>
        <v>0</v>
      </c>
      <c r="I14" s="38">
        <v>16400</v>
      </c>
      <c r="J14" s="125"/>
      <c r="K14" s="76">
        <f t="shared" si="3"/>
        <v>0</v>
      </c>
      <c r="L14" s="56">
        <v>16500</v>
      </c>
      <c r="M14" s="125"/>
      <c r="N14" s="76">
        <f t="shared" si="4"/>
        <v>0</v>
      </c>
      <c r="O14" s="57"/>
      <c r="P14" s="54"/>
      <c r="Q14" s="58"/>
      <c r="R14" s="77">
        <f t="shared" si="5"/>
        <v>0</v>
      </c>
      <c r="S14" s="23">
        <f t="shared" si="6"/>
        <v>0</v>
      </c>
    </row>
    <row r="15" spans="2:19" ht="26.25" customHeight="1" x14ac:dyDescent="0.15">
      <c r="B15" s="8"/>
      <c r="C15" s="15">
        <v>7</v>
      </c>
      <c r="D15" s="37">
        <f t="shared" si="0"/>
        <v>115</v>
      </c>
      <c r="E15" s="125"/>
      <c r="F15" s="107"/>
      <c r="G15" s="35">
        <f t="shared" si="1"/>
        <v>0</v>
      </c>
      <c r="H15" s="75">
        <f t="shared" si="2"/>
        <v>0</v>
      </c>
      <c r="I15" s="38">
        <v>18700</v>
      </c>
      <c r="J15" s="125"/>
      <c r="K15" s="76">
        <f t="shared" si="3"/>
        <v>0</v>
      </c>
      <c r="L15" s="56">
        <v>11400</v>
      </c>
      <c r="M15" s="125"/>
      <c r="N15" s="76">
        <f t="shared" si="4"/>
        <v>0</v>
      </c>
      <c r="O15" s="56">
        <v>4300</v>
      </c>
      <c r="P15" s="124"/>
      <c r="Q15" s="76">
        <f>ROUNDDOWN(O15*P15,3)</f>
        <v>0</v>
      </c>
      <c r="R15" s="77">
        <f t="shared" si="5"/>
        <v>0</v>
      </c>
      <c r="S15" s="23">
        <f t="shared" si="6"/>
        <v>0</v>
      </c>
    </row>
    <row r="16" spans="2:19" ht="26.25" customHeight="1" x14ac:dyDescent="0.15">
      <c r="B16" s="8"/>
      <c r="C16" s="15">
        <v>8</v>
      </c>
      <c r="D16" s="37">
        <f t="shared" si="0"/>
        <v>115</v>
      </c>
      <c r="E16" s="125"/>
      <c r="F16" s="107"/>
      <c r="G16" s="35">
        <f t="shared" si="1"/>
        <v>0</v>
      </c>
      <c r="H16" s="75">
        <f t="shared" si="2"/>
        <v>0</v>
      </c>
      <c r="I16" s="38">
        <v>19500</v>
      </c>
      <c r="J16" s="125"/>
      <c r="K16" s="76">
        <f t="shared" si="3"/>
        <v>0</v>
      </c>
      <c r="L16" s="56">
        <v>12600</v>
      </c>
      <c r="M16" s="125"/>
      <c r="N16" s="76">
        <f t="shared" si="4"/>
        <v>0</v>
      </c>
      <c r="O16" s="56">
        <v>4500</v>
      </c>
      <c r="P16" s="125"/>
      <c r="Q16" s="76">
        <f t="shared" ref="Q16:Q17" si="7">ROUNDDOWN(O16*P16,3)</f>
        <v>0</v>
      </c>
      <c r="R16" s="77">
        <f t="shared" si="5"/>
        <v>0</v>
      </c>
      <c r="S16" s="23">
        <f t="shared" si="6"/>
        <v>0</v>
      </c>
    </row>
    <row r="17" spans="2:21" ht="26.25" customHeight="1" thickBot="1" x14ac:dyDescent="0.2">
      <c r="B17" s="21"/>
      <c r="C17" s="15">
        <v>9</v>
      </c>
      <c r="D17" s="34">
        <f t="shared" si="0"/>
        <v>115</v>
      </c>
      <c r="E17" s="125"/>
      <c r="F17" s="107"/>
      <c r="G17" s="35">
        <f t="shared" si="1"/>
        <v>0</v>
      </c>
      <c r="H17" s="75">
        <f t="shared" si="2"/>
        <v>0</v>
      </c>
      <c r="I17" s="36">
        <v>20100</v>
      </c>
      <c r="J17" s="125"/>
      <c r="K17" s="76">
        <f t="shared" si="3"/>
        <v>0</v>
      </c>
      <c r="L17" s="51">
        <v>13600</v>
      </c>
      <c r="M17" s="125"/>
      <c r="N17" s="76">
        <f t="shared" si="4"/>
        <v>0</v>
      </c>
      <c r="O17" s="51">
        <v>4500</v>
      </c>
      <c r="P17" s="126"/>
      <c r="Q17" s="76">
        <f t="shared" si="7"/>
        <v>0</v>
      </c>
      <c r="R17" s="77">
        <f t="shared" si="5"/>
        <v>0</v>
      </c>
      <c r="S17" s="23">
        <f t="shared" si="6"/>
        <v>0</v>
      </c>
      <c r="U17" s="9"/>
    </row>
    <row r="18" spans="2:21" ht="26.25" customHeight="1" x14ac:dyDescent="0.15">
      <c r="B18" s="21"/>
      <c r="C18" s="15">
        <v>10</v>
      </c>
      <c r="D18" s="34">
        <f t="shared" si="0"/>
        <v>115</v>
      </c>
      <c r="E18" s="125"/>
      <c r="F18" s="107"/>
      <c r="G18" s="35">
        <f t="shared" si="1"/>
        <v>0</v>
      </c>
      <c r="H18" s="75">
        <f t="shared" si="2"/>
        <v>0</v>
      </c>
      <c r="I18" s="36">
        <v>19800</v>
      </c>
      <c r="J18" s="125"/>
      <c r="K18" s="76">
        <f t="shared" si="3"/>
        <v>0</v>
      </c>
      <c r="L18" s="51">
        <v>21700</v>
      </c>
      <c r="M18" s="125"/>
      <c r="N18" s="76">
        <f t="shared" si="4"/>
        <v>0</v>
      </c>
      <c r="O18" s="52"/>
      <c r="P18" s="54"/>
      <c r="Q18" s="59"/>
      <c r="R18" s="77">
        <f t="shared" si="5"/>
        <v>0</v>
      </c>
      <c r="S18" s="23">
        <f t="shared" si="6"/>
        <v>0</v>
      </c>
    </row>
    <row r="19" spans="2:21" ht="26.25" customHeight="1" thickBot="1" x14ac:dyDescent="0.2">
      <c r="B19" s="21"/>
      <c r="C19" s="15">
        <v>11</v>
      </c>
      <c r="D19" s="34">
        <f t="shared" si="0"/>
        <v>115</v>
      </c>
      <c r="E19" s="126"/>
      <c r="F19" s="108"/>
      <c r="G19" s="35">
        <f t="shared" si="1"/>
        <v>0</v>
      </c>
      <c r="H19" s="75">
        <f t="shared" si="2"/>
        <v>0</v>
      </c>
      <c r="I19" s="36">
        <v>22400</v>
      </c>
      <c r="J19" s="126"/>
      <c r="K19" s="76">
        <f t="shared" si="3"/>
        <v>0</v>
      </c>
      <c r="L19" s="51">
        <v>19400</v>
      </c>
      <c r="M19" s="126"/>
      <c r="N19" s="76">
        <f t="shared" si="4"/>
        <v>0</v>
      </c>
      <c r="O19" s="60"/>
      <c r="P19" s="54"/>
      <c r="Q19" s="61"/>
      <c r="R19" s="77">
        <f t="shared" si="5"/>
        <v>0</v>
      </c>
      <c r="S19" s="67">
        <f t="shared" si="6"/>
        <v>0</v>
      </c>
    </row>
    <row r="20" spans="2:21" ht="26.25" customHeight="1" thickTop="1" thickBot="1" x14ac:dyDescent="0.2">
      <c r="B20" s="109" t="s">
        <v>6</v>
      </c>
      <c r="C20" s="110"/>
      <c r="D20" s="39"/>
      <c r="E20" s="40"/>
      <c r="F20" s="41"/>
      <c r="G20" s="42"/>
      <c r="H20" s="62"/>
      <c r="I20" s="43">
        <f>SUM(I8:I19)</f>
        <v>231000</v>
      </c>
      <c r="J20" s="44"/>
      <c r="K20" s="63"/>
      <c r="L20" s="43">
        <f>SUM(L8:L19)</f>
        <v>188100</v>
      </c>
      <c r="M20" s="44"/>
      <c r="N20" s="63"/>
      <c r="O20" s="43">
        <f>SUM(O8:O19)</f>
        <v>13300</v>
      </c>
      <c r="P20" s="44"/>
      <c r="Q20" s="63"/>
      <c r="R20" s="30"/>
      <c r="S20" s="68">
        <f>SUM(S8:S19)</f>
        <v>0</v>
      </c>
      <c r="T20" s="69" t="s">
        <v>45</v>
      </c>
    </row>
    <row r="21" spans="2:21" ht="19.5" customHeight="1" x14ac:dyDescent="0.15">
      <c r="B21" s="10"/>
    </row>
    <row r="22" spans="2:21" s="1" customFormat="1" ht="20.25" customHeight="1" x14ac:dyDescent="0.15">
      <c r="B22" s="65" t="s">
        <v>38</v>
      </c>
      <c r="C22" s="24"/>
      <c r="D22" s="24"/>
      <c r="E22" s="24"/>
      <c r="F22" s="24"/>
      <c r="G22" s="24"/>
      <c r="H22" s="24"/>
      <c r="I22" s="24"/>
      <c r="J22" s="24"/>
      <c r="K22" s="10"/>
      <c r="L22" s="10"/>
      <c r="R22" s="111"/>
      <c r="S22" s="88"/>
    </row>
    <row r="23" spans="2:21" s="1" customFormat="1" ht="18" customHeight="1" x14ac:dyDescent="0.15">
      <c r="B23" s="65" t="s">
        <v>39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R23" s="112"/>
      <c r="S23" s="88"/>
      <c r="T23" s="11"/>
    </row>
    <row r="24" spans="2:21" s="1" customFormat="1" ht="18" customHeight="1" x14ac:dyDescent="0.15">
      <c r="B24" s="65" t="s">
        <v>43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T24" s="12"/>
    </row>
    <row r="25" spans="2:21" s="1" customFormat="1" ht="18" customHeight="1" x14ac:dyDescent="0.15">
      <c r="B25" s="65" t="s">
        <v>40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2:21" s="1" customFormat="1" ht="18" customHeight="1" x14ac:dyDescent="0.15">
      <c r="B26" s="65" t="s">
        <v>44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2:21" s="1" customFormat="1" ht="18" customHeight="1" x14ac:dyDescent="0.15">
      <c r="B27" s="65" t="s">
        <v>47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2:21" s="1" customFormat="1" ht="18" customHeight="1" x14ac:dyDescent="0.15">
      <c r="B28" s="66" t="s">
        <v>41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R28" s="89"/>
      <c r="S28" s="89"/>
    </row>
    <row r="29" spans="2:21" ht="14.25" x14ac:dyDescent="0.15">
      <c r="B29" s="66" t="s">
        <v>42</v>
      </c>
    </row>
  </sheetData>
  <sheetProtection algorithmName="SHA-512" hashValue="FcPXN7mxLoFspMNmm81tPyU+qPK91QXf6e+Junr/QvAvkacmWXUuoE6CUM0+3IwMZoZNryjjAcpLxpSF7nsmZg==" saltValue="fctQjiIgTgKx2DCmfzq67Q==" spinCount="100000" sheet="1" selectLockedCells="1"/>
  <mergeCells count="19">
    <mergeCell ref="S22:S23"/>
    <mergeCell ref="R28:S28"/>
    <mergeCell ref="B4:C6"/>
    <mergeCell ref="I4:R4"/>
    <mergeCell ref="S4:S6"/>
    <mergeCell ref="H5:H6"/>
    <mergeCell ref="I5:K5"/>
    <mergeCell ref="L5:N5"/>
    <mergeCell ref="O5:Q5"/>
    <mergeCell ref="R5:R6"/>
    <mergeCell ref="F8:F19"/>
    <mergeCell ref="B20:C20"/>
    <mergeCell ref="R22:R23"/>
    <mergeCell ref="D5:D6"/>
    <mergeCell ref="E5:E6"/>
    <mergeCell ref="F5:F7"/>
    <mergeCell ref="G5:G6"/>
    <mergeCell ref="D4:H4"/>
    <mergeCell ref="H2:M2"/>
  </mergeCells>
  <phoneticPr fontId="1"/>
  <conditionalFormatting sqref="G8:G19">
    <cfRule type="expression" dxfId="15" priority="13">
      <formula>INT(G8)=G8</formula>
    </cfRule>
  </conditionalFormatting>
  <conditionalFormatting sqref="H8:H19">
    <cfRule type="expression" dxfId="14" priority="12">
      <formula>INT(H8)=H8</formula>
    </cfRule>
  </conditionalFormatting>
  <conditionalFormatting sqref="N8:N19">
    <cfRule type="expression" dxfId="13" priority="11">
      <formula>INT(N8)=N8</formula>
    </cfRule>
  </conditionalFormatting>
  <conditionalFormatting sqref="Q15:Q17">
    <cfRule type="expression" dxfId="12" priority="10">
      <formula>INT(Q15)=Q15</formula>
    </cfRule>
  </conditionalFormatting>
  <conditionalFormatting sqref="R8:R19">
    <cfRule type="expression" dxfId="11" priority="9">
      <formula>INT(R8)=R8</formula>
    </cfRule>
  </conditionalFormatting>
  <conditionalFormatting sqref="K8:K19">
    <cfRule type="expression" dxfId="5" priority="1">
      <formula>INT(K8)=K8</formula>
    </cfRule>
  </conditionalFormatting>
  <printOptions horizontalCentered="1" verticalCentered="1"/>
  <pageMargins left="0.19685039370078741" right="0.19685039370078741" top="0.98425196850393704" bottom="0.39370078740157483" header="0.51181102362204722" footer="0.51181102362204722"/>
  <pageSetup paperSize="9" scale="58" orientation="landscape" cellComments="asDisplayed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N29"/>
  <sheetViews>
    <sheetView showGridLines="0" showZeros="0" view="pageBreakPreview" topLeftCell="A7" zoomScale="80" zoomScaleNormal="75" zoomScaleSheetLayoutView="80" workbookViewId="0">
      <selection activeCell="I8" activeCellId="1" sqref="E8:E19 I8:I19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5" width="13.25" style="2" customWidth="1"/>
    <col min="6" max="6" width="9.75" style="2" customWidth="1"/>
    <col min="7" max="7" width="18" style="2" customWidth="1"/>
    <col min="8" max="8" width="16" style="2" customWidth="1"/>
    <col min="9" max="9" width="15" style="2" customWidth="1"/>
    <col min="10" max="10" width="22" style="2" customWidth="1"/>
    <col min="11" max="11" width="20.25" style="2" customWidth="1"/>
    <col min="12" max="12" width="17.125" style="2" customWidth="1"/>
    <col min="13" max="13" width="8.375" style="2" customWidth="1"/>
    <col min="14" max="16384" width="9" style="2"/>
  </cols>
  <sheetData>
    <row r="1" spans="2:14" ht="21.75" customHeight="1" x14ac:dyDescent="0.15">
      <c r="B1" s="65" t="s">
        <v>53</v>
      </c>
      <c r="C1" s="74"/>
      <c r="D1" s="74"/>
      <c r="E1" s="74"/>
      <c r="F1" s="74"/>
      <c r="G1" s="74"/>
    </row>
    <row r="2" spans="2:14" ht="21.75" customHeight="1" x14ac:dyDescent="0.15">
      <c r="B2" s="74"/>
      <c r="C2" s="74"/>
      <c r="D2" s="74"/>
      <c r="E2" s="74"/>
      <c r="F2" s="115"/>
      <c r="G2" s="115"/>
      <c r="H2" s="115"/>
      <c r="I2" s="115"/>
      <c r="J2" s="115"/>
    </row>
    <row r="3" spans="2:14" ht="17.25" x14ac:dyDescent="0.2">
      <c r="B3" s="4" t="s">
        <v>29</v>
      </c>
      <c r="C3" s="3"/>
      <c r="D3" s="3"/>
      <c r="E3" s="3"/>
    </row>
    <row r="4" spans="2:14" ht="26.25" customHeight="1" x14ac:dyDescent="0.15">
      <c r="B4" s="90" t="s">
        <v>0</v>
      </c>
      <c r="C4" s="91"/>
      <c r="D4" s="84" t="s">
        <v>1</v>
      </c>
      <c r="E4" s="85"/>
      <c r="F4" s="85"/>
      <c r="G4" s="85"/>
      <c r="H4" s="93" t="s">
        <v>26</v>
      </c>
      <c r="I4" s="94"/>
      <c r="J4" s="95"/>
      <c r="K4" s="116" t="s">
        <v>32</v>
      </c>
    </row>
    <row r="5" spans="2:14" ht="26.25" customHeight="1" x14ac:dyDescent="0.15">
      <c r="B5" s="92"/>
      <c r="C5" s="91"/>
      <c r="D5" s="81" t="s">
        <v>25</v>
      </c>
      <c r="E5" s="81" t="s">
        <v>54</v>
      </c>
      <c r="F5" s="81" t="s">
        <v>23</v>
      </c>
      <c r="G5" s="81" t="s">
        <v>33</v>
      </c>
      <c r="H5" s="119" t="s">
        <v>18</v>
      </c>
      <c r="I5" s="81" t="s">
        <v>12</v>
      </c>
      <c r="J5" s="121" t="s">
        <v>31</v>
      </c>
      <c r="K5" s="117"/>
    </row>
    <row r="6" spans="2:14" ht="58.5" customHeight="1" x14ac:dyDescent="0.15">
      <c r="B6" s="92"/>
      <c r="C6" s="91"/>
      <c r="D6" s="82"/>
      <c r="E6" s="82"/>
      <c r="F6" s="82"/>
      <c r="G6" s="82"/>
      <c r="H6" s="120"/>
      <c r="I6" s="82"/>
      <c r="J6" s="104"/>
      <c r="K6" s="118"/>
    </row>
    <row r="7" spans="2:14" ht="26.25" customHeight="1" thickBot="1" x14ac:dyDescent="0.2">
      <c r="B7" s="25" t="s">
        <v>2</v>
      </c>
      <c r="C7" s="22" t="s">
        <v>3</v>
      </c>
      <c r="D7" s="13" t="s">
        <v>17</v>
      </c>
      <c r="E7" s="78" t="s">
        <v>55</v>
      </c>
      <c r="F7" s="83"/>
      <c r="G7" s="13" t="s">
        <v>4</v>
      </c>
      <c r="H7" s="32" t="s">
        <v>7</v>
      </c>
      <c r="I7" s="33" t="s">
        <v>14</v>
      </c>
      <c r="J7" s="5" t="s">
        <v>4</v>
      </c>
      <c r="K7" s="31" t="s">
        <v>4</v>
      </c>
    </row>
    <row r="8" spans="2:14" ht="26.25" customHeight="1" x14ac:dyDescent="0.15">
      <c r="B8" s="16" t="s">
        <v>11</v>
      </c>
      <c r="C8" s="15">
        <v>12</v>
      </c>
      <c r="D8" s="34">
        <v>39</v>
      </c>
      <c r="E8" s="124"/>
      <c r="F8" s="106" t="s">
        <v>5</v>
      </c>
      <c r="G8" s="35">
        <f>ROUNDDOWN(D8*E8*0.85,3)</f>
        <v>0</v>
      </c>
      <c r="H8" s="36">
        <v>10900</v>
      </c>
      <c r="I8" s="124"/>
      <c r="J8" s="29">
        <f>ROUNDDOWN(H8*I8,3)</f>
        <v>0</v>
      </c>
      <c r="K8" s="23">
        <f t="shared" ref="K8:K19" si="0">INT(G8+J8)</f>
        <v>0</v>
      </c>
      <c r="N8" s="122"/>
    </row>
    <row r="9" spans="2:14" ht="26.25" customHeight="1" x14ac:dyDescent="0.15">
      <c r="B9" s="17" t="s">
        <v>24</v>
      </c>
      <c r="C9" s="15">
        <v>1</v>
      </c>
      <c r="D9" s="34">
        <f t="shared" ref="D9:D19" si="1">D8</f>
        <v>39</v>
      </c>
      <c r="E9" s="125"/>
      <c r="F9" s="107"/>
      <c r="G9" s="35">
        <f t="shared" ref="G9:G19" si="2">ROUNDDOWN(D9*E9*0.85,3)</f>
        <v>0</v>
      </c>
      <c r="H9" s="36">
        <v>11100</v>
      </c>
      <c r="I9" s="125"/>
      <c r="J9" s="29">
        <f t="shared" ref="J9:J19" si="3">ROUNDDOWN(H9*I9,4)</f>
        <v>0</v>
      </c>
      <c r="K9" s="23">
        <f t="shared" si="0"/>
        <v>0</v>
      </c>
    </row>
    <row r="10" spans="2:14" ht="26.25" customHeight="1" x14ac:dyDescent="0.15">
      <c r="B10" s="8"/>
      <c r="C10" s="15">
        <v>2</v>
      </c>
      <c r="D10" s="34">
        <f t="shared" si="1"/>
        <v>39</v>
      </c>
      <c r="E10" s="125"/>
      <c r="F10" s="107"/>
      <c r="G10" s="35">
        <f t="shared" si="2"/>
        <v>0</v>
      </c>
      <c r="H10" s="36">
        <v>10700</v>
      </c>
      <c r="I10" s="125"/>
      <c r="J10" s="29">
        <f t="shared" si="3"/>
        <v>0</v>
      </c>
      <c r="K10" s="23">
        <f t="shared" si="0"/>
        <v>0</v>
      </c>
    </row>
    <row r="11" spans="2:14" ht="26.25" customHeight="1" x14ac:dyDescent="0.15">
      <c r="B11" s="8"/>
      <c r="C11" s="15">
        <v>3</v>
      </c>
      <c r="D11" s="34">
        <f t="shared" si="1"/>
        <v>39</v>
      </c>
      <c r="E11" s="125"/>
      <c r="F11" s="107"/>
      <c r="G11" s="35">
        <f t="shared" si="2"/>
        <v>0</v>
      </c>
      <c r="H11" s="36">
        <v>11700</v>
      </c>
      <c r="I11" s="125"/>
      <c r="J11" s="29">
        <f t="shared" si="3"/>
        <v>0</v>
      </c>
      <c r="K11" s="23">
        <f t="shared" si="0"/>
        <v>0</v>
      </c>
    </row>
    <row r="12" spans="2:14" ht="26.25" customHeight="1" x14ac:dyDescent="0.15">
      <c r="B12" s="8"/>
      <c r="C12" s="15">
        <v>4</v>
      </c>
      <c r="D12" s="34">
        <f t="shared" si="1"/>
        <v>39</v>
      </c>
      <c r="E12" s="125"/>
      <c r="F12" s="107"/>
      <c r="G12" s="35">
        <f t="shared" si="2"/>
        <v>0</v>
      </c>
      <c r="H12" s="36">
        <v>10600</v>
      </c>
      <c r="I12" s="125"/>
      <c r="J12" s="29">
        <f t="shared" si="3"/>
        <v>0</v>
      </c>
      <c r="K12" s="23">
        <f t="shared" si="0"/>
        <v>0</v>
      </c>
    </row>
    <row r="13" spans="2:14" ht="26.25" customHeight="1" x14ac:dyDescent="0.15">
      <c r="B13" s="8"/>
      <c r="C13" s="15">
        <v>5</v>
      </c>
      <c r="D13" s="37">
        <f t="shared" si="1"/>
        <v>39</v>
      </c>
      <c r="E13" s="125"/>
      <c r="F13" s="107"/>
      <c r="G13" s="35">
        <f t="shared" si="2"/>
        <v>0</v>
      </c>
      <c r="H13" s="38">
        <v>11100</v>
      </c>
      <c r="I13" s="125"/>
      <c r="J13" s="29">
        <f t="shared" si="3"/>
        <v>0</v>
      </c>
      <c r="K13" s="23">
        <f t="shared" si="0"/>
        <v>0</v>
      </c>
    </row>
    <row r="14" spans="2:14" ht="26.25" customHeight="1" x14ac:dyDescent="0.15">
      <c r="B14" s="8"/>
      <c r="C14" s="15">
        <v>6</v>
      </c>
      <c r="D14" s="37">
        <f t="shared" si="1"/>
        <v>39</v>
      </c>
      <c r="E14" s="125"/>
      <c r="F14" s="107"/>
      <c r="G14" s="35">
        <f t="shared" si="2"/>
        <v>0</v>
      </c>
      <c r="H14" s="38">
        <v>9900</v>
      </c>
      <c r="I14" s="125"/>
      <c r="J14" s="29">
        <f t="shared" si="3"/>
        <v>0</v>
      </c>
      <c r="K14" s="23">
        <f t="shared" si="0"/>
        <v>0</v>
      </c>
    </row>
    <row r="15" spans="2:14" ht="26.25" customHeight="1" x14ac:dyDescent="0.15">
      <c r="B15" s="8"/>
      <c r="C15" s="15">
        <v>7</v>
      </c>
      <c r="D15" s="37">
        <f t="shared" si="1"/>
        <v>39</v>
      </c>
      <c r="E15" s="125"/>
      <c r="F15" s="107"/>
      <c r="G15" s="35">
        <f t="shared" si="2"/>
        <v>0</v>
      </c>
      <c r="H15" s="38">
        <v>10700</v>
      </c>
      <c r="I15" s="125"/>
      <c r="J15" s="29">
        <f t="shared" si="3"/>
        <v>0</v>
      </c>
      <c r="K15" s="23">
        <f t="shared" si="0"/>
        <v>0</v>
      </c>
    </row>
    <row r="16" spans="2:14" ht="26.25" customHeight="1" x14ac:dyDescent="0.15">
      <c r="B16" s="8"/>
      <c r="C16" s="15">
        <v>8</v>
      </c>
      <c r="D16" s="37">
        <f t="shared" si="1"/>
        <v>39</v>
      </c>
      <c r="E16" s="125"/>
      <c r="F16" s="107"/>
      <c r="G16" s="35">
        <f t="shared" si="2"/>
        <v>0</v>
      </c>
      <c r="H16" s="38">
        <v>10300</v>
      </c>
      <c r="I16" s="125"/>
      <c r="J16" s="29">
        <f t="shared" si="3"/>
        <v>0</v>
      </c>
      <c r="K16" s="23">
        <f t="shared" si="0"/>
        <v>0</v>
      </c>
    </row>
    <row r="17" spans="2:13" ht="26.25" customHeight="1" x14ac:dyDescent="0.15">
      <c r="B17" s="26"/>
      <c r="C17" s="15">
        <v>9</v>
      </c>
      <c r="D17" s="34">
        <f t="shared" si="1"/>
        <v>39</v>
      </c>
      <c r="E17" s="125"/>
      <c r="F17" s="107"/>
      <c r="G17" s="35">
        <f t="shared" si="2"/>
        <v>0</v>
      </c>
      <c r="H17" s="36">
        <v>11000</v>
      </c>
      <c r="I17" s="125"/>
      <c r="J17" s="29">
        <f t="shared" si="3"/>
        <v>0</v>
      </c>
      <c r="K17" s="23">
        <f t="shared" si="0"/>
        <v>0</v>
      </c>
      <c r="M17" s="9"/>
    </row>
    <row r="18" spans="2:13" ht="26.25" customHeight="1" x14ac:dyDescent="0.15">
      <c r="B18" s="26"/>
      <c r="C18" s="15">
        <v>10</v>
      </c>
      <c r="D18" s="34">
        <f t="shared" si="1"/>
        <v>39</v>
      </c>
      <c r="E18" s="125"/>
      <c r="F18" s="107"/>
      <c r="G18" s="35">
        <f t="shared" si="2"/>
        <v>0</v>
      </c>
      <c r="H18" s="36">
        <v>11700</v>
      </c>
      <c r="I18" s="125"/>
      <c r="J18" s="29">
        <f t="shared" si="3"/>
        <v>0</v>
      </c>
      <c r="K18" s="23">
        <f t="shared" si="0"/>
        <v>0</v>
      </c>
    </row>
    <row r="19" spans="2:13" ht="26.25" customHeight="1" thickBot="1" x14ac:dyDescent="0.2">
      <c r="B19" s="26"/>
      <c r="C19" s="15">
        <v>11</v>
      </c>
      <c r="D19" s="34">
        <f t="shared" si="1"/>
        <v>39</v>
      </c>
      <c r="E19" s="126"/>
      <c r="F19" s="108"/>
      <c r="G19" s="35">
        <f t="shared" si="2"/>
        <v>0</v>
      </c>
      <c r="H19" s="36">
        <v>10700</v>
      </c>
      <c r="I19" s="126"/>
      <c r="J19" s="29">
        <f t="shared" si="3"/>
        <v>0</v>
      </c>
      <c r="K19" s="67">
        <f t="shared" si="0"/>
        <v>0</v>
      </c>
    </row>
    <row r="20" spans="2:13" ht="26.25" customHeight="1" thickTop="1" thickBot="1" x14ac:dyDescent="0.2">
      <c r="B20" s="109" t="s">
        <v>6</v>
      </c>
      <c r="C20" s="110"/>
      <c r="D20" s="39"/>
      <c r="E20" s="123"/>
      <c r="F20" s="41"/>
      <c r="G20" s="42"/>
      <c r="H20" s="43">
        <f>SUM(H8:H19)</f>
        <v>130400</v>
      </c>
      <c r="I20" s="44"/>
      <c r="J20" s="30"/>
      <c r="K20" s="73">
        <f>SUM(K8:K19)</f>
        <v>0</v>
      </c>
      <c r="L20" s="70" t="s">
        <v>46</v>
      </c>
    </row>
    <row r="21" spans="2:13" ht="19.5" customHeight="1" thickBot="1" x14ac:dyDescent="0.2">
      <c r="B21" s="10"/>
    </row>
    <row r="22" spans="2:13" s="1" customFormat="1" ht="20.25" customHeight="1" thickTop="1" x14ac:dyDescent="0.15">
      <c r="B22" s="65" t="s">
        <v>38</v>
      </c>
      <c r="C22" s="24"/>
      <c r="D22" s="24"/>
      <c r="E22" s="24"/>
      <c r="F22" s="24"/>
      <c r="G22" s="24"/>
      <c r="H22" s="24"/>
      <c r="I22" s="24"/>
      <c r="J22" s="72" t="s">
        <v>48</v>
      </c>
      <c r="K22" s="113">
        <f>K20+岐阜駅北口!S20</f>
        <v>0</v>
      </c>
    </row>
    <row r="23" spans="2:13" s="1" customFormat="1" ht="18" customHeight="1" thickBot="1" x14ac:dyDescent="0.2">
      <c r="B23" s="65" t="s">
        <v>39</v>
      </c>
      <c r="C23" s="10"/>
      <c r="D23" s="10"/>
      <c r="E23" s="10"/>
      <c r="F23" s="10"/>
      <c r="G23" s="10"/>
      <c r="H23" s="10"/>
      <c r="I23" s="10"/>
      <c r="J23" s="71" t="s">
        <v>49</v>
      </c>
      <c r="K23" s="114"/>
      <c r="L23" s="11"/>
    </row>
    <row r="24" spans="2:13" s="1" customFormat="1" ht="18" customHeight="1" x14ac:dyDescent="0.15">
      <c r="B24" s="65" t="s">
        <v>50</v>
      </c>
      <c r="C24" s="10"/>
      <c r="D24" s="10"/>
      <c r="E24" s="10"/>
      <c r="F24" s="10"/>
      <c r="G24" s="10"/>
      <c r="H24" s="10"/>
      <c r="I24" s="10"/>
      <c r="J24" s="10"/>
      <c r="L24" s="12"/>
    </row>
    <row r="25" spans="2:13" s="1" customFormat="1" ht="18" customHeight="1" x14ac:dyDescent="0.15">
      <c r="B25" s="65" t="s">
        <v>40</v>
      </c>
      <c r="C25" s="64"/>
      <c r="D25" s="64"/>
      <c r="E25" s="64"/>
      <c r="F25" s="64"/>
      <c r="G25" s="64"/>
      <c r="H25" s="64"/>
      <c r="I25" s="64"/>
      <c r="J25" s="64"/>
    </row>
    <row r="26" spans="2:13" s="1" customFormat="1" ht="18" customHeight="1" x14ac:dyDescent="0.15">
      <c r="B26" s="65" t="s">
        <v>51</v>
      </c>
      <c r="C26" s="64"/>
      <c r="D26" s="64"/>
      <c r="E26" s="64"/>
      <c r="F26" s="64"/>
      <c r="G26" s="64"/>
      <c r="H26" s="64"/>
      <c r="I26" s="64"/>
      <c r="J26" s="64"/>
    </row>
    <row r="27" spans="2:13" s="1" customFormat="1" ht="18" customHeight="1" x14ac:dyDescent="0.15">
      <c r="B27" s="65" t="s">
        <v>47</v>
      </c>
      <c r="C27" s="64"/>
      <c r="D27" s="64"/>
      <c r="E27" s="64"/>
      <c r="F27" s="64"/>
      <c r="G27" s="64"/>
      <c r="H27" s="64"/>
      <c r="I27" s="64"/>
      <c r="J27" s="64"/>
    </row>
    <row r="28" spans="2:13" s="1" customFormat="1" ht="18" customHeight="1" x14ac:dyDescent="0.15">
      <c r="B28" s="66" t="s">
        <v>41</v>
      </c>
      <c r="C28" s="64"/>
      <c r="D28" s="64"/>
      <c r="E28" s="64"/>
      <c r="F28" s="64"/>
      <c r="G28" s="64"/>
      <c r="H28" s="64"/>
      <c r="I28" s="64"/>
      <c r="J28" s="64"/>
      <c r="K28" s="27"/>
    </row>
    <row r="29" spans="2:13" ht="14.25" x14ac:dyDescent="0.15">
      <c r="B29" s="66" t="s">
        <v>42</v>
      </c>
    </row>
  </sheetData>
  <sheetProtection algorithmName="SHA-512" hashValue="sZ4XaitZ5xEV0Kol4alvoysqXlMw8nMOYn7UHvNuDA2E1D8edLYt4zAIWQ+L/FOyvGVjmGZZ3//DK8fR/sPPrg==" saltValue="8/eoqLhgSe303wFMeoyZDA==" spinCount="100000" sheet="1" selectLockedCells="1"/>
  <mergeCells count="15">
    <mergeCell ref="B20:C20"/>
    <mergeCell ref="K22:K23"/>
    <mergeCell ref="F2:J2"/>
    <mergeCell ref="F8:F19"/>
    <mergeCell ref="B4:C6"/>
    <mergeCell ref="D4:G4"/>
    <mergeCell ref="K4:K6"/>
    <mergeCell ref="D5:D6"/>
    <mergeCell ref="E5:E6"/>
    <mergeCell ref="F5:F7"/>
    <mergeCell ref="G5:G6"/>
    <mergeCell ref="H4:J4"/>
    <mergeCell ref="H5:H6"/>
    <mergeCell ref="I5:I6"/>
    <mergeCell ref="J5:J6"/>
  </mergeCells>
  <phoneticPr fontId="1"/>
  <conditionalFormatting sqref="G8:G19">
    <cfRule type="expression" dxfId="4" priority="11">
      <formula>INT(G8)=G8</formula>
    </cfRule>
  </conditionalFormatting>
  <conditionalFormatting sqref="J8:J19">
    <cfRule type="expression" dxfId="0" priority="1">
      <formula>INT(J8)=J8</formula>
    </cfRule>
  </conditionalFormatting>
  <printOptions horizontalCentered="1" verticalCentered="1"/>
  <pageMargins left="0.19685039370078741" right="0.19685039370078741" top="0.98425196850393704" bottom="0.39370078740157483" header="0.51181102362204722" footer="0.51181102362204722"/>
  <pageSetup paperSize="9" scale="76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岐阜駅北口</vt:lpstr>
      <vt:lpstr>岐阜駅南口 </vt:lpstr>
      <vt:lpstr>'岐阜駅南口 '!Print_Area</vt:lpstr>
      <vt:lpstr>岐阜駅北口!Print_Area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2021-06-24T08:08:15Z</cp:lastPrinted>
  <dcterms:modified xsi:type="dcterms:W3CDTF">2021-08-18T02:28:27Z</dcterms:modified>
</cp:coreProperties>
</file>