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tabRatio="928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>
    <definedName name="_xlnm.Print_Titles" localSheetId="1">'２'!$1:$5</definedName>
    <definedName name="_xlnm.Print_Titles" localSheetId="19">'２０'!$1:$6</definedName>
    <definedName name="_xlnm.Print_Titles" localSheetId="20">'２１'!$1:$6</definedName>
  </definedNames>
  <calcPr fullCalcOnLoad="1"/>
</workbook>
</file>

<file path=xl/sharedStrings.xml><?xml version="1.0" encoding="utf-8"?>
<sst xmlns="http://schemas.openxmlformats.org/spreadsheetml/2006/main" count="2673" uniqueCount="1200">
  <si>
    <t>世帯数</t>
  </si>
  <si>
    <t>人          口</t>
  </si>
  <si>
    <t>人口密度</t>
  </si>
  <si>
    <t>摘     要</t>
  </si>
  <si>
    <t>総  数</t>
  </si>
  <si>
    <t>男</t>
  </si>
  <si>
    <t>女</t>
  </si>
  <si>
    <t>明治22年</t>
  </si>
  <si>
    <t>大正元年</t>
  </si>
  <si>
    <t>昭和元年</t>
  </si>
  <si>
    <t xml:space="preserve"> </t>
  </si>
  <si>
    <t>　</t>
  </si>
  <si>
    <t>平成元年</t>
  </si>
  <si>
    <t>総　　数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</si>
  <si>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</si>
  <si>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</si>
  <si>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</si>
  <si>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</si>
  <si>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</si>
  <si>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</si>
  <si>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</si>
  <si>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</si>
  <si>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</si>
  <si>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</si>
  <si>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</si>
  <si>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</si>
  <si>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</si>
  <si>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</si>
  <si>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</si>
  <si>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</si>
  <si>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</si>
  <si>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</si>
  <si>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</si>
  <si>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</si>
  <si>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</si>
  <si>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</si>
  <si>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</si>
  <si>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</si>
  <si>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</si>
  <si>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</si>
  <si>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</si>
  <si>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</si>
  <si>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</si>
  <si>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</si>
  <si>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</si>
  <si>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</si>
  <si>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</si>
  <si>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</si>
  <si>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</si>
  <si>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</si>
  <si>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</si>
  <si>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</si>
  <si>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</si>
  <si>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</si>
  <si>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</si>
  <si>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</si>
  <si>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</si>
  <si>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</si>
  <si>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</si>
  <si>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</si>
  <si>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</si>
  <si>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</si>
  <si>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</si>
  <si>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</si>
  <si>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</si>
  <si>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</si>
  <si>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</si>
  <si>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</si>
  <si>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</si>
  <si>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</si>
  <si>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</si>
  <si>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</si>
  <si>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</si>
  <si>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</si>
  <si>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</si>
  <si>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</si>
  <si>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</si>
  <si>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</si>
  <si>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</si>
  <si>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</si>
  <si>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</si>
  <si>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</si>
  <si>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</si>
  <si>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</si>
  <si>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</si>
  <si>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</si>
  <si>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</si>
  <si>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</si>
  <si>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</si>
  <si>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</si>
  <si>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</si>
  <si>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</si>
  <si>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</si>
  <si>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</si>
  <si>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</si>
  <si>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</si>
  <si>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</si>
  <si>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</si>
  <si>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輪之内町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</si>
  <si>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</si>
  <si>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</si>
  <si>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</si>
  <si>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</si>
  <si>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</si>
  <si>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</si>
  <si>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</si>
  <si>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</si>
  <si>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</si>
  <si>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</si>
  <si>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</si>
  <si>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</si>
  <si>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</si>
  <si>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</si>
  <si>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</si>
  <si>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</si>
  <si>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</si>
  <si>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</si>
  <si>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</si>
  <si>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</si>
  <si>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</si>
  <si>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</si>
  <si>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</si>
  <si>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</si>
  <si>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</si>
  <si>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</si>
  <si>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</si>
  <si>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</si>
  <si>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</si>
  <si>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</si>
  <si>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</si>
  <si>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</si>
  <si>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</si>
  <si>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</si>
  <si>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</si>
  <si>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</si>
  <si>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</si>
  <si>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</si>
  <si>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</si>
  <si>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</si>
  <si>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</si>
  <si>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</si>
  <si>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</si>
  <si>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</si>
  <si>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</si>
  <si>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</si>
  <si>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</si>
  <si>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</si>
  <si>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</si>
  <si>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</si>
  <si>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</si>
  <si>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</si>
  <si>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</si>
  <si>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</si>
  <si>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</si>
  <si>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</si>
  <si>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</si>
  <si>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</si>
  <si>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</si>
  <si>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</si>
  <si>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</si>
  <si>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</si>
  <si>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</si>
  <si>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</si>
  <si>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</si>
  <si>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</si>
  <si>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</si>
  <si>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</si>
  <si>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</si>
  <si>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</si>
  <si>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</si>
  <si>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</si>
  <si>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</si>
  <si>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</si>
  <si>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</si>
  <si>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</si>
  <si>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</si>
  <si>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</si>
  <si>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</si>
  <si>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</si>
  <si>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</si>
  <si>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</si>
  <si>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</si>
  <si>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</si>
  <si>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</si>
  <si>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</si>
  <si>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</si>
  <si>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</si>
  <si>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</si>
  <si>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</si>
  <si>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</si>
  <si>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</si>
  <si>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</si>
  <si>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</si>
  <si>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</si>
  <si>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</si>
  <si>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</si>
  <si>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</si>
  <si>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</si>
  <si>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</si>
  <si>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</si>
  <si>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</si>
  <si>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</si>
  <si>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</si>
  <si>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</si>
  <si>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</si>
  <si>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</si>
  <si>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</si>
  <si>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</si>
  <si>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</si>
  <si>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</si>
  <si>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</si>
  <si>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</si>
  <si>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区分</t>
  </si>
  <si>
    <t>総数</t>
  </si>
  <si>
    <t>７人以上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</si>
  <si>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</si>
  <si>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</si>
  <si>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</si>
  <si>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</si>
  <si>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</si>
  <si>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</si>
  <si>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</si>
  <si>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従業地・通学地による人口</t>
  </si>
  <si>
    <t>（昼間人口）</t>
  </si>
  <si>
    <t>従業地による就業者数</t>
  </si>
  <si>
    <t>常住地による人口</t>
  </si>
  <si>
    <t>有配偶の女性就業者</t>
  </si>
  <si>
    <t>（再掲）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</si>
  <si>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</si>
  <si>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</si>
  <si>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</si>
  <si>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</si>
  <si>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</si>
  <si>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</si>
  <si>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</si>
  <si>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</si>
  <si>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>世帯数</t>
  </si>
  <si>
    <t>年</t>
  </si>
  <si>
    <t>主に仕事</t>
  </si>
  <si>
    <t>男</t>
  </si>
  <si>
    <t>女</t>
  </si>
  <si>
    <t xml:space="preserve"> </t>
  </si>
  <si>
    <t>計</t>
  </si>
  <si>
    <t>未婚</t>
  </si>
  <si>
    <t>有配偶</t>
  </si>
  <si>
    <t>死別</t>
  </si>
  <si>
    <t>離別</t>
  </si>
  <si>
    <t>15～19歳</t>
  </si>
  <si>
    <t>85歳以上</t>
  </si>
  <si>
    <t xml:space="preserve"> 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</si>
  <si>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</si>
  <si>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</si>
  <si>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</si>
  <si>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</si>
  <si>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</si>
  <si>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</si>
  <si>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</si>
  <si>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</si>
  <si>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</si>
  <si>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</si>
  <si>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</si>
  <si>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</si>
  <si>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</si>
  <si>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</si>
  <si>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</si>
  <si>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</si>
  <si>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</si>
  <si>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</si>
  <si>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</si>
  <si>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</si>
  <si>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</si>
  <si>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</si>
  <si>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</si>
  <si>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</si>
  <si>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</si>
  <si>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</si>
  <si>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</si>
  <si>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</si>
  <si>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</si>
  <si>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</si>
  <si>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</si>
  <si>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</si>
  <si>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</si>
  <si>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</si>
  <si>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</si>
  <si>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</si>
  <si>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</si>
  <si>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</si>
  <si>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</si>
  <si>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</si>
  <si>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</si>
  <si>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</si>
  <si>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</si>
  <si>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</si>
  <si>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</si>
  <si>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</si>
  <si>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</si>
  <si>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</si>
  <si>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</si>
  <si>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</si>
  <si>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</si>
  <si>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</si>
  <si>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</si>
  <si>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</si>
  <si>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</si>
  <si>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</si>
  <si>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</si>
  <si>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</si>
  <si>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</si>
  <si>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</si>
  <si>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</si>
  <si>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</si>
  <si>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</si>
  <si>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</si>
  <si>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</si>
  <si>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</si>
  <si>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</si>
  <si>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</si>
  <si>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</si>
  <si>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</si>
  <si>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</si>
  <si>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</si>
  <si>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</si>
  <si>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</si>
  <si>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</si>
  <si>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</si>
  <si>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</si>
  <si>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</si>
  <si>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</si>
  <si>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</si>
  <si>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</si>
  <si>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</si>
  <si>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</si>
  <si>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</si>
  <si>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</si>
  <si>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</si>
  <si>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</si>
  <si>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</si>
  <si>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</si>
  <si>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</si>
  <si>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区　分</t>
  </si>
  <si>
    <t>１世帯当たり延べ面積及び１人当たり延べ面積</t>
  </si>
  <si>
    <t>一般世帯</t>
  </si>
  <si>
    <t>主世帯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</si>
  <si>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</si>
  <si>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</si>
  <si>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</si>
  <si>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</si>
  <si>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</si>
  <si>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</si>
  <si>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</si>
  <si>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</si>
  <si>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</si>
  <si>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</si>
  <si>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</si>
  <si>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</si>
  <si>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</si>
  <si>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</si>
  <si>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総数</t>
  </si>
  <si>
    <t>(夜間人口)</t>
  </si>
  <si>
    <t>満</t>
  </si>
  <si>
    <t>（　再　掲　）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</si>
  <si>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</si>
  <si>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</si>
  <si>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</si>
  <si>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</si>
  <si>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に 常 住</t>
  </si>
  <si>
    <t>都府県・
市町村名</t>
  </si>
  <si>
    <t>県内他
市町村</t>
  </si>
  <si>
    <t>県外他
市町村</t>
  </si>
  <si>
    <t>常住(夜
間)人口</t>
  </si>
  <si>
    <t>人　口</t>
  </si>
  <si>
    <t>わら仕事</t>
  </si>
  <si>
    <t>人　数</t>
  </si>
  <si>
    <t>住居の種類、住宅の
所有の関係(６区分)</t>
  </si>
  <si>
    <t>１世帯当たり
人  員</t>
  </si>
  <si>
    <t>自市内
他区で
従業・通学</t>
  </si>
  <si>
    <t>従業も通学も
していない</t>
  </si>
  <si>
    <t>　「国勢調査」（各年10月1日）の結果で、総務省統計局の確定数である。</t>
  </si>
  <si>
    <t>総　数</t>
  </si>
  <si>
    <t xml:space="preserve"> </t>
  </si>
  <si>
    <t>人　口</t>
  </si>
  <si>
    <t>６．労働力状態(６区分)、男女別15歳以上人口</t>
  </si>
  <si>
    <t>８．産業(大分類)、男女別15歳以上就業者数の推移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</si>
  <si>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</si>
  <si>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</si>
  <si>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</si>
  <si>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</si>
  <si>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</si>
  <si>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</si>
  <si>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</si>
  <si>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</si>
  <si>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</si>
  <si>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</si>
  <si>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</si>
  <si>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</si>
  <si>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11</t>
  </si>
  <si>
    <t>　12</t>
  </si>
  <si>
    <t>　13</t>
  </si>
  <si>
    <t>　3</t>
  </si>
  <si>
    <t>　4</t>
  </si>
  <si>
    <t>　5</t>
  </si>
  <si>
    <t>　6</t>
  </si>
  <si>
    <t>　7</t>
  </si>
  <si>
    <t>　8</t>
  </si>
  <si>
    <t>　9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</si>
  <si>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</si>
  <si>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</si>
  <si>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</si>
  <si>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</si>
  <si>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</si>
  <si>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</si>
  <si>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</si>
  <si>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</si>
  <si>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</si>
  <si>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</si>
  <si>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</si>
  <si>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</si>
  <si>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</si>
  <si>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</si>
  <si>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</si>
  <si>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</si>
  <si>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</si>
  <si>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</si>
  <si>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</si>
  <si>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</si>
  <si>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</si>
  <si>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</si>
  <si>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</si>
  <si>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</si>
  <si>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</si>
  <si>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</si>
  <si>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</si>
  <si>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</si>
  <si>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</si>
  <si>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</si>
  <si>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</si>
  <si>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</si>
  <si>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25．東京都特別区及び人口30万人以上の市</t>
  </si>
  <si>
    <t>都 市 名</t>
  </si>
  <si>
    <t>総　数</t>
  </si>
  <si>
    <t>　14</t>
  </si>
  <si>
    <t>　15</t>
  </si>
  <si>
    <t>　16</t>
  </si>
  <si>
    <t>平 成 12 年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</si>
  <si>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</si>
  <si>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</si>
  <si>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</si>
  <si>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</si>
  <si>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</si>
  <si>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</si>
  <si>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</si>
  <si>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</si>
  <si>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</si>
  <si>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</si>
  <si>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</si>
  <si>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</si>
  <si>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</si>
  <si>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</si>
  <si>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</si>
  <si>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</si>
  <si>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</si>
  <si>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</si>
  <si>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</si>
  <si>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</si>
  <si>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</si>
  <si>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</si>
  <si>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</si>
  <si>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</si>
  <si>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</si>
  <si>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</si>
  <si>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</si>
  <si>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</si>
  <si>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</si>
  <si>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</si>
  <si>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</si>
  <si>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</si>
  <si>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</si>
  <si>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</si>
  <si>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</si>
  <si>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</si>
  <si>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</si>
  <si>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>夫 婦 と</t>
  </si>
  <si>
    <t>男 親 と</t>
  </si>
  <si>
    <t>女 親 と</t>
  </si>
  <si>
    <t>の 世 帯</t>
  </si>
  <si>
    <t>成る世帯</t>
  </si>
  <si>
    <t>世　帯　人　員</t>
  </si>
  <si>
    <t>１　　人</t>
  </si>
  <si>
    <t>２　　人</t>
  </si>
  <si>
    <t>３　　人</t>
  </si>
  <si>
    <t>４　　人</t>
  </si>
  <si>
    <t>平成7年</t>
  </si>
  <si>
    <t>平
成
12
年</t>
  </si>
  <si>
    <t>５　　人</t>
  </si>
  <si>
    <t>６　　人</t>
  </si>
  <si>
    <t>７　　人</t>
  </si>
  <si>
    <t>８　　人</t>
  </si>
  <si>
    <t>９　　人</t>
  </si>
  <si>
    <t xml:space="preserve">     </t>
  </si>
  <si>
    <t xml:space="preserve">        </t>
  </si>
  <si>
    <t xml:space="preserve">    </t>
  </si>
  <si>
    <t>総　数</t>
  </si>
  <si>
    <t>Ⅰ　  核  　家  　族  　世  　帯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</si>
  <si>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</si>
  <si>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</si>
  <si>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</si>
  <si>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</si>
  <si>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</si>
  <si>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</si>
  <si>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</si>
  <si>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</si>
  <si>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</si>
  <si>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</si>
  <si>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</si>
  <si>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</si>
  <si>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</si>
  <si>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</si>
  <si>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</si>
  <si>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</si>
  <si>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</si>
  <si>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</si>
  <si>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</si>
  <si>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</si>
  <si>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</si>
  <si>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</si>
  <si>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</si>
  <si>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</si>
  <si>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</si>
  <si>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</si>
  <si>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</si>
  <si>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</si>
  <si>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</si>
  <si>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</si>
  <si>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</si>
  <si>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</si>
  <si>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</si>
  <si>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</si>
  <si>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</si>
  <si>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</si>
  <si>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自市内他区
で　従　業</t>
  </si>
  <si>
    <t>うち他県に
常　　　住</t>
  </si>
  <si>
    <t>平 成 17 年</t>
  </si>
  <si>
    <t>平 成 7 年</t>
  </si>
  <si>
    <t>平 成 17 年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</si>
  <si>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</si>
  <si>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</si>
  <si>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</si>
  <si>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</si>
  <si>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</si>
  <si>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</si>
  <si>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</si>
  <si>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</si>
  <si>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</si>
  <si>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</si>
  <si>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</si>
  <si>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</si>
  <si>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人　　　口</t>
  </si>
  <si>
    <t>人 口 密 度</t>
  </si>
  <si>
    <t>世 帯 数</t>
  </si>
  <si>
    <t>面　　積
(k㎡)</t>
  </si>
  <si>
    <t>総　数</t>
  </si>
  <si>
    <t>総 　 数</t>
  </si>
  <si>
    <t>総  　数</t>
  </si>
  <si>
    <t>休 業 者</t>
  </si>
  <si>
    <t>総  数 
1)</t>
  </si>
  <si>
    <t>対 市 全 域 比</t>
  </si>
  <si>
    <t>主　　　　　世　　　　　帯</t>
  </si>
  <si>
    <t>　　別住宅に住む一般世帯数、一般世帯人員、１世帯当たり</t>
  </si>
  <si>
    <t>　人員、１世帯当たり延べ面積及び１人当たり延べ面積</t>
  </si>
  <si>
    <t>10人以上</t>
  </si>
  <si>
    <t>　　17　</t>
  </si>
  <si>
    <t>４．合 併 町 村 別 人 口</t>
  </si>
  <si>
    <t>平
成
17
年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</si>
  <si>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</si>
  <si>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</si>
  <si>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</si>
  <si>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</si>
  <si>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</si>
  <si>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</si>
  <si>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</si>
  <si>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</si>
  <si>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</si>
  <si>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</si>
  <si>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</si>
  <si>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</si>
  <si>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</si>
  <si>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</si>
  <si>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</si>
  <si>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</si>
  <si>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</si>
  <si>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</si>
  <si>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区　　　分</t>
  </si>
  <si>
    <t>６歳未満親族のいる一般世帯</t>
  </si>
  <si>
    <t>世帯数</t>
  </si>
  <si>
    <t>世帯人員</t>
  </si>
  <si>
    <t>18歳未満親族人員</t>
  </si>
  <si>
    <t>６歳未満親族人員</t>
  </si>
  <si>
    <t>１世帯あたり親族人員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</si>
  <si>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</si>
  <si>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</si>
  <si>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</si>
  <si>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</si>
  <si>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</si>
  <si>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</si>
  <si>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</si>
  <si>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　　　　　　　世　　　　　　　　　　　　帯</t>
  </si>
  <si>
    <t>普　　　　　　　　　　　　通　　　　　　　</t>
  </si>
  <si>
    <t>　　　親　　　族　　　世　　　帯</t>
  </si>
  <si>
    <t>-</t>
  </si>
  <si>
    <t xml:space="preserve"> (6歳未満・18歳未満親族のいる一般世帯、親族のみから成る一般世帯)</t>
  </si>
  <si>
    <t xml:space="preserve"> (6歳未満・18歳未満親族のいる一般世帯、親族のみから成る一般世帯)(つづき)</t>
  </si>
  <si>
    <t>区　　　分</t>
  </si>
  <si>
    <t>総　数</t>
  </si>
  <si>
    <t>Ⅱ　   そ　　　の　　　他　　　の　　　親　　　族　　　世　　　帯</t>
  </si>
  <si>
    <t>Ⅱ　   そ　　　の　　　他　　　の　　　</t>
  </si>
  <si>
    <t>非親族  世　帯</t>
  </si>
  <si>
    <t>夫 婦 と</t>
  </si>
  <si>
    <t>①</t>
  </si>
  <si>
    <t>②</t>
  </si>
  <si>
    <t>の 親 族</t>
  </si>
  <si>
    <t>(親,子供</t>
  </si>
  <si>
    <t>成る世帯</t>
  </si>
  <si>
    <t>世　　帯</t>
  </si>
  <si>
    <t>成る世帯</t>
  </si>
  <si>
    <t>親族世帯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</si>
  <si>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</si>
  <si>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</si>
  <si>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</si>
  <si>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</si>
  <si>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</si>
  <si>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</si>
  <si>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ひとり親
から成る</t>
  </si>
  <si>
    <t>供と両親
から成る</t>
  </si>
  <si>
    <t xml:space="preserve">９．世帯の家族類型(22区分)別一般世帯数、一般世帯人員及び親族人員 </t>
  </si>
  <si>
    <t>さいたま市</t>
  </si>
  <si>
    <t>平 成 17 年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</si>
  <si>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</si>
  <si>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</si>
  <si>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</si>
  <si>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</si>
  <si>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</si>
  <si>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</si>
  <si>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</si>
  <si>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</si>
  <si>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</si>
  <si>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</si>
  <si>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</si>
  <si>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</si>
  <si>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</si>
  <si>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</si>
  <si>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</si>
  <si>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</si>
  <si>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</si>
  <si>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</si>
  <si>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</si>
  <si>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</si>
  <si>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</si>
  <si>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</si>
  <si>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</si>
  <si>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</si>
  <si>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</si>
  <si>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</si>
  <si>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</si>
  <si>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</si>
  <si>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</si>
  <si>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15 歳 以 上 就 業 者 数</t>
  </si>
  <si>
    <t>15 歳 以 上 通 学 者 数</t>
  </si>
  <si>
    <t>22．流 動 人 口 の 推 移</t>
  </si>
  <si>
    <t>人　　　　　口</t>
  </si>
  <si>
    <t>世 帯 数</t>
  </si>
  <si>
    <t xml:space="preserve"> </t>
  </si>
  <si>
    <t>　　　</t>
  </si>
  <si>
    <t>実　数</t>
  </si>
  <si>
    <t>率（％）</t>
  </si>
  <si>
    <t>都道府県名</t>
  </si>
  <si>
    <t>率（％）</t>
  </si>
  <si>
    <t>実　数</t>
  </si>
  <si>
    <t>男</t>
  </si>
  <si>
    <t>女</t>
  </si>
  <si>
    <t>３．地区別面積、世帯数、人口及び人口密度</t>
  </si>
  <si>
    <t>11～14</t>
  </si>
  <si>
    <t>15階建
以上</t>
  </si>
  <si>
    <t>17
年</t>
  </si>
  <si>
    <t>運輸・通信業</t>
  </si>
  <si>
    <t>公務</t>
  </si>
  <si>
    <t>Ｏ</t>
  </si>
  <si>
    <t>平 成 12 年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</si>
  <si>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</si>
  <si>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</si>
  <si>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</si>
  <si>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</si>
  <si>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</si>
  <si>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</si>
  <si>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</si>
  <si>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</si>
  <si>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</si>
  <si>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</si>
  <si>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</si>
  <si>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</si>
  <si>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</si>
  <si>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</si>
  <si>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</si>
  <si>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</si>
  <si>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</si>
  <si>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</si>
  <si>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</si>
  <si>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</si>
  <si>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</si>
  <si>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</si>
  <si>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</si>
  <si>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</si>
  <si>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</si>
  <si>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</si>
  <si>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</si>
  <si>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</si>
  <si>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</si>
  <si>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</si>
  <si>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</si>
  <si>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</si>
  <si>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</si>
  <si>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</si>
  <si>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</si>
  <si>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</si>
  <si>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</si>
  <si>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</si>
  <si>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</si>
  <si>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</si>
  <si>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</si>
  <si>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</si>
  <si>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</si>
  <si>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</si>
  <si>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</si>
  <si>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</si>
  <si>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</si>
  <si>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</si>
  <si>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</si>
  <si>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</si>
  <si>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</si>
  <si>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</si>
  <si>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</si>
  <si>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</si>
  <si>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</si>
  <si>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</si>
  <si>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</si>
  <si>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</si>
  <si>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</si>
  <si>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</si>
  <si>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</si>
  <si>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</si>
  <si>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</si>
  <si>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</si>
  <si>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</si>
  <si>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</si>
  <si>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</si>
  <si>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</si>
  <si>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</si>
  <si>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</si>
  <si>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>(15歳未満通学者を含む通学者数－特掲）</t>
  </si>
  <si>
    <t>18．常住地又は従業地による産業（大分類）</t>
  </si>
  <si>
    <t>19．常住地又は従業地・通学地による年齢（５歳階級）、</t>
  </si>
  <si>
    <t>２．年齢（各歳）別、男女別人口</t>
  </si>
  <si>
    <t>17．常住人口、昼間人口、15歳以上就業者数及び通学者数</t>
  </si>
  <si>
    <t>15歳以上就業者数及び通学者数</t>
  </si>
  <si>
    <t>山県市</t>
  </si>
  <si>
    <t>瑞穂市</t>
  </si>
  <si>
    <t>飛騨市</t>
  </si>
  <si>
    <t>本巣市</t>
  </si>
  <si>
    <t>郡上市</t>
  </si>
  <si>
    <t>下呂市</t>
  </si>
  <si>
    <t>海津市</t>
  </si>
  <si>
    <t>輪之内町</t>
  </si>
  <si>
    <t>富加町</t>
  </si>
  <si>
    <t>七宗町</t>
  </si>
  <si>
    <t>八百津町</t>
  </si>
  <si>
    <t>白川町</t>
  </si>
  <si>
    <t>白川村</t>
  </si>
  <si>
    <t>その他の
都道府県</t>
  </si>
  <si>
    <t>総　　数</t>
  </si>
  <si>
    <t>高山市</t>
  </si>
  <si>
    <t>本巣市</t>
  </si>
  <si>
    <t>海津市</t>
  </si>
  <si>
    <t>東白川村</t>
  </si>
  <si>
    <t>白川村</t>
  </si>
  <si>
    <t>京都府</t>
  </si>
  <si>
    <t>兵庫県</t>
  </si>
  <si>
    <t xml:space="preserve"> 推計人口　柳津合併</t>
  </si>
  <si>
    <t>　19</t>
  </si>
  <si>
    <t>　  〃</t>
  </si>
  <si>
    <t>※ １） 労働力状態「不詳」を含む。</t>
  </si>
  <si>
    <t>一般世帯数、一般世帯員数、１世帯当たり人員</t>
  </si>
  <si>
    <t>　20</t>
  </si>
  <si>
    <t>　  〃</t>
  </si>
  <si>
    <t>間借り</t>
  </si>
  <si>
    <t>１．世帯数、人口及び人口密度の推移</t>
  </si>
  <si>
    <t>年</t>
  </si>
  <si>
    <t>（1K㎡当たり）</t>
  </si>
  <si>
    <t>-</t>
  </si>
  <si>
    <t xml:space="preserve"> 市制施行時（岐阜市史による）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</si>
  <si>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</si>
  <si>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</si>
  <si>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</si>
  <si>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</si>
  <si>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</si>
  <si>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</si>
  <si>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</si>
  <si>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</si>
  <si>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</si>
  <si>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</si>
  <si>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</si>
  <si>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</si>
  <si>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</si>
  <si>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</si>
  <si>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</si>
  <si>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</si>
  <si>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</si>
  <si>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</si>
  <si>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</si>
  <si>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第１回国調</t>
  </si>
  <si>
    <t>　10</t>
  </si>
  <si>
    <t>　11</t>
  </si>
  <si>
    <t>　12</t>
  </si>
  <si>
    <t>　13</t>
  </si>
  <si>
    <t>　14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</si>
  <si>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</si>
  <si>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</si>
  <si>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</si>
  <si>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</si>
  <si>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</si>
  <si>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>　10</t>
  </si>
  <si>
    <t xml:space="preserve"> 第４回国調　三里・鷺山合併</t>
  </si>
  <si>
    <t>昭和15年</t>
  </si>
  <si>
    <t xml:space="preserve">  　〃</t>
  </si>
  <si>
    <t xml:space="preserve">  　〃　　伊洞地区編入</t>
  </si>
  <si>
    <t>　45</t>
  </si>
  <si>
    <t>昭和50年</t>
  </si>
  <si>
    <t>　61</t>
  </si>
  <si>
    <t>　62</t>
  </si>
  <si>
    <t>　63</t>
  </si>
  <si>
    <t>　17</t>
  </si>
  <si>
    <t xml:space="preserve"> 第18回国調</t>
  </si>
  <si>
    <t>　18</t>
  </si>
  <si>
    <t>　21</t>
  </si>
  <si>
    <t xml:space="preserve"> 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</si>
  <si>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</si>
  <si>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</si>
  <si>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</si>
  <si>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</si>
  <si>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</si>
  <si>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</si>
  <si>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</si>
  <si>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</si>
  <si>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</si>
  <si>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</si>
  <si>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</si>
  <si>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</si>
  <si>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</si>
  <si>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</si>
  <si>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</si>
  <si>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</si>
  <si>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</si>
  <si>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</si>
  <si>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</si>
  <si>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</si>
  <si>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</si>
  <si>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</si>
  <si>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</si>
  <si>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</si>
  <si>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</si>
  <si>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</si>
  <si>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</si>
  <si>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</si>
  <si>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</si>
  <si>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</si>
  <si>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</si>
  <si>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</si>
  <si>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</si>
  <si>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</si>
  <si>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</si>
  <si>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</si>
  <si>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</si>
  <si>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</si>
  <si>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</si>
  <si>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</si>
  <si>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</si>
  <si>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</si>
  <si>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</si>
  <si>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</si>
  <si>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</si>
  <si>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</si>
  <si>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</si>
  <si>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</si>
  <si>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</si>
  <si>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</si>
  <si>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</si>
  <si>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</si>
  <si>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</si>
  <si>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</si>
  <si>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</si>
  <si>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</si>
  <si>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</si>
  <si>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</si>
  <si>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</si>
  <si>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</si>
  <si>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</si>
  <si>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</si>
  <si>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</si>
  <si>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</si>
  <si>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</si>
  <si>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</si>
  <si>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</si>
  <si>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</si>
  <si>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</si>
  <si>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</si>
  <si>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</si>
  <si>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</si>
  <si>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</si>
  <si>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</si>
  <si>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>平 成 22 年</t>
  </si>
  <si>
    <t>平成17年
人　　口</t>
  </si>
  <si>
    <t>平成22年（第19回）</t>
  </si>
  <si>
    <t>平 成 22 年</t>
  </si>
  <si>
    <t>平
成
12
年</t>
  </si>
  <si>
    <t>22
年</t>
  </si>
  <si>
    <t>平成17年</t>
  </si>
  <si>
    <t>　　22年</t>
  </si>
  <si>
    <t>平 成 7 年</t>
  </si>
  <si>
    <t>平 成22 年</t>
  </si>
  <si>
    <t>【 平 成 22 年　】</t>
  </si>
  <si>
    <t>平
成
22
年</t>
  </si>
  <si>
    <t>　　22　</t>
  </si>
  <si>
    <t>23．岐阜県の市郡別人口、人口増減（平成17～22年）及び世帯数</t>
  </si>
  <si>
    <t>24．都道府県別人口、人口増減（平成17～22年）及び世帯数</t>
  </si>
  <si>
    <t>平成17～22年の増減</t>
  </si>
  <si>
    <t>平成17～22年の人口増減</t>
  </si>
  <si>
    <t>　特に表示のないものは平成22年の調査結果である。</t>
  </si>
  <si>
    <t xml:space="preserve"> 250㎡以上 </t>
  </si>
  <si>
    <t xml:space="preserve"> 250㎡以上 　</t>
  </si>
  <si>
    <t xml:space="preserve">- </t>
  </si>
  <si>
    <t>特別区部</t>
  </si>
  <si>
    <t>一宮市</t>
  </si>
  <si>
    <t>高崎市</t>
  </si>
  <si>
    <t>前橋市</t>
  </si>
  <si>
    <t>大津市</t>
  </si>
  <si>
    <t>越谷市</t>
  </si>
  <si>
    <t>四日市市</t>
  </si>
  <si>
    <t>春日井市</t>
  </si>
  <si>
    <t>久留米市</t>
  </si>
  <si>
    <t>平 成 17 年
（組替）</t>
  </si>
  <si>
    <t>全国</t>
  </si>
  <si>
    <t>（組替）</t>
  </si>
  <si>
    <t>　　　平成17年の人口を示す。</t>
  </si>
  <si>
    <t>　　人口を示す。</t>
  </si>
  <si>
    <t>　　人口を示す。</t>
  </si>
  <si>
    <t>％</t>
  </si>
  <si>
    <t>公営・都市再生機構・公社の借家</t>
  </si>
  <si>
    <t>公営・都市再生機構・公社の借家</t>
  </si>
  <si>
    <t>３世代世帯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</si>
  <si>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11．世帯人員（７区分）別65歳以上の世帯員のいる</t>
    </r>
  </si>
  <si>
    <t xml:space="preserve"> 　世帯人員</t>
  </si>
  <si>
    <t>65歳以上の世帯員のいる一般世帯</t>
  </si>
  <si>
    <t>65歳以上世帯人員</t>
  </si>
  <si>
    <t xml:space="preserve">  人口を示す。</t>
  </si>
  <si>
    <t>平　成　22　年</t>
  </si>
  <si>
    <t>柳津</t>
  </si>
  <si>
    <t>-</t>
  </si>
  <si>
    <t>※ 平成22年国勢調査結果の「人口・男・女・世帯数」の総数は、総務省から公表された「確定値」である。</t>
  </si>
  <si>
    <t>　 地区別の各数値は、本市が独自に集計したもので、必ずしも確定値とは一致しない。</t>
  </si>
  <si>
    <t>※ 平成22年の総数は総務省から公表された｢確定値｣である。地区別の各数値は、速報値を本市が独自に</t>
  </si>
  <si>
    <t>　 集計したもので、確定値とは一致しない。</t>
  </si>
  <si>
    <t>平成 2年</t>
  </si>
  <si>
    <t>別15歳以上就業者数（雇用者－特掲）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</si>
  <si>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</si>
  <si>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</si>
  <si>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</si>
  <si>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</si>
  <si>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</si>
  <si>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</si>
  <si>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</si>
  <si>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</si>
  <si>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</si>
  <si>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</si>
  <si>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</si>
  <si>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</si>
  <si>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</si>
  <si>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</si>
  <si>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</si>
  <si>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Ｓ</t>
  </si>
  <si>
    <t>男女別人口及び15歳以上就業者数（有配偶の女性就業者－特掲）</t>
  </si>
  <si>
    <t>　</t>
  </si>
  <si>
    <t>1)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</si>
  <si>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</si>
  <si>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</si>
  <si>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</si>
  <si>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</si>
  <si>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</si>
  <si>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</si>
  <si>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</si>
  <si>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</si>
  <si>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</si>
  <si>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</si>
  <si>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</si>
  <si>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</si>
  <si>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</si>
  <si>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</si>
  <si>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</si>
  <si>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</si>
  <si>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</si>
  <si>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</si>
  <si>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 </t>
  </si>
  <si>
    <t xml:space="preserve">75歳以上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</si>
  <si>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</si>
  <si>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</si>
  <si>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</si>
  <si>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</si>
  <si>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</si>
  <si>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</si>
  <si>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</si>
  <si>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</si>
  <si>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</si>
  <si>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</si>
  <si>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</si>
  <si>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</si>
  <si>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</si>
  <si>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</si>
  <si>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</si>
  <si>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</si>
  <si>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</si>
  <si>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</t>
  </si>
  <si>
    <t>歳</t>
  </si>
  <si>
    <t>75歳以上</t>
  </si>
  <si>
    <t>うち主に仕事</t>
  </si>
  <si>
    <t>うち家事のほか仕事</t>
  </si>
  <si>
    <t xml:space="preserve">20．岐阜市から他市町村へ通勤・通学する </t>
  </si>
  <si>
    <t xml:space="preserve"> 就業者数及び通学者数（15歳以上）</t>
  </si>
  <si>
    <t>通勤の
増  減</t>
  </si>
  <si>
    <t>通学の
増  減</t>
  </si>
  <si>
    <t>総　数</t>
  </si>
  <si>
    <t>通　勤</t>
  </si>
  <si>
    <t>通　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</si>
  <si>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</si>
  <si>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</si>
  <si>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</si>
  <si>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</si>
  <si>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</si>
  <si>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</si>
  <si>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</si>
  <si>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</si>
  <si>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</si>
  <si>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</si>
  <si>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</si>
  <si>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</si>
  <si>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</si>
  <si>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</si>
  <si>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</si>
  <si>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</si>
  <si>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</si>
  <si>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</si>
  <si>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</si>
  <si>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</si>
  <si>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</si>
  <si>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</si>
  <si>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</si>
  <si>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</si>
  <si>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</si>
  <si>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</si>
  <si>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</si>
  <si>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川辺町</t>
  </si>
  <si>
    <t>御嵩町</t>
  </si>
  <si>
    <t>県　　外</t>
  </si>
  <si>
    <t>東京都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</si>
  <si>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</si>
  <si>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</si>
  <si>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</si>
  <si>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</si>
  <si>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</si>
  <si>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</si>
  <si>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</si>
  <si>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</si>
  <si>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</si>
  <si>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　 基づいて算出した数値である｡</t>
  </si>
  <si>
    <t>21．他市町村から岐阜市へ通勤・通学する</t>
  </si>
  <si>
    <t>　　就業者数及び通学者数（15歳以上）　</t>
  </si>
  <si>
    <t>通勤の
増　減</t>
  </si>
  <si>
    <t>通学の
増　減</t>
  </si>
  <si>
    <t>総 　数</t>
  </si>
  <si>
    <t>通　 勤</t>
  </si>
  <si>
    <t>通　 学</t>
  </si>
  <si>
    <t>県　　内</t>
  </si>
  <si>
    <t>大垣市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</si>
  <si>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</si>
  <si>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</si>
  <si>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</si>
  <si>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</si>
  <si>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</si>
  <si>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</si>
  <si>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</si>
  <si>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</si>
  <si>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</si>
  <si>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</si>
  <si>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</si>
  <si>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</si>
  <si>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</si>
  <si>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</si>
  <si>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</si>
  <si>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</si>
  <si>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</si>
  <si>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</si>
  <si>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</si>
  <si>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</si>
  <si>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</si>
  <si>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</si>
  <si>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</si>
  <si>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</si>
  <si>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</si>
  <si>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</si>
  <si>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</si>
  <si>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</si>
  <si>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</si>
  <si>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</si>
  <si>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</si>
  <si>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</si>
  <si>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</si>
  <si>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</si>
  <si>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</si>
  <si>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</si>
  <si>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大阪府</t>
  </si>
  <si>
    <t>※ 「平成12年(組替)」は、平成17年10月1日現在の市町村の境域に基づいて組み替えた平成12年の人口を</t>
  </si>
  <si>
    <t>　 示す｡</t>
  </si>
  <si>
    <t>Ｔ</t>
  </si>
  <si>
    <t>※ 平成19年11月の日本標準産業分類第12回改定に伴い、平成22年調査から分類項目が変更された。</t>
  </si>
  <si>
    <t>公務（他に分類されるものを除く）</t>
  </si>
  <si>
    <t>　22</t>
  </si>
  <si>
    <t xml:space="preserve"> 第19回国調</t>
  </si>
  <si>
    <t>　23</t>
  </si>
  <si>
    <t>卸売・小売業，飲食店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</si>
  <si>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</si>
  <si>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</si>
  <si>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</si>
  <si>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</si>
  <si>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</si>
  <si>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</si>
  <si>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</si>
  <si>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</si>
  <si>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</si>
  <si>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</si>
  <si>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</si>
  <si>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</si>
  <si>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</si>
  <si>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</si>
  <si>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</si>
  <si>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</si>
  <si>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</si>
  <si>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</si>
  <si>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</si>
  <si>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</si>
  <si>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</si>
  <si>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</si>
  <si>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</si>
  <si>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</si>
  <si>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</si>
  <si>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</si>
  <si>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</si>
  <si>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 xml:space="preserve">    うち農業</t>
  </si>
  <si>
    <t>（自宅で従業）（再掲）雇用者</t>
  </si>
  <si>
    <t>他市区町村で
従業 1)</t>
  </si>
  <si>
    <t>総　数  2)</t>
  </si>
  <si>
    <t>（従業地）
不詳</t>
  </si>
  <si>
    <t>　 2) 従業地「不詳」で岐阜市に常住している者を含む。</t>
  </si>
  <si>
    <t>※ 1) 県内・他県の別が不詳のものを含む。</t>
  </si>
  <si>
    <t>（従業地・通学地）
不詳</t>
  </si>
  <si>
    <t>他市区町村で
従業 2)</t>
  </si>
  <si>
    <t>他市区町村で
従業・通学 2)</t>
  </si>
  <si>
    <t>自宅外の自市区町村で従        業</t>
  </si>
  <si>
    <t>自市内他区で従業</t>
  </si>
  <si>
    <t>県内他市区町村で従業</t>
  </si>
  <si>
    <t>他県
で 従 業</t>
  </si>
  <si>
    <t>総  数 3)</t>
  </si>
  <si>
    <t>1) 3)</t>
  </si>
  <si>
    <t>不詳</t>
  </si>
  <si>
    <t>※ ２）県内・他県の別が不詳のものを含む。</t>
  </si>
  <si>
    <t>※ ３） 従業地・通学地「不詳」で岐阜市に常住している者を含む。</t>
  </si>
  <si>
    <t>平　成　22　年</t>
  </si>
  <si>
    <t>※ 「平成17年(組替)」は、平成22年10月1日現在の市町村の境域に基づいて組み替えた平成17年の人口に</t>
  </si>
  <si>
    <t>平　成　17　年(組替)</t>
  </si>
  <si>
    <t>平 成 17 年（ 組 替 ）</t>
  </si>
  <si>
    <t>平 成 22 年</t>
  </si>
  <si>
    <t>東白川村</t>
  </si>
  <si>
    <t>総  数
1)</t>
  </si>
  <si>
    <t>総  数
2)</t>
  </si>
  <si>
    <t>うち他市区町村への通勤・通学者(流出)3)</t>
  </si>
  <si>
    <t>※　1)従業地・通学地が「不詳」で、岐阜市に常住しているものを含む。</t>
  </si>
  <si>
    <t>※　2)従業地・通学地が「不詳」を含む。</t>
  </si>
  <si>
    <t>※　3)他市町村に従事・通学で、従業地・通学地が「不詳」を含む。</t>
  </si>
  <si>
    <t>平成17年</t>
  </si>
  <si>
    <t>　22</t>
  </si>
  <si>
    <t>生活関連サービス業，娯楽業</t>
  </si>
  <si>
    <t>＊　人口欄の「平成17年（組替）」は、平成22年10月1日現在の市区町村の境域に基づいて組み替えた</t>
  </si>
  <si>
    <t>＊　人口欄の「平成17年（組替）」は、平成22年10月1日現在の市区町村の境域に基づいて組み替えた平成17年の</t>
  </si>
  <si>
    <t>＊　「平成17年（組替）」は、平成22年10月1日現在の市区町村の境域に基づいて組み替えた平成17年の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</si>
</sst>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  <numFmt numFmtId="210" formatCode="#,##0_);[Red]\(#,##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0"/>
    <numFmt numFmtId="217" formatCode="#,##0;\-#,##0;\-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/>
    </xf>
    <xf numFmtId="38" fontId="14" fillId="0" borderId="0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38" fontId="16" fillId="0" borderId="10" xfId="49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14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18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4" fillId="0" borderId="0" xfId="49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10" xfId="49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49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0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181" fontId="14" fillId="0" borderId="0" xfId="49" applyNumberFormat="1" applyFont="1" applyFill="1" applyAlignment="1">
      <alignment vertical="center"/>
    </xf>
    <xf numFmtId="40" fontId="14" fillId="0" borderId="0" xfId="49" applyNumberFormat="1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40" fontId="14" fillId="0" borderId="19" xfId="49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14" fillId="0" borderId="11" xfId="0" applyFont="1" applyFill="1" applyBorder="1" applyAlignment="1" quotePrefix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16" fillId="0" borderId="10" xfId="0" applyFont="1" applyFill="1" applyBorder="1" applyAlignment="1">
      <alignment/>
    </xf>
    <xf numFmtId="38" fontId="16" fillId="0" borderId="10" xfId="49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21" xfId="49" applyFont="1" applyFill="1" applyBorder="1" applyAlignment="1">
      <alignment horizontal="center" vertical="center"/>
    </xf>
    <xf numFmtId="38" fontId="14" fillId="0" borderId="16" xfId="49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38" fontId="14" fillId="0" borderId="0" xfId="49" applyFont="1" applyFill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38" fontId="14" fillId="0" borderId="12" xfId="49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88" fontId="6" fillId="0" borderId="10" xfId="0" applyNumberFormat="1" applyFont="1" applyFill="1" applyBorder="1" applyAlignment="1">
      <alignment vertical="center"/>
    </xf>
    <xf numFmtId="186" fontId="5" fillId="0" borderId="0" xfId="49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14" fillId="0" borderId="0" xfId="49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6" fontId="14" fillId="0" borderId="10" xfId="49" applyNumberFormat="1" applyFont="1" applyFill="1" applyBorder="1" applyAlignment="1">
      <alignment vertical="center"/>
    </xf>
    <xf numFmtId="188" fontId="14" fillId="0" borderId="10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38" fontId="14" fillId="0" borderId="0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17" xfId="49" applyFont="1" applyFill="1" applyBorder="1" applyAlignment="1">
      <alignment horizontal="center" vertical="center" wrapText="1"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38" fontId="14" fillId="0" borderId="23" xfId="49" applyFont="1" applyFill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0" xfId="49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textRotation="255" shrinkToFit="1"/>
    </xf>
    <xf numFmtId="38" fontId="19" fillId="0" borderId="0" xfId="49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38" fontId="18" fillId="0" borderId="17" xfId="49" applyFont="1" applyFill="1" applyBorder="1" applyAlignment="1">
      <alignment horizontal="center" vertical="center"/>
    </xf>
    <xf numFmtId="38" fontId="18" fillId="0" borderId="18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38" fontId="18" fillId="0" borderId="10" xfId="49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38" fontId="19" fillId="0" borderId="10" xfId="49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85" fontId="14" fillId="0" borderId="25" xfId="49" applyNumberFormat="1" applyFont="1" applyFill="1" applyBorder="1" applyAlignment="1">
      <alignment horizontal="center" vertical="center"/>
    </xf>
    <xf numFmtId="185" fontId="14" fillId="0" borderId="12" xfId="49" applyNumberFormat="1" applyFont="1" applyFill="1" applyBorder="1" applyAlignment="1">
      <alignment horizontal="center" vertical="center"/>
    </xf>
    <xf numFmtId="185" fontId="14" fillId="0" borderId="16" xfId="49" applyNumberFormat="1" applyFont="1" applyFill="1" applyBorder="1" applyAlignment="1">
      <alignment horizontal="center" vertical="center"/>
    </xf>
    <xf numFmtId="185" fontId="14" fillId="0" borderId="15" xfId="49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38" fontId="14" fillId="0" borderId="12" xfId="49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38" fontId="21" fillId="0" borderId="11" xfId="49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38" fontId="14" fillId="0" borderId="0" xfId="49" applyNumberFormat="1" applyFont="1" applyFill="1" applyAlignment="1">
      <alignment horizontal="right" vertical="center"/>
    </xf>
    <xf numFmtId="192" fontId="14" fillId="0" borderId="0" xfId="49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49" applyFont="1" applyFill="1" applyAlignment="1">
      <alignment horizontal="left" vertical="center"/>
    </xf>
    <xf numFmtId="38" fontId="14" fillId="0" borderId="11" xfId="49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8" fontId="21" fillId="0" borderId="10" xfId="49" applyFont="1" applyFill="1" applyBorder="1" applyAlignment="1">
      <alignment vertical="center"/>
    </xf>
    <xf numFmtId="38" fontId="21" fillId="0" borderId="13" xfId="49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8" fillId="0" borderId="19" xfId="49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 horizontal="right" vertical="center"/>
    </xf>
    <xf numFmtId="40" fontId="22" fillId="0" borderId="0" xfId="49" applyNumberFormat="1" applyFont="1" applyFill="1" applyAlignment="1">
      <alignment vertical="center"/>
    </xf>
    <xf numFmtId="40" fontId="22" fillId="0" borderId="0" xfId="49" applyNumberFormat="1" applyFont="1" applyFill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20" fillId="0" borderId="17" xfId="49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86" fontId="23" fillId="0" borderId="0" xfId="0" applyNumberFormat="1" applyFont="1" applyFill="1" applyAlignment="1">
      <alignment vertical="center"/>
    </xf>
    <xf numFmtId="187" fontId="2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186" fontId="18" fillId="0" borderId="17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86" fontId="15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Alignment="1">
      <alignment horizontal="right" vertical="center"/>
    </xf>
    <xf numFmtId="38" fontId="26" fillId="0" borderId="0" xfId="49" applyFont="1" applyFill="1" applyAlignment="1">
      <alignment vertical="center"/>
    </xf>
    <xf numFmtId="38" fontId="14" fillId="0" borderId="0" xfId="49" applyFont="1" applyFill="1" applyBorder="1" applyAlignment="1">
      <alignment horizontal="distributed" vertical="center"/>
    </xf>
    <xf numFmtId="177" fontId="14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8" fillId="0" borderId="21" xfId="49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4" fillId="0" borderId="23" xfId="49" applyFont="1" applyFill="1" applyBorder="1" applyAlignment="1">
      <alignment horizontal="center" vertical="center" shrinkToFit="1"/>
    </xf>
    <xf numFmtId="38" fontId="14" fillId="0" borderId="23" xfId="49" applyFont="1" applyFill="1" applyBorder="1" applyAlignment="1">
      <alignment horizontal="center" vertical="center" wrapText="1"/>
    </xf>
    <xf numFmtId="38" fontId="14" fillId="0" borderId="24" xfId="49" applyFont="1" applyFill="1" applyBorder="1" applyAlignment="1">
      <alignment horizontal="center" vertical="center" wrapText="1"/>
    </xf>
    <xf numFmtId="38" fontId="14" fillId="0" borderId="14" xfId="49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wrapText="1"/>
    </xf>
    <xf numFmtId="38" fontId="28" fillId="0" borderId="17" xfId="49" applyFont="1" applyFill="1" applyBorder="1" applyAlignment="1">
      <alignment horizontal="center" vertical="center" wrapText="1"/>
    </xf>
    <xf numFmtId="185" fontId="14" fillId="0" borderId="0" xfId="49" applyNumberFormat="1" applyFont="1" applyFill="1" applyBorder="1" applyAlignment="1">
      <alignment horizontal="center" vertical="center"/>
    </xf>
    <xf numFmtId="185" fontId="14" fillId="0" borderId="11" xfId="49" applyNumberFormat="1" applyFont="1" applyFill="1" applyBorder="1" applyAlignment="1">
      <alignment horizontal="center" vertical="center"/>
    </xf>
    <xf numFmtId="185" fontId="14" fillId="0" borderId="15" xfId="49" applyNumberFormat="1" applyFont="1" applyFill="1" applyBorder="1" applyAlignment="1">
      <alignment horizontal="center" vertical="center" shrinkToFit="1"/>
    </xf>
    <xf numFmtId="185" fontId="14" fillId="0" borderId="0" xfId="49" applyNumberFormat="1" applyFont="1" applyFill="1" applyBorder="1" applyAlignment="1">
      <alignment horizontal="center" vertical="center" shrinkToFit="1"/>
    </xf>
    <xf numFmtId="185" fontId="14" fillId="0" borderId="20" xfId="49" applyNumberFormat="1" applyFont="1" applyFill="1" applyBorder="1" applyAlignment="1">
      <alignment horizontal="center" vertical="center"/>
    </xf>
    <xf numFmtId="185" fontId="14" fillId="0" borderId="15" xfId="49" applyNumberFormat="1" applyFont="1" applyFill="1" applyBorder="1" applyAlignment="1">
      <alignment horizontal="center" vertical="center" wrapText="1" shrinkToFit="1"/>
    </xf>
    <xf numFmtId="38" fontId="14" fillId="0" borderId="14" xfId="49" applyFont="1" applyFill="1" applyBorder="1" applyAlignment="1">
      <alignment horizontal="center" vertical="center" shrinkToFit="1"/>
    </xf>
    <xf numFmtId="185" fontId="14" fillId="0" borderId="28" xfId="49" applyNumberFormat="1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vertical="center"/>
    </xf>
    <xf numFmtId="185" fontId="14" fillId="0" borderId="14" xfId="49" applyNumberFormat="1" applyFont="1" applyFill="1" applyBorder="1" applyAlignment="1">
      <alignment horizontal="center" vertical="center"/>
    </xf>
    <xf numFmtId="185" fontId="14" fillId="0" borderId="22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185" fontId="14" fillId="0" borderId="24" xfId="49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38" fontId="15" fillId="0" borderId="25" xfId="49" applyFont="1" applyFill="1" applyBorder="1" applyAlignment="1">
      <alignment horizontal="center" vertical="center"/>
    </xf>
    <xf numFmtId="38" fontId="15" fillId="0" borderId="17" xfId="49" applyFont="1" applyFill="1" applyBorder="1" applyAlignment="1">
      <alignment horizontal="center" vertical="center"/>
    </xf>
    <xf numFmtId="186" fontId="15" fillId="0" borderId="21" xfId="49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38" fontId="16" fillId="0" borderId="10" xfId="49" applyFont="1" applyFill="1" applyBorder="1" applyAlignment="1">
      <alignment horizontal="right" vertical="center"/>
    </xf>
    <xf numFmtId="38" fontId="14" fillId="0" borderId="12" xfId="49" applyFont="1" applyFill="1" applyBorder="1" applyAlignment="1">
      <alignment horizontal="right" vertical="center"/>
    </xf>
    <xf numFmtId="0" fontId="14" fillId="0" borderId="0" xfId="62" applyFont="1" applyAlignment="1">
      <alignment vertical="center"/>
      <protection/>
    </xf>
    <xf numFmtId="0" fontId="18" fillId="0" borderId="0" xfId="62" applyAlignment="1">
      <alignment vertical="center"/>
      <protection/>
    </xf>
    <xf numFmtId="38" fontId="15" fillId="0" borderId="12" xfId="49" applyFont="1" applyFill="1" applyBorder="1" applyAlignment="1">
      <alignment vertical="center"/>
    </xf>
    <xf numFmtId="38" fontId="15" fillId="0" borderId="18" xfId="49" applyFont="1" applyFill="1" applyBorder="1" applyAlignment="1">
      <alignment horizontal="center" vertical="center"/>
    </xf>
    <xf numFmtId="38" fontId="15" fillId="0" borderId="14" xfId="49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8" fontId="14" fillId="0" borderId="10" xfId="49" applyFont="1" applyBorder="1" applyAlignment="1">
      <alignment vertical="center"/>
    </xf>
    <xf numFmtId="38" fontId="16" fillId="0" borderId="10" xfId="49" applyFont="1" applyBorder="1" applyAlignment="1">
      <alignment vertical="center"/>
    </xf>
    <xf numFmtId="189" fontId="16" fillId="0" borderId="10" xfId="49" applyNumberFormat="1" applyFont="1" applyBorder="1" applyAlignment="1">
      <alignment vertical="center"/>
    </xf>
    <xf numFmtId="188" fontId="16" fillId="0" borderId="10" xfId="49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8" fontId="15" fillId="0" borderId="12" xfId="49" applyFont="1" applyFill="1" applyBorder="1" applyAlignment="1">
      <alignment horizontal="right" vertical="center"/>
    </xf>
    <xf numFmtId="38" fontId="15" fillId="0" borderId="0" xfId="49" applyFont="1" applyFill="1" applyAlignment="1">
      <alignment horizontal="right" vertical="center"/>
    </xf>
    <xf numFmtId="186" fontId="15" fillId="0" borderId="0" xfId="49" applyNumberFormat="1" applyFont="1" applyFill="1" applyAlignment="1">
      <alignment horizontal="right" vertical="center"/>
    </xf>
    <xf numFmtId="188" fontId="15" fillId="0" borderId="0" xfId="49" applyNumberFormat="1" applyFont="1" applyFill="1" applyAlignment="1">
      <alignment horizontal="right" vertical="center"/>
    </xf>
    <xf numFmtId="38" fontId="15" fillId="0" borderId="0" xfId="49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Fill="1" applyBorder="1" applyAlignment="1">
      <alignment vertical="center"/>
    </xf>
    <xf numFmtId="38" fontId="31" fillId="0" borderId="0" xfId="49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8" fontId="15" fillId="0" borderId="10" xfId="49" applyFont="1" applyFill="1" applyBorder="1" applyAlignment="1">
      <alignment vertical="center"/>
    </xf>
    <xf numFmtId="186" fontId="15" fillId="0" borderId="10" xfId="49" applyNumberFormat="1" applyFont="1" applyFill="1" applyBorder="1" applyAlignment="1">
      <alignment vertical="center"/>
    </xf>
    <xf numFmtId="188" fontId="15" fillId="0" borderId="10" xfId="49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9" fontId="14" fillId="0" borderId="0" xfId="49" applyNumberFormat="1" applyFont="1" applyFill="1" applyAlignment="1">
      <alignment vertical="center"/>
    </xf>
    <xf numFmtId="188" fontId="14" fillId="0" borderId="0" xfId="49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89" fontId="14" fillId="0" borderId="0" xfId="49" applyNumberFormat="1" applyFont="1" applyAlignment="1">
      <alignment vertical="center"/>
    </xf>
    <xf numFmtId="188" fontId="14" fillId="0" borderId="0" xfId="49" applyNumberFormat="1" applyFont="1" applyAlignment="1">
      <alignment vertical="center"/>
    </xf>
    <xf numFmtId="189" fontId="5" fillId="0" borderId="0" xfId="49" applyNumberFormat="1" applyFont="1" applyAlignment="1">
      <alignment vertical="center"/>
    </xf>
    <xf numFmtId="188" fontId="5" fillId="0" borderId="0" xfId="49" applyNumberFormat="1" applyFont="1" applyAlignment="1">
      <alignment vertical="center"/>
    </xf>
    <xf numFmtId="188" fontId="15" fillId="0" borderId="17" xfId="49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38" fontId="26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86" fontId="14" fillId="0" borderId="21" xfId="0" applyNumberFormat="1" applyFont="1" applyFill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8" fillId="0" borderId="0" xfId="62" applyFont="1" applyAlignment="1">
      <alignment vertical="center"/>
      <protection/>
    </xf>
    <xf numFmtId="40" fontId="14" fillId="0" borderId="0" xfId="49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32" fillId="0" borderId="0" xfId="0" applyFont="1" applyFill="1" applyAlignment="1">
      <alignment vertical="center"/>
    </xf>
    <xf numFmtId="38" fontId="8" fillId="0" borderId="10" xfId="49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8" fillId="0" borderId="30" xfId="49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/>
    </xf>
    <xf numFmtId="20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38" fontId="14" fillId="0" borderId="22" xfId="49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center" vertical="center"/>
    </xf>
    <xf numFmtId="210" fontId="5" fillId="0" borderId="0" xfId="49" applyNumberFormat="1" applyFont="1" applyFill="1" applyAlignment="1">
      <alignment vertical="center"/>
    </xf>
    <xf numFmtId="210" fontId="14" fillId="0" borderId="0" xfId="0" applyNumberFormat="1" applyFont="1" applyFill="1" applyAlignment="1">
      <alignment vertical="center"/>
    </xf>
    <xf numFmtId="210" fontId="14" fillId="0" borderId="0" xfId="49" applyNumberFormat="1" applyFont="1" applyFill="1" applyAlignment="1">
      <alignment vertical="center"/>
    </xf>
    <xf numFmtId="210" fontId="14" fillId="0" borderId="0" xfId="49" applyNumberFormat="1" applyFont="1" applyFill="1" applyBorder="1" applyAlignment="1">
      <alignment vertical="center"/>
    </xf>
    <xf numFmtId="38" fontId="14" fillId="0" borderId="18" xfId="49" applyFont="1" applyFill="1" applyBorder="1" applyAlignment="1">
      <alignment horizontal="center" vertical="center" shrinkToFit="1"/>
    </xf>
    <xf numFmtId="0" fontId="26" fillId="0" borderId="0" xfId="63" applyFont="1" applyBorder="1" applyAlignment="1">
      <alignment vertical="center"/>
      <protection/>
    </xf>
    <xf numFmtId="0" fontId="14" fillId="0" borderId="18" xfId="0" applyFont="1" applyFill="1" applyBorder="1" applyAlignment="1">
      <alignment horizontal="center" vertical="center"/>
    </xf>
    <xf numFmtId="186" fontId="31" fillId="0" borderId="0" xfId="49" applyNumberFormat="1" applyFont="1" applyFill="1" applyAlignment="1">
      <alignment vertical="center"/>
    </xf>
    <xf numFmtId="188" fontId="31" fillId="0" borderId="0" xfId="49" applyNumberFormat="1" applyFont="1" applyFill="1" applyAlignment="1">
      <alignment vertical="center"/>
    </xf>
    <xf numFmtId="0" fontId="14" fillId="0" borderId="0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38" fontId="15" fillId="0" borderId="0" xfId="49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88" fontId="15" fillId="0" borderId="0" xfId="49" applyNumberFormat="1" applyFont="1" applyFill="1" applyAlignment="1">
      <alignment vertical="center"/>
    </xf>
    <xf numFmtId="38" fontId="19" fillId="0" borderId="20" xfId="49" applyFont="1" applyFill="1" applyBorder="1" applyAlignment="1">
      <alignment vertical="center"/>
    </xf>
    <xf numFmtId="177" fontId="14" fillId="0" borderId="18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Alignment="1">
      <alignment/>
    </xf>
    <xf numFmtId="38" fontId="14" fillId="0" borderId="0" xfId="49" applyNumberFormat="1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/>
    </xf>
    <xf numFmtId="190" fontId="14" fillId="0" borderId="0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38" fontId="5" fillId="0" borderId="0" xfId="5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9" fontId="5" fillId="0" borderId="0" xfId="51" applyNumberFormat="1" applyFont="1" applyAlignment="1">
      <alignment/>
    </xf>
    <xf numFmtId="188" fontId="5" fillId="0" borderId="0" xfId="51" applyNumberFormat="1" applyFont="1" applyAlignment="1">
      <alignment/>
    </xf>
    <xf numFmtId="38" fontId="5" fillId="0" borderId="0" xfId="51" applyFont="1" applyAlignment="1">
      <alignment vertical="center"/>
    </xf>
    <xf numFmtId="38" fontId="5" fillId="0" borderId="0" xfId="51" applyFont="1" applyFill="1" applyAlignment="1">
      <alignment vertical="center"/>
    </xf>
    <xf numFmtId="38" fontId="5" fillId="0" borderId="10" xfId="51" applyFont="1" applyFill="1" applyBorder="1" applyAlignment="1">
      <alignment vertical="center"/>
    </xf>
    <xf numFmtId="186" fontId="5" fillId="0" borderId="0" xfId="51" applyNumberFormat="1" applyFont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16" fillId="0" borderId="10" xfId="51" applyFont="1" applyFill="1" applyBorder="1" applyAlignment="1">
      <alignment vertical="center"/>
    </xf>
    <xf numFmtId="38" fontId="14" fillId="0" borderId="0" xfId="51" applyFont="1" applyFill="1" applyAlignment="1">
      <alignment vertical="center"/>
    </xf>
    <xf numFmtId="38" fontId="14" fillId="0" borderId="0" xfId="51" applyFont="1" applyFill="1" applyAlignment="1">
      <alignment horizontal="right" vertical="center"/>
    </xf>
    <xf numFmtId="38" fontId="14" fillId="0" borderId="10" xfId="5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51" applyFont="1" applyFill="1" applyAlignment="1">
      <alignment horizontal="right" vertical="center"/>
    </xf>
    <xf numFmtId="0" fontId="14" fillId="0" borderId="0" xfId="0" applyFont="1" applyAlignment="1">
      <alignment/>
    </xf>
    <xf numFmtId="38" fontId="14" fillId="0" borderId="0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38" fontId="14" fillId="0" borderId="0" xfId="51" applyFont="1" applyAlignment="1">
      <alignment/>
    </xf>
    <xf numFmtId="189" fontId="14" fillId="0" borderId="0" xfId="51" applyNumberFormat="1" applyFont="1" applyAlignment="1">
      <alignment/>
    </xf>
    <xf numFmtId="188" fontId="14" fillId="0" borderId="0" xfId="51" applyNumberFormat="1" applyFont="1" applyAlignment="1">
      <alignment/>
    </xf>
    <xf numFmtId="38" fontId="14" fillId="0" borderId="0" xfId="51" applyFont="1" applyAlignment="1">
      <alignment vertical="center"/>
    </xf>
    <xf numFmtId="38" fontId="14" fillId="0" borderId="0" xfId="51" applyFont="1" applyAlignment="1">
      <alignment horizontal="right" vertical="center"/>
    </xf>
    <xf numFmtId="38" fontId="14" fillId="0" borderId="10" xfId="51" applyFont="1" applyFill="1" applyBorder="1" applyAlignment="1">
      <alignment horizontal="right" vertical="center"/>
    </xf>
    <xf numFmtId="38" fontId="5" fillId="0" borderId="12" xfId="5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51" applyFont="1" applyFill="1" applyAlignment="1">
      <alignment/>
    </xf>
    <xf numFmtId="38" fontId="14" fillId="0" borderId="16" xfId="5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38" fontId="5" fillId="0" borderId="0" xfId="51" applyFont="1" applyBorder="1" applyAlignment="1">
      <alignment vertical="center"/>
    </xf>
    <xf numFmtId="186" fontId="5" fillId="0" borderId="0" xfId="51" applyNumberFormat="1" applyFont="1" applyBorder="1" applyAlignment="1">
      <alignment vertical="center"/>
    </xf>
    <xf numFmtId="38" fontId="26" fillId="0" borderId="0" xfId="51" applyFont="1" applyFill="1" applyAlignment="1">
      <alignment horizontal="right" vertical="center"/>
    </xf>
    <xf numFmtId="38" fontId="26" fillId="0" borderId="0" xfId="51" applyFont="1" applyFill="1" applyAlignment="1">
      <alignment vertical="center"/>
    </xf>
    <xf numFmtId="0" fontId="15" fillId="0" borderId="10" xfId="0" applyFont="1" applyBorder="1" applyAlignment="1">
      <alignment/>
    </xf>
    <xf numFmtId="38" fontId="15" fillId="0" borderId="10" xfId="5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17" xfId="5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5" fillId="0" borderId="0" xfId="51" applyFont="1" applyFill="1" applyBorder="1" applyAlignment="1">
      <alignment vertical="center"/>
    </xf>
    <xf numFmtId="38" fontId="15" fillId="0" borderId="0" xfId="5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51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5" fillId="0" borderId="10" xfId="51" applyFont="1" applyFill="1" applyBorder="1" applyAlignment="1">
      <alignment/>
    </xf>
    <xf numFmtId="0" fontId="15" fillId="0" borderId="0" xfId="0" applyFont="1" applyFill="1" applyBorder="1" applyAlignment="1">
      <alignment/>
    </xf>
    <xf numFmtId="38" fontId="26" fillId="0" borderId="10" xfId="51" applyFont="1" applyFill="1" applyBorder="1" applyAlignment="1">
      <alignment vertical="center"/>
    </xf>
    <xf numFmtId="38" fontId="14" fillId="0" borderId="0" xfId="51" applyFont="1" applyFill="1" applyAlignment="1">
      <alignment/>
    </xf>
    <xf numFmtId="38" fontId="14" fillId="0" borderId="0" xfId="51" applyFont="1" applyFill="1" applyAlignment="1">
      <alignment horizontal="right"/>
    </xf>
    <xf numFmtId="189" fontId="5" fillId="0" borderId="0" xfId="51" applyNumberFormat="1" applyFont="1" applyFill="1" applyAlignment="1">
      <alignment horizontal="right" vertical="center"/>
    </xf>
    <xf numFmtId="0" fontId="15" fillId="0" borderId="10" xfId="0" applyFont="1" applyBorder="1" applyAlignment="1">
      <alignment/>
    </xf>
    <xf numFmtId="38" fontId="15" fillId="0" borderId="10" xfId="51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38" fontId="26" fillId="0" borderId="31" xfId="51" applyFont="1" applyFill="1" applyBorder="1" applyAlignment="1">
      <alignment vertical="center"/>
    </xf>
    <xf numFmtId="38" fontId="27" fillId="0" borderId="12" xfId="51" applyFont="1" applyFill="1" applyBorder="1" applyAlignment="1">
      <alignment vertical="center"/>
    </xf>
    <xf numFmtId="38" fontId="27" fillId="0" borderId="16" xfId="51" applyFont="1" applyFill="1" applyBorder="1" applyAlignment="1">
      <alignment vertical="center"/>
    </xf>
    <xf numFmtId="38" fontId="27" fillId="0" borderId="0" xfId="51" applyFont="1" applyFill="1" applyAlignment="1">
      <alignment vertical="center"/>
    </xf>
    <xf numFmtId="38" fontId="27" fillId="0" borderId="0" xfId="51" applyFont="1" applyFill="1" applyBorder="1" applyAlignment="1">
      <alignment vertical="center"/>
    </xf>
    <xf numFmtId="38" fontId="27" fillId="0" borderId="0" xfId="51" applyFont="1" applyFill="1" applyAlignment="1">
      <alignment horizontal="right" vertical="center"/>
    </xf>
    <xf numFmtId="38" fontId="27" fillId="0" borderId="11" xfId="51" applyFont="1" applyFill="1" applyBorder="1" applyAlignment="1">
      <alignment vertical="center"/>
    </xf>
    <xf numFmtId="38" fontId="26" fillId="0" borderId="11" xfId="51" applyFont="1" applyFill="1" applyBorder="1" applyAlignment="1">
      <alignment vertical="center"/>
    </xf>
    <xf numFmtId="38" fontId="26" fillId="0" borderId="10" xfId="51" applyFont="1" applyFill="1" applyBorder="1" applyAlignment="1">
      <alignment horizontal="right" vertical="center"/>
    </xf>
    <xf numFmtId="38" fontId="26" fillId="0" borderId="19" xfId="5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26" fillId="0" borderId="0" xfId="51" applyFont="1" applyFill="1" applyBorder="1" applyAlignment="1">
      <alignment vertical="center" shrinkToFit="1"/>
    </xf>
    <xf numFmtId="38" fontId="26" fillId="0" borderId="11" xfId="51" applyFont="1" applyFill="1" applyBorder="1" applyAlignment="1">
      <alignment vertical="center" shrinkToFit="1"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38" fontId="26" fillId="0" borderId="0" xfId="51" applyFont="1" applyFill="1" applyBorder="1" applyAlignment="1">
      <alignment horizontal="left" vertical="center"/>
    </xf>
    <xf numFmtId="38" fontId="27" fillId="0" borderId="20" xfId="51" applyFont="1" applyFill="1" applyBorder="1" applyAlignment="1">
      <alignment vertical="center"/>
    </xf>
    <xf numFmtId="38" fontId="27" fillId="0" borderId="10" xfId="51" applyFont="1" applyFill="1" applyBorder="1" applyAlignment="1">
      <alignment vertical="center"/>
    </xf>
    <xf numFmtId="217" fontId="26" fillId="0" borderId="0" xfId="51" applyNumberFormat="1" applyFont="1" applyFill="1" applyAlignment="1">
      <alignment horizontal="right" vertical="center"/>
    </xf>
    <xf numFmtId="38" fontId="26" fillId="0" borderId="31" xfId="51" applyFont="1" applyFill="1" applyBorder="1" applyAlignment="1">
      <alignment vertical="center" wrapText="1"/>
    </xf>
    <xf numFmtId="38" fontId="26" fillId="0" borderId="21" xfId="5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38" fontId="14" fillId="0" borderId="20" xfId="5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/>
    </xf>
    <xf numFmtId="0" fontId="5" fillId="0" borderId="19" xfId="0" applyFont="1" applyBorder="1" applyAlignment="1">
      <alignment vertical="center"/>
    </xf>
    <xf numFmtId="0" fontId="14" fillId="0" borderId="22" xfId="0" applyFont="1" applyFill="1" applyBorder="1" applyAlignment="1">
      <alignment horizontal="right" vertical="center"/>
    </xf>
    <xf numFmtId="217" fontId="14" fillId="0" borderId="0" xfId="51" applyNumberFormat="1" applyFont="1" applyFill="1" applyAlignment="1">
      <alignment horizontal="right" vertical="center"/>
    </xf>
    <xf numFmtId="186" fontId="5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Border="1" applyAlignment="1">
      <alignment vertical="center"/>
    </xf>
    <xf numFmtId="217" fontId="14" fillId="0" borderId="0" xfId="51" applyNumberFormat="1" applyFont="1" applyBorder="1" applyAlignment="1">
      <alignment vertical="center"/>
    </xf>
    <xf numFmtId="38" fontId="15" fillId="0" borderId="18" xfId="51" applyFont="1" applyFill="1" applyBorder="1" applyAlignment="1">
      <alignment horizontal="center" vertical="center" wrapText="1"/>
    </xf>
    <xf numFmtId="38" fontId="15" fillId="0" borderId="0" xfId="51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4" fillId="0" borderId="14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28" xfId="49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center" vertical="center" wrapText="1"/>
    </xf>
    <xf numFmtId="38" fontId="14" fillId="0" borderId="23" xfId="49" applyFont="1" applyFill="1" applyBorder="1" applyAlignment="1">
      <alignment horizontal="center" vertical="center"/>
    </xf>
    <xf numFmtId="38" fontId="14" fillId="0" borderId="24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181" fontId="14" fillId="0" borderId="15" xfId="49" applyNumberFormat="1" applyFont="1" applyFill="1" applyBorder="1" applyAlignment="1">
      <alignment horizontal="center" vertical="center" wrapText="1"/>
    </xf>
    <xf numFmtId="181" fontId="14" fillId="0" borderId="14" xfId="49" applyNumberFormat="1" applyFont="1" applyFill="1" applyBorder="1" applyAlignment="1">
      <alignment horizontal="center" vertical="center"/>
    </xf>
    <xf numFmtId="38" fontId="18" fillId="0" borderId="14" xfId="49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8" fillId="0" borderId="33" xfId="49" applyFont="1" applyFill="1" applyBorder="1" applyAlignment="1">
      <alignment horizontal="center" vertical="center"/>
    </xf>
    <xf numFmtId="38" fontId="18" fillId="0" borderId="27" xfId="49" applyFont="1" applyFill="1" applyBorder="1" applyAlignment="1">
      <alignment horizontal="center" vertical="center"/>
    </xf>
    <xf numFmtId="38" fontId="18" fillId="0" borderId="24" xfId="49" applyFont="1" applyFill="1" applyBorder="1" applyAlignment="1">
      <alignment horizontal="center" vertical="center"/>
    </xf>
    <xf numFmtId="38" fontId="18" fillId="0" borderId="28" xfId="49" applyFont="1" applyFill="1" applyBorder="1" applyAlignment="1">
      <alignment horizontal="center" vertical="center"/>
    </xf>
    <xf numFmtId="38" fontId="18" fillId="0" borderId="23" xfId="49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38" fontId="14" fillId="0" borderId="27" xfId="49" applyFont="1" applyFill="1" applyBorder="1" applyAlignment="1">
      <alignment horizontal="center" vertical="center"/>
    </xf>
    <xf numFmtId="38" fontId="14" fillId="0" borderId="32" xfId="49" applyFont="1" applyFill="1" applyBorder="1" applyAlignment="1">
      <alignment horizontal="center" vertical="center"/>
    </xf>
    <xf numFmtId="38" fontId="14" fillId="0" borderId="0" xfId="49" applyFont="1" applyFill="1" applyAlignment="1">
      <alignment vertical="center"/>
    </xf>
    <xf numFmtId="38" fontId="14" fillId="0" borderId="0" xfId="49" applyFont="1" applyFill="1" applyBorder="1" applyAlignment="1">
      <alignment horizontal="center" vertical="center" wrapText="1"/>
    </xf>
    <xf numFmtId="38" fontId="14" fillId="0" borderId="28" xfId="49" applyFont="1" applyFill="1" applyBorder="1" applyAlignment="1">
      <alignment horizontal="distributed" vertical="center" wrapText="1"/>
    </xf>
    <xf numFmtId="38" fontId="14" fillId="0" borderId="23" xfId="49" applyFont="1" applyFill="1" applyBorder="1" applyAlignment="1">
      <alignment horizontal="distributed" vertical="center" wrapText="1"/>
    </xf>
    <xf numFmtId="38" fontId="14" fillId="0" borderId="24" xfId="49" applyFont="1" applyFill="1" applyBorder="1" applyAlignment="1">
      <alignment horizontal="distributed" vertical="center" wrapText="1"/>
    </xf>
    <xf numFmtId="38" fontId="18" fillId="0" borderId="28" xfId="49" applyFont="1" applyFill="1" applyBorder="1" applyAlignment="1">
      <alignment horizontal="distributed" vertical="center"/>
    </xf>
    <xf numFmtId="38" fontId="18" fillId="0" borderId="23" xfId="49" applyFont="1" applyFill="1" applyBorder="1" applyAlignment="1">
      <alignment horizontal="distributed" vertical="center"/>
    </xf>
    <xf numFmtId="38" fontId="18" fillId="0" borderId="24" xfId="49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vertical="center"/>
    </xf>
    <xf numFmtId="38" fontId="14" fillId="0" borderId="22" xfId="49" applyFont="1" applyFill="1" applyBorder="1" applyAlignment="1">
      <alignment horizontal="center" vertical="center" wrapText="1"/>
    </xf>
    <xf numFmtId="38" fontId="14" fillId="0" borderId="12" xfId="49" applyFont="1" applyFill="1" applyBorder="1" applyAlignment="1">
      <alignment horizontal="center" vertical="center" wrapText="1"/>
    </xf>
    <xf numFmtId="38" fontId="14" fillId="0" borderId="16" xfId="49" applyFont="1" applyFill="1" applyBorder="1" applyAlignment="1">
      <alignment horizontal="center" vertical="center" wrapText="1"/>
    </xf>
    <xf numFmtId="38" fontId="14" fillId="0" borderId="28" xfId="49" applyFont="1" applyFill="1" applyBorder="1" applyAlignment="1">
      <alignment horizontal="center" vertical="center" wrapText="1"/>
    </xf>
    <xf numFmtId="38" fontId="14" fillId="0" borderId="23" xfId="49" applyFont="1" applyFill="1" applyBorder="1" applyAlignment="1">
      <alignment horizontal="center" vertical="center" wrapText="1"/>
    </xf>
    <xf numFmtId="38" fontId="14" fillId="0" borderId="24" xfId="49" applyFont="1" applyFill="1" applyBorder="1" applyAlignment="1">
      <alignment horizontal="center" vertical="center" wrapText="1"/>
    </xf>
    <xf numFmtId="38" fontId="14" fillId="0" borderId="22" xfId="49" applyFont="1" applyFill="1" applyBorder="1" applyAlignment="1">
      <alignment horizontal="distributed" vertical="center" wrapText="1"/>
    </xf>
    <xf numFmtId="38" fontId="14" fillId="0" borderId="12" xfId="49" applyFont="1" applyFill="1" applyBorder="1" applyAlignment="1">
      <alignment horizontal="distributed" vertical="center" wrapText="1"/>
    </xf>
    <xf numFmtId="38" fontId="14" fillId="0" borderId="16" xfId="49" applyFont="1" applyFill="1" applyBorder="1" applyAlignment="1">
      <alignment horizontal="distributed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8" fontId="14" fillId="0" borderId="11" xfId="49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vertical="center" shrinkToFit="1"/>
    </xf>
    <xf numFmtId="38" fontId="14" fillId="0" borderId="0" xfId="49" applyFont="1" applyFill="1" applyBorder="1" applyAlignment="1">
      <alignment horizontal="center" vertical="center"/>
    </xf>
    <xf numFmtId="38" fontId="18" fillId="0" borderId="22" xfId="49" applyFont="1" applyFill="1" applyBorder="1" applyAlignment="1">
      <alignment horizontal="distributed" vertical="center"/>
    </xf>
    <xf numFmtId="38" fontId="18" fillId="0" borderId="12" xfId="49" applyFont="1" applyFill="1" applyBorder="1" applyAlignment="1">
      <alignment horizontal="distributed" vertical="center"/>
    </xf>
    <xf numFmtId="38" fontId="18" fillId="0" borderId="16" xfId="49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27" xfId="49" applyFont="1" applyFill="1" applyBorder="1" applyAlignment="1">
      <alignment horizontal="center" vertical="center" shrinkToFit="1"/>
    </xf>
    <xf numFmtId="38" fontId="14" fillId="0" borderId="34" xfId="49" applyFont="1" applyFill="1" applyBorder="1" applyAlignment="1">
      <alignment horizontal="center" vertical="center" shrinkToFit="1"/>
    </xf>
    <xf numFmtId="38" fontId="14" fillId="0" borderId="32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8" fontId="14" fillId="0" borderId="33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85" fontId="14" fillId="0" borderId="15" xfId="49" applyNumberFormat="1" applyFont="1" applyFill="1" applyBorder="1" applyAlignment="1">
      <alignment horizontal="center" vertical="center"/>
    </xf>
    <xf numFmtId="38" fontId="14" fillId="0" borderId="18" xfId="49" applyFont="1" applyFill="1" applyBorder="1" applyAlignment="1">
      <alignment horizontal="right" vertical="center"/>
    </xf>
    <xf numFmtId="38" fontId="14" fillId="0" borderId="31" xfId="49" applyFont="1" applyFill="1" applyBorder="1" applyAlignment="1">
      <alignment horizontal="right" vertical="center"/>
    </xf>
    <xf numFmtId="38" fontId="14" fillId="0" borderId="27" xfId="49" applyFont="1" applyFill="1" applyBorder="1" applyAlignment="1">
      <alignment horizontal="right" vertical="center"/>
    </xf>
    <xf numFmtId="38" fontId="14" fillId="0" borderId="34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left" vertical="center"/>
    </xf>
    <xf numFmtId="38" fontId="14" fillId="0" borderId="25" xfId="49" applyFont="1" applyFill="1" applyBorder="1" applyAlignment="1">
      <alignment horizontal="center" vertical="center" wrapText="1"/>
    </xf>
    <xf numFmtId="38" fontId="14" fillId="0" borderId="15" xfId="49" applyFont="1" applyFill="1" applyBorder="1" applyAlignment="1">
      <alignment horizontal="center" vertical="center" wrapText="1"/>
    </xf>
    <xf numFmtId="38" fontId="14" fillId="0" borderId="14" xfId="49" applyFont="1" applyFill="1" applyBorder="1" applyAlignment="1">
      <alignment horizontal="center" vertical="center" wrapText="1"/>
    </xf>
    <xf numFmtId="185" fontId="14" fillId="0" borderId="15" xfId="49" applyNumberFormat="1" applyFont="1" applyFill="1" applyBorder="1" applyAlignment="1">
      <alignment horizontal="center" vertical="center" wrapText="1"/>
    </xf>
    <xf numFmtId="38" fontId="14" fillId="0" borderId="25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left" vertical="center"/>
    </xf>
    <xf numFmtId="38" fontId="14" fillId="0" borderId="22" xfId="49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center" vertical="center"/>
    </xf>
    <xf numFmtId="38" fontId="14" fillId="0" borderId="31" xfId="49" applyFont="1" applyFill="1" applyBorder="1" applyAlignment="1">
      <alignment horizontal="left" vertical="center"/>
    </xf>
    <xf numFmtId="38" fontId="14" fillId="0" borderId="21" xfId="49" applyFont="1" applyFill="1" applyBorder="1" applyAlignment="1">
      <alignment horizontal="left" vertical="center"/>
    </xf>
    <xf numFmtId="38" fontId="14" fillId="0" borderId="34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/>
    </xf>
    <xf numFmtId="38" fontId="14" fillId="0" borderId="31" xfId="49" applyFont="1" applyFill="1" applyBorder="1" applyAlignment="1">
      <alignment horizontal="center" vertical="center"/>
    </xf>
    <xf numFmtId="38" fontId="14" fillId="0" borderId="31" xfId="49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38" fontId="14" fillId="0" borderId="18" xfId="49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horizontal="center" vertical="center" wrapText="1"/>
    </xf>
    <xf numFmtId="38" fontId="14" fillId="0" borderId="2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40" fontId="14" fillId="0" borderId="20" xfId="49" applyNumberFormat="1" applyFont="1" applyFill="1" applyBorder="1" applyAlignment="1">
      <alignment horizontal="right" vertical="center"/>
    </xf>
    <xf numFmtId="40" fontId="14" fillId="0" borderId="0" xfId="49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90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36" xfId="0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vertical="center" shrinkToFit="1"/>
    </xf>
    <xf numFmtId="38" fontId="28" fillId="0" borderId="14" xfId="49" applyFont="1" applyFill="1" applyBorder="1" applyAlignment="1">
      <alignment horizontal="center" vertical="center" wrapText="1"/>
    </xf>
    <xf numFmtId="38" fontId="28" fillId="0" borderId="17" xfId="49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28" fillId="0" borderId="28" xfId="49" applyFont="1" applyFill="1" applyBorder="1" applyAlignment="1">
      <alignment horizontal="center" vertical="center" wrapText="1"/>
    </xf>
    <xf numFmtId="38" fontId="28" fillId="0" borderId="18" xfId="49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38" fontId="28" fillId="0" borderId="31" xfId="49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38" fontId="28" fillId="0" borderId="23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14" fillId="0" borderId="18" xfId="49" applyFont="1" applyFill="1" applyBorder="1" applyAlignment="1">
      <alignment horizontal="center" vertical="center" wrapText="1"/>
    </xf>
    <xf numFmtId="192" fontId="14" fillId="0" borderId="0" xfId="49" applyNumberFormat="1" applyFont="1" applyFill="1" applyAlignment="1">
      <alignment vertical="center"/>
    </xf>
    <xf numFmtId="38" fontId="14" fillId="0" borderId="20" xfId="49" applyFont="1" applyFill="1" applyBorder="1" applyAlignment="1">
      <alignment vertical="center"/>
    </xf>
    <xf numFmtId="40" fontId="14" fillId="0" borderId="0" xfId="49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21" xfId="49" applyFont="1" applyFill="1" applyBorder="1" applyAlignment="1">
      <alignment horizontal="center" vertical="center"/>
    </xf>
    <xf numFmtId="38" fontId="14" fillId="0" borderId="20" xfId="49" applyNumberFormat="1" applyFont="1" applyFill="1" applyBorder="1" applyAlignment="1">
      <alignment horizontal="right" vertical="center"/>
    </xf>
    <xf numFmtId="38" fontId="14" fillId="0" borderId="0" xfId="49" applyNumberFormat="1" applyFont="1" applyFill="1" applyBorder="1" applyAlignment="1">
      <alignment horizontal="right" vertical="center"/>
    </xf>
    <xf numFmtId="38" fontId="14" fillId="0" borderId="0" xfId="49" applyNumberFormat="1" applyFont="1" applyFill="1" applyAlignment="1">
      <alignment horizontal="right" vertical="center"/>
    </xf>
    <xf numFmtId="38" fontId="14" fillId="0" borderId="36" xfId="49" applyFont="1" applyFill="1" applyBorder="1" applyAlignment="1">
      <alignment horizontal="center" vertical="center"/>
    </xf>
    <xf numFmtId="38" fontId="14" fillId="0" borderId="30" xfId="49" applyFont="1" applyFill="1" applyBorder="1" applyAlignment="1">
      <alignment horizontal="center" vertical="center"/>
    </xf>
    <xf numFmtId="38" fontId="14" fillId="0" borderId="35" xfId="49" applyFont="1" applyFill="1" applyBorder="1" applyAlignment="1">
      <alignment horizontal="center" vertical="center"/>
    </xf>
    <xf numFmtId="192" fontId="14" fillId="0" borderId="0" xfId="49" applyNumberFormat="1" applyFont="1" applyFill="1" applyAlignment="1">
      <alignment horizontal="right" vertical="center"/>
    </xf>
    <xf numFmtId="178" fontId="14" fillId="0" borderId="36" xfId="0" applyNumberFormat="1" applyFont="1" applyFill="1" applyBorder="1" applyAlignment="1">
      <alignment horizontal="center" vertical="center"/>
    </xf>
    <xf numFmtId="178" fontId="14" fillId="0" borderId="30" xfId="0" applyNumberFormat="1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horizontal="center" vertical="center"/>
    </xf>
    <xf numFmtId="178" fontId="14" fillId="0" borderId="28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40" fontId="14" fillId="0" borderId="0" xfId="49" applyNumberFormat="1" applyFont="1" applyFill="1" applyAlignment="1">
      <alignment horizontal="right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 quotePrefix="1">
      <alignment horizontal="center" vertical="center"/>
    </xf>
    <xf numFmtId="186" fontId="20" fillId="0" borderId="16" xfId="0" applyNumberFormat="1" applyFont="1" applyFill="1" applyBorder="1" applyAlignment="1">
      <alignment horizontal="left" vertical="center" wrapText="1"/>
    </xf>
    <xf numFmtId="186" fontId="20" fillId="0" borderId="24" xfId="0" applyNumberFormat="1" applyFont="1" applyFill="1" applyBorder="1" applyAlignment="1">
      <alignment horizontal="left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28" xfId="0" applyNumberFormat="1" applyFont="1" applyFill="1" applyBorder="1" applyAlignment="1">
      <alignment horizontal="center" vertical="center" wrapText="1"/>
    </xf>
    <xf numFmtId="186" fontId="20" fillId="0" borderId="22" xfId="0" applyNumberFormat="1" applyFont="1" applyFill="1" applyBorder="1" applyAlignment="1">
      <alignment horizontal="left" vertical="center" wrapText="1"/>
    </xf>
    <xf numFmtId="186" fontId="20" fillId="0" borderId="28" xfId="0" applyNumberFormat="1" applyFont="1" applyFill="1" applyBorder="1" applyAlignment="1">
      <alignment horizontal="left" vertical="center" wrapText="1"/>
    </xf>
    <xf numFmtId="186" fontId="15" fillId="0" borderId="23" xfId="0" applyNumberFormat="1" applyFont="1" applyFill="1" applyBorder="1" applyAlignment="1">
      <alignment horizontal="center" vertical="center" wrapText="1"/>
    </xf>
    <xf numFmtId="186" fontId="15" fillId="0" borderId="24" xfId="0" applyNumberFormat="1" applyFont="1" applyFill="1" applyBorder="1" applyAlignment="1">
      <alignment horizontal="center" vertical="center" wrapText="1"/>
    </xf>
    <xf numFmtId="186" fontId="20" fillId="0" borderId="25" xfId="0" applyNumberFormat="1" applyFont="1" applyFill="1" applyBorder="1" applyAlignment="1">
      <alignment horizontal="left" vertical="center" wrapText="1"/>
    </xf>
    <xf numFmtId="186" fontId="20" fillId="0" borderId="14" xfId="0" applyNumberFormat="1" applyFont="1" applyFill="1" applyBorder="1" applyAlignment="1">
      <alignment horizontal="left" vertical="center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187" fontId="14" fillId="0" borderId="17" xfId="0" applyNumberFormat="1" applyFont="1" applyFill="1" applyBorder="1" applyAlignment="1">
      <alignment horizontal="center" vertical="center" wrapText="1"/>
    </xf>
    <xf numFmtId="186" fontId="14" fillId="0" borderId="14" xfId="0" applyNumberFormat="1" applyFont="1" applyFill="1" applyBorder="1" applyAlignment="1">
      <alignment horizontal="center" vertical="center" wrapText="1"/>
    </xf>
    <xf numFmtId="186" fontId="14" fillId="0" borderId="17" xfId="0" applyNumberFormat="1" applyFont="1" applyFill="1" applyBorder="1" applyAlignment="1">
      <alignment horizontal="center" vertical="center" wrapText="1"/>
    </xf>
    <xf numFmtId="38" fontId="26" fillId="0" borderId="27" xfId="51" applyFont="1" applyFill="1" applyBorder="1" applyAlignment="1">
      <alignment horizontal="center" vertical="center"/>
    </xf>
    <xf numFmtId="38" fontId="26" fillId="0" borderId="34" xfId="51" applyFont="1" applyFill="1" applyBorder="1" applyAlignment="1">
      <alignment horizontal="center" vertical="center"/>
    </xf>
    <xf numFmtId="38" fontId="26" fillId="0" borderId="32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left" vertical="center"/>
    </xf>
    <xf numFmtId="38" fontId="26" fillId="0" borderId="30" xfId="51" applyFont="1" applyFill="1" applyBorder="1" applyAlignment="1">
      <alignment horizontal="center" vertical="center"/>
    </xf>
    <xf numFmtId="38" fontId="26" fillId="0" borderId="35" xfId="51" applyFont="1" applyFill="1" applyBorder="1" applyAlignment="1">
      <alignment horizontal="center" vertical="center"/>
    </xf>
    <xf numFmtId="38" fontId="26" fillId="0" borderId="0" xfId="51" applyFont="1" applyFill="1" applyBorder="1" applyAlignment="1">
      <alignment horizontal="center" vertical="center"/>
    </xf>
    <xf numFmtId="38" fontId="26" fillId="0" borderId="11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center" vertical="center"/>
    </xf>
    <xf numFmtId="38" fontId="26" fillId="0" borderId="20" xfId="51" applyFont="1" applyFill="1" applyBorder="1" applyAlignment="1">
      <alignment horizontal="center" vertical="center"/>
    </xf>
    <xf numFmtId="38" fontId="26" fillId="0" borderId="28" xfId="51" applyFont="1" applyFill="1" applyBorder="1" applyAlignment="1">
      <alignment horizontal="center" vertical="center"/>
    </xf>
    <xf numFmtId="38" fontId="26" fillId="0" borderId="25" xfId="51" applyFont="1" applyFill="1" applyBorder="1" applyAlignment="1">
      <alignment horizontal="center" vertical="center" wrapText="1"/>
    </xf>
    <xf numFmtId="38" fontId="26" fillId="0" borderId="14" xfId="51" applyFont="1" applyFill="1" applyBorder="1" applyAlignment="1">
      <alignment horizontal="center" vertical="center" wrapText="1"/>
    </xf>
    <xf numFmtId="38" fontId="26" fillId="0" borderId="22" xfId="51" applyFont="1" applyFill="1" applyBorder="1" applyAlignment="1">
      <alignment horizontal="center" vertical="center" wrapText="1"/>
    </xf>
    <xf numFmtId="38" fontId="26" fillId="0" borderId="28" xfId="51" applyFont="1" applyFill="1" applyBorder="1" applyAlignment="1">
      <alignment horizontal="center" vertical="center" wrapText="1"/>
    </xf>
    <xf numFmtId="38" fontId="26" fillId="0" borderId="25" xfId="51" applyFont="1" applyFill="1" applyBorder="1" applyAlignment="1">
      <alignment horizontal="center" vertical="center"/>
    </xf>
    <xf numFmtId="38" fontId="26" fillId="0" borderId="15" xfId="51" applyFont="1" applyFill="1" applyBorder="1" applyAlignment="1">
      <alignment horizontal="center" vertical="center"/>
    </xf>
    <xf numFmtId="38" fontId="26" fillId="0" borderId="14" xfId="51" applyFont="1" applyFill="1" applyBorder="1" applyAlignment="1">
      <alignment horizontal="center" vertical="center"/>
    </xf>
    <xf numFmtId="38" fontId="26" fillId="0" borderId="15" xfId="5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8" fontId="14" fillId="0" borderId="24" xfId="51" applyFont="1" applyFill="1" applyBorder="1" applyAlignment="1">
      <alignment horizontal="center" vertical="center" wrapText="1"/>
    </xf>
    <xf numFmtId="38" fontId="14" fillId="0" borderId="14" xfId="51" applyFont="1" applyFill="1" applyBorder="1" applyAlignment="1">
      <alignment horizontal="center" vertical="center" wrapText="1"/>
    </xf>
    <xf numFmtId="38" fontId="14" fillId="0" borderId="28" xfId="51" applyFont="1" applyFill="1" applyBorder="1" applyAlignment="1">
      <alignment horizontal="center" vertical="center" wrapText="1"/>
    </xf>
    <xf numFmtId="38" fontId="14" fillId="0" borderId="18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 wrapText="1"/>
    </xf>
    <xf numFmtId="38" fontId="14" fillId="0" borderId="21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38" fontId="15" fillId="0" borderId="28" xfId="51" applyFont="1" applyFill="1" applyBorder="1" applyAlignment="1">
      <alignment horizontal="center" vertical="center" wrapText="1"/>
    </xf>
    <xf numFmtId="38" fontId="15" fillId="0" borderId="23" xfId="51" applyFont="1" applyFill="1" applyBorder="1" applyAlignment="1">
      <alignment horizontal="center" vertical="center" wrapText="1"/>
    </xf>
    <xf numFmtId="38" fontId="15" fillId="0" borderId="24" xfId="51" applyFont="1" applyFill="1" applyBorder="1" applyAlignment="1">
      <alignment horizontal="center" vertical="center" wrapText="1"/>
    </xf>
    <xf numFmtId="38" fontId="15" fillId="0" borderId="20" xfId="5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188" fontId="14" fillId="0" borderId="36" xfId="0" applyNumberFormat="1" applyFont="1" applyFill="1" applyBorder="1" applyAlignment="1">
      <alignment horizontal="center" vertical="center" shrinkToFit="1"/>
    </xf>
    <xf numFmtId="188" fontId="14" fillId="0" borderId="35" xfId="0" applyNumberFormat="1" applyFont="1" applyFill="1" applyBorder="1" applyAlignment="1">
      <alignment horizontal="center" vertical="center" shrinkToFit="1"/>
    </xf>
    <xf numFmtId="188" fontId="14" fillId="0" borderId="28" xfId="0" applyNumberFormat="1" applyFont="1" applyFill="1" applyBorder="1" applyAlignment="1">
      <alignment horizontal="center" vertical="center" shrinkToFit="1"/>
    </xf>
    <xf numFmtId="188" fontId="14" fillId="0" borderId="24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23" xfId="0" applyFont="1" applyFill="1" applyBorder="1" applyAlignment="1">
      <alignment horizontal="distributed" vertical="center" wrapText="1"/>
    </xf>
    <xf numFmtId="189" fontId="15" fillId="0" borderId="27" xfId="49" applyNumberFormat="1" applyFont="1" applyFill="1" applyBorder="1" applyAlignment="1">
      <alignment horizontal="center" vertical="center"/>
    </xf>
    <xf numFmtId="189" fontId="15" fillId="0" borderId="34" xfId="49" applyNumberFormat="1" applyFont="1" applyFill="1" applyBorder="1" applyAlignment="1">
      <alignment horizontal="center" vertical="center"/>
    </xf>
    <xf numFmtId="189" fontId="15" fillId="0" borderId="32" xfId="49" applyNumberFormat="1" applyFont="1" applyFill="1" applyBorder="1" applyAlignment="1">
      <alignment horizontal="center" vertical="center"/>
    </xf>
    <xf numFmtId="189" fontId="15" fillId="0" borderId="18" xfId="49" applyNumberFormat="1" applyFont="1" applyFill="1" applyBorder="1" applyAlignment="1">
      <alignment horizontal="center" vertical="center"/>
    </xf>
    <xf numFmtId="189" fontId="15" fillId="0" borderId="31" xfId="49" applyNumberFormat="1" applyFont="1" applyFill="1" applyBorder="1" applyAlignment="1">
      <alignment horizontal="center" vertical="center"/>
    </xf>
    <xf numFmtId="189" fontId="15" fillId="0" borderId="21" xfId="49" applyNumberFormat="1" applyFont="1" applyFill="1" applyBorder="1" applyAlignment="1">
      <alignment horizontal="center" vertical="center"/>
    </xf>
    <xf numFmtId="189" fontId="15" fillId="0" borderId="36" xfId="49" applyNumberFormat="1" applyFont="1" applyFill="1" applyBorder="1" applyAlignment="1">
      <alignment horizontal="center" vertical="center"/>
    </xf>
    <xf numFmtId="189" fontId="15" fillId="0" borderId="35" xfId="49" applyNumberFormat="1" applyFont="1" applyFill="1" applyBorder="1" applyAlignment="1">
      <alignment horizontal="center" vertical="center"/>
    </xf>
    <xf numFmtId="189" fontId="15" fillId="0" borderId="28" xfId="49" applyNumberFormat="1" applyFont="1" applyFill="1" applyBorder="1" applyAlignment="1">
      <alignment horizontal="center" vertical="center"/>
    </xf>
    <xf numFmtId="189" fontId="15" fillId="0" borderId="24" xfId="49" applyNumberFormat="1" applyFont="1" applyFill="1" applyBorder="1" applyAlignment="1">
      <alignment horizontal="center" vertical="center"/>
    </xf>
    <xf numFmtId="38" fontId="15" fillId="0" borderId="36" xfId="49" applyFont="1" applyFill="1" applyBorder="1" applyAlignment="1">
      <alignment horizontal="center" vertical="center"/>
    </xf>
    <xf numFmtId="38" fontId="15" fillId="0" borderId="20" xfId="49" applyFont="1" applyFill="1" applyBorder="1" applyAlignment="1">
      <alignment horizontal="center" vertical="center"/>
    </xf>
    <xf numFmtId="38" fontId="15" fillId="0" borderId="28" xfId="49" applyFont="1" applyFill="1" applyBorder="1" applyAlignment="1">
      <alignment horizontal="center" vertical="center"/>
    </xf>
    <xf numFmtId="0" fontId="15" fillId="0" borderId="30" xfId="63" applyFont="1" applyBorder="1" applyAlignment="1">
      <alignment vertical="center"/>
      <protection/>
    </xf>
    <xf numFmtId="0" fontId="7" fillId="0" borderId="0" xfId="0" applyFont="1" applyFill="1" applyAlignment="1">
      <alignment horizontal="center"/>
    </xf>
    <xf numFmtId="38" fontId="14" fillId="0" borderId="36" xfId="49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２４" xfId="62"/>
    <cellStyle name="標準_２５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13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30099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2" width="9.375" style="7" customWidth="1"/>
    <col min="3" max="5" width="9.625" style="7" customWidth="1"/>
    <col min="6" max="6" width="13.125" style="7" customWidth="1"/>
    <col min="7" max="10" width="9.00390625" style="4" customWidth="1"/>
    <col min="11" max="16384" width="9.00390625" style="2" customWidth="1"/>
  </cols>
  <sheetData>
    <row r="1" spans="1:10" s="31" customFormat="1" ht="14.25">
      <c r="A1" s="29" t="s">
        <v>378</v>
      </c>
      <c r="B1" s="30"/>
      <c r="C1" s="30"/>
      <c r="D1" s="30"/>
      <c r="E1" s="30"/>
      <c r="F1" s="30"/>
      <c r="G1" s="29"/>
      <c r="H1" s="29"/>
      <c r="I1" s="29"/>
      <c r="J1" s="29"/>
    </row>
    <row r="2" spans="1:10" s="31" customFormat="1" ht="14.25">
      <c r="A2" s="29" t="s">
        <v>935</v>
      </c>
      <c r="B2" s="30"/>
      <c r="C2" s="30"/>
      <c r="D2" s="30"/>
      <c r="E2" s="30"/>
      <c r="F2" s="30"/>
      <c r="G2" s="29"/>
      <c r="H2" s="29"/>
      <c r="I2" s="29"/>
      <c r="J2" s="29"/>
    </row>
    <row r="3" spans="1:10" s="31" customFormat="1" ht="12" customHeight="1">
      <c r="A3" s="29"/>
      <c r="B3" s="30"/>
      <c r="C3" s="30"/>
      <c r="D3" s="30"/>
      <c r="E3" s="30"/>
      <c r="F3" s="30"/>
      <c r="G3" s="29"/>
      <c r="H3" s="29"/>
      <c r="I3" s="29"/>
      <c r="J3" s="29"/>
    </row>
    <row r="4" spans="1:10" ht="18" customHeight="1">
      <c r="A4" s="478" t="s">
        <v>794</v>
      </c>
      <c r="B4" s="478"/>
      <c r="C4" s="478"/>
      <c r="D4" s="478"/>
      <c r="E4" s="478"/>
      <c r="F4" s="478"/>
      <c r="G4" s="478"/>
      <c r="H4" s="478"/>
      <c r="I4" s="478"/>
      <c r="J4" s="478"/>
    </row>
    <row r="5" spans="1:10" s="37" customFormat="1" ht="12" customHeight="1" thickBot="1">
      <c r="A5" s="35"/>
      <c r="B5" s="36"/>
      <c r="C5" s="36"/>
      <c r="D5" s="36"/>
      <c r="E5" s="36"/>
      <c r="F5" s="36"/>
      <c r="G5" s="35"/>
      <c r="H5" s="35"/>
      <c r="I5" s="35"/>
      <c r="J5" s="35"/>
    </row>
    <row r="6" spans="1:10" s="37" customFormat="1" ht="19.5" customHeight="1">
      <c r="A6" s="482" t="s">
        <v>795</v>
      </c>
      <c r="B6" s="479" t="s">
        <v>0</v>
      </c>
      <c r="C6" s="479" t="s">
        <v>1</v>
      </c>
      <c r="D6" s="479"/>
      <c r="E6" s="481"/>
      <c r="F6" s="39" t="s">
        <v>2</v>
      </c>
      <c r="G6" s="484" t="s">
        <v>3</v>
      </c>
      <c r="H6" s="485"/>
      <c r="I6" s="485"/>
      <c r="J6" s="485"/>
    </row>
    <row r="7" spans="1:10" s="37" customFormat="1" ht="19.5" customHeight="1">
      <c r="A7" s="483"/>
      <c r="B7" s="480"/>
      <c r="C7" s="41" t="s">
        <v>4</v>
      </c>
      <c r="D7" s="41" t="s">
        <v>5</v>
      </c>
      <c r="E7" s="42" t="s">
        <v>6</v>
      </c>
      <c r="F7" s="38" t="s">
        <v>796</v>
      </c>
      <c r="G7" s="486"/>
      <c r="H7" s="487"/>
      <c r="I7" s="487"/>
      <c r="J7" s="487"/>
    </row>
    <row r="8" spans="1:10" s="37" customFormat="1" ht="5.25" customHeight="1">
      <c r="A8" s="43"/>
      <c r="B8" s="32"/>
      <c r="C8" s="32"/>
      <c r="D8" s="32"/>
      <c r="E8" s="32"/>
      <c r="F8" s="33"/>
      <c r="G8" s="34"/>
      <c r="H8" s="34"/>
      <c r="I8" s="34"/>
      <c r="J8" s="34"/>
    </row>
    <row r="9" spans="1:10" s="37" customFormat="1" ht="18.75" customHeight="1">
      <c r="A9" s="48" t="s">
        <v>7</v>
      </c>
      <c r="B9" s="45">
        <v>5150</v>
      </c>
      <c r="C9" s="45">
        <v>25750</v>
      </c>
      <c r="D9" s="46" t="s">
        <v>797</v>
      </c>
      <c r="E9" s="46" t="s">
        <v>797</v>
      </c>
      <c r="F9" s="46" t="s">
        <v>797</v>
      </c>
      <c r="G9" s="47" t="s">
        <v>798</v>
      </c>
      <c r="H9" s="47"/>
      <c r="I9" s="47"/>
      <c r="J9" s="47"/>
    </row>
    <row r="10" spans="1:10" s="37" customFormat="1" ht="18.75" customHeight="1">
      <c r="A10" s="74" t="s">
        <v>799</v>
      </c>
      <c r="B10" s="45">
        <v>6820</v>
      </c>
      <c r="C10" s="45">
        <v>34267</v>
      </c>
      <c r="D10" s="45">
        <v>17781</v>
      </c>
      <c r="E10" s="45">
        <v>16486</v>
      </c>
      <c r="F10" s="45">
        <v>3412</v>
      </c>
      <c r="G10" s="47"/>
      <c r="H10" s="47"/>
      <c r="I10" s="47"/>
      <c r="J10" s="47"/>
    </row>
    <row r="11" spans="1:10" s="37" customFormat="1" ht="18.75" customHeight="1">
      <c r="A11" s="74" t="s">
        <v>800</v>
      </c>
      <c r="B11" s="45">
        <v>7750</v>
      </c>
      <c r="C11" s="45">
        <v>38605</v>
      </c>
      <c r="D11" s="45">
        <v>19781</v>
      </c>
      <c r="E11" s="45">
        <v>18824</v>
      </c>
      <c r="F11" s="45">
        <v>3848</v>
      </c>
      <c r="G11" s="47"/>
      <c r="H11" s="47"/>
      <c r="I11" s="47"/>
      <c r="J11" s="47"/>
    </row>
    <row r="12" spans="1:10" s="37" customFormat="1" ht="18.75" customHeight="1">
      <c r="A12" s="74" t="s">
        <v>801</v>
      </c>
      <c r="B12" s="45">
        <v>8020</v>
      </c>
      <c r="C12" s="45">
        <v>39403</v>
      </c>
      <c r="D12" s="45">
        <v>20344</v>
      </c>
      <c r="E12" s="45">
        <v>19059</v>
      </c>
      <c r="F12" s="45">
        <v>3939</v>
      </c>
      <c r="G12" s="47"/>
      <c r="H12" s="47"/>
      <c r="I12" s="47"/>
      <c r="J12" s="47"/>
    </row>
    <row r="13" spans="1:10" s="37" customFormat="1" ht="18.75" customHeight="1">
      <c r="A13" s="74" t="s">
        <v>802</v>
      </c>
      <c r="B13" s="45">
        <v>8065</v>
      </c>
      <c r="C13" s="45">
        <v>39533</v>
      </c>
      <c r="D13" s="45">
        <v>20459</v>
      </c>
      <c r="E13" s="45">
        <v>19074</v>
      </c>
      <c r="F13" s="45">
        <v>3987</v>
      </c>
      <c r="G13" s="47"/>
      <c r="H13" s="47"/>
      <c r="I13" s="47"/>
      <c r="J13" s="47"/>
    </row>
    <row r="14" spans="1:10" s="37" customFormat="1" ht="10.5" customHeight="1">
      <c r="A14" s="48"/>
      <c r="B14" s="45"/>
      <c r="C14" s="45"/>
      <c r="D14" s="45"/>
      <c r="E14" s="45"/>
      <c r="F14" s="45"/>
      <c r="G14" s="47"/>
      <c r="H14" s="47"/>
      <c r="I14" s="47"/>
      <c r="J14" s="47"/>
    </row>
    <row r="15" spans="1:10" s="37" customFormat="1" ht="18.75" customHeight="1">
      <c r="A15" s="74" t="s">
        <v>803</v>
      </c>
      <c r="B15" s="45">
        <v>8080</v>
      </c>
      <c r="C15" s="45">
        <v>39415</v>
      </c>
      <c r="D15" s="45">
        <v>19769</v>
      </c>
      <c r="E15" s="45">
        <v>19646</v>
      </c>
      <c r="F15" s="45">
        <v>3928</v>
      </c>
      <c r="G15" s="47"/>
      <c r="H15" s="47"/>
      <c r="I15" s="47"/>
      <c r="J15" s="47"/>
    </row>
    <row r="16" spans="1:10" s="37" customFormat="1" ht="18.75" customHeight="1">
      <c r="A16" s="74" t="s">
        <v>804</v>
      </c>
      <c r="B16" s="45">
        <v>8309</v>
      </c>
      <c r="C16" s="45">
        <v>40586</v>
      </c>
      <c r="D16" s="45">
        <v>20397</v>
      </c>
      <c r="E16" s="45">
        <v>20189</v>
      </c>
      <c r="F16" s="45">
        <v>4045</v>
      </c>
      <c r="G16" s="47"/>
      <c r="H16" s="47"/>
      <c r="I16" s="47"/>
      <c r="J16" s="47"/>
    </row>
    <row r="17" spans="1:10" s="37" customFormat="1" ht="18.75" customHeight="1">
      <c r="A17" s="74" t="s">
        <v>805</v>
      </c>
      <c r="B17" s="45">
        <v>8665</v>
      </c>
      <c r="C17" s="45">
        <v>43122</v>
      </c>
      <c r="D17" s="45">
        <v>21788</v>
      </c>
      <c r="E17" s="45">
        <v>21334</v>
      </c>
      <c r="F17" s="45">
        <v>4298</v>
      </c>
      <c r="G17" s="47"/>
      <c r="H17" s="47"/>
      <c r="I17" s="47"/>
      <c r="J17" s="47"/>
    </row>
    <row r="18" spans="1:10" s="37" customFormat="1" ht="18.75" customHeight="1">
      <c r="A18" s="74" t="s">
        <v>806</v>
      </c>
      <c r="B18" s="45">
        <v>9001</v>
      </c>
      <c r="C18" s="45">
        <v>40884</v>
      </c>
      <c r="D18" s="45">
        <v>20883</v>
      </c>
      <c r="E18" s="45">
        <v>20001</v>
      </c>
      <c r="F18" s="45">
        <v>4075</v>
      </c>
      <c r="G18" s="47"/>
      <c r="H18" s="47"/>
      <c r="I18" s="47"/>
      <c r="J18" s="47"/>
    </row>
    <row r="19" spans="1:10" s="37" customFormat="1" ht="18.75" customHeight="1">
      <c r="A19" s="74" t="s">
        <v>807</v>
      </c>
      <c r="B19" s="45">
        <v>9131</v>
      </c>
      <c r="C19" s="45">
        <v>41312</v>
      </c>
      <c r="D19" s="45">
        <v>21066</v>
      </c>
      <c r="E19" s="45">
        <v>20246</v>
      </c>
      <c r="F19" s="45">
        <v>4180</v>
      </c>
      <c r="G19" s="47"/>
      <c r="H19" s="47"/>
      <c r="I19" s="47"/>
      <c r="J19" s="47"/>
    </row>
    <row r="20" spans="1:10" s="37" customFormat="1" ht="10.5" customHeight="1">
      <c r="A20" s="48"/>
      <c r="B20" s="45"/>
      <c r="C20" s="45"/>
      <c r="D20" s="45"/>
      <c r="E20" s="45"/>
      <c r="F20" s="45"/>
      <c r="G20" s="47"/>
      <c r="H20" s="47"/>
      <c r="I20" s="47"/>
      <c r="J20" s="47"/>
    </row>
    <row r="21" spans="1:10" s="37" customFormat="1" ht="18.75" customHeight="1">
      <c r="A21" s="74" t="s">
        <v>808</v>
      </c>
      <c r="B21" s="45">
        <v>9516</v>
      </c>
      <c r="C21" s="45">
        <v>42916</v>
      </c>
      <c r="D21" s="45">
        <v>21904</v>
      </c>
      <c r="E21" s="45">
        <v>21012</v>
      </c>
      <c r="F21" s="45">
        <v>4138</v>
      </c>
      <c r="G21" s="47"/>
      <c r="H21" s="47"/>
      <c r="I21" s="47"/>
      <c r="J21" s="47"/>
    </row>
    <row r="22" spans="1:10" s="37" customFormat="1" ht="18.75" customHeight="1">
      <c r="A22" s="74" t="s">
        <v>809</v>
      </c>
      <c r="B22" s="45">
        <v>9944</v>
      </c>
      <c r="C22" s="45">
        <v>45687</v>
      </c>
      <c r="D22" s="45">
        <v>23300</v>
      </c>
      <c r="E22" s="45">
        <v>22387</v>
      </c>
      <c r="F22" s="45">
        <v>4554</v>
      </c>
      <c r="G22" s="47"/>
      <c r="H22" s="47"/>
      <c r="I22" s="47"/>
      <c r="J22" s="47"/>
    </row>
    <row r="23" spans="1:10" s="37" customFormat="1" ht="18.75" customHeight="1">
      <c r="A23" s="48" t="s">
        <v>8</v>
      </c>
      <c r="B23" s="45">
        <v>10304</v>
      </c>
      <c r="C23" s="45">
        <v>47622</v>
      </c>
      <c r="D23" s="45">
        <v>24228</v>
      </c>
      <c r="E23" s="45">
        <v>23394</v>
      </c>
      <c r="F23" s="45">
        <v>4747</v>
      </c>
      <c r="G23" s="47"/>
      <c r="H23" s="47"/>
      <c r="I23" s="47"/>
      <c r="J23" s="47"/>
    </row>
    <row r="24" spans="1:10" s="37" customFormat="1" ht="18.75" customHeight="1">
      <c r="A24" s="74" t="s">
        <v>810</v>
      </c>
      <c r="B24" s="45">
        <v>10743</v>
      </c>
      <c r="C24" s="45">
        <v>50873</v>
      </c>
      <c r="D24" s="45">
        <v>25527</v>
      </c>
      <c r="E24" s="45">
        <v>25346</v>
      </c>
      <c r="F24" s="45">
        <v>5070</v>
      </c>
      <c r="G24" s="47"/>
      <c r="H24" s="47"/>
      <c r="I24" s="47"/>
      <c r="J24" s="47"/>
    </row>
    <row r="25" spans="1:10" s="37" customFormat="1" ht="18.75" customHeight="1">
      <c r="A25" s="74" t="s">
        <v>811</v>
      </c>
      <c r="B25" s="45">
        <v>11073</v>
      </c>
      <c r="C25" s="45">
        <v>52841</v>
      </c>
      <c r="D25" s="45">
        <v>26184</v>
      </c>
      <c r="E25" s="45">
        <v>26657</v>
      </c>
      <c r="F25" s="45">
        <v>5267</v>
      </c>
      <c r="G25" s="47"/>
      <c r="H25" s="47"/>
      <c r="I25" s="47"/>
      <c r="J25" s="47"/>
    </row>
    <row r="26" spans="1:10" s="37" customFormat="1" ht="10.5" customHeight="1">
      <c r="A26" s="48"/>
      <c r="B26" s="45"/>
      <c r="C26" s="45"/>
      <c r="D26" s="45"/>
      <c r="E26" s="45"/>
      <c r="F26" s="45"/>
      <c r="G26" s="47"/>
      <c r="H26" s="47"/>
      <c r="I26" s="47"/>
      <c r="J26" s="47"/>
    </row>
    <row r="27" spans="1:10" s="37" customFormat="1" ht="18.75" customHeight="1">
      <c r="A27" s="74" t="s">
        <v>812</v>
      </c>
      <c r="B27" s="45">
        <v>11391</v>
      </c>
      <c r="C27" s="45">
        <v>52943</v>
      </c>
      <c r="D27" s="45">
        <v>25719</v>
      </c>
      <c r="E27" s="45">
        <v>27224</v>
      </c>
      <c r="F27" s="45">
        <v>5277</v>
      </c>
      <c r="G27" s="47"/>
      <c r="H27" s="47"/>
      <c r="I27" s="47"/>
      <c r="J27" s="47"/>
    </row>
    <row r="28" spans="1:10" s="37" customFormat="1" ht="18.75" customHeight="1">
      <c r="A28" s="74" t="s">
        <v>813</v>
      </c>
      <c r="B28" s="45">
        <v>11666</v>
      </c>
      <c r="C28" s="45">
        <v>53781</v>
      </c>
      <c r="D28" s="45">
        <v>26207</v>
      </c>
      <c r="E28" s="45">
        <v>27574</v>
      </c>
      <c r="F28" s="45">
        <v>5360</v>
      </c>
      <c r="G28" s="47"/>
      <c r="H28" s="47"/>
      <c r="I28" s="47"/>
      <c r="J28" s="47"/>
    </row>
    <row r="29" spans="1:10" s="37" customFormat="1" ht="18.75" customHeight="1">
      <c r="A29" s="74" t="s">
        <v>814</v>
      </c>
      <c r="B29" s="45">
        <v>12110</v>
      </c>
      <c r="C29" s="45">
        <v>55032</v>
      </c>
      <c r="D29" s="45">
        <v>26700</v>
      </c>
      <c r="E29" s="45">
        <v>28332</v>
      </c>
      <c r="F29" s="45">
        <v>5485</v>
      </c>
      <c r="G29" s="47"/>
      <c r="H29" s="47"/>
      <c r="I29" s="47"/>
      <c r="J29" s="47"/>
    </row>
    <row r="30" spans="1:10" s="37" customFormat="1" ht="18.75" customHeight="1">
      <c r="A30" s="74" t="s">
        <v>815</v>
      </c>
      <c r="B30" s="45">
        <v>12333</v>
      </c>
      <c r="C30" s="45">
        <v>57101</v>
      </c>
      <c r="D30" s="45">
        <v>27423</v>
      </c>
      <c r="E30" s="45">
        <v>29678</v>
      </c>
      <c r="F30" s="45">
        <v>5691</v>
      </c>
      <c r="G30" s="47"/>
      <c r="H30" s="47"/>
      <c r="I30" s="47"/>
      <c r="J30" s="47"/>
    </row>
    <row r="31" spans="1:10" s="37" customFormat="1" ht="18.75" customHeight="1">
      <c r="A31" s="74" t="s">
        <v>816</v>
      </c>
      <c r="B31" s="45">
        <v>12716</v>
      </c>
      <c r="C31" s="45">
        <v>58128</v>
      </c>
      <c r="D31" s="45">
        <v>27958</v>
      </c>
      <c r="E31" s="45">
        <v>30170</v>
      </c>
      <c r="F31" s="45">
        <v>5794</v>
      </c>
      <c r="G31" s="47"/>
      <c r="H31" s="47"/>
      <c r="I31" s="47"/>
      <c r="J31" s="47"/>
    </row>
    <row r="32" spans="1:10" s="37" customFormat="1" ht="10.5" customHeight="1">
      <c r="A32" s="48"/>
      <c r="B32" s="45"/>
      <c r="C32" s="45"/>
      <c r="D32" s="45"/>
      <c r="E32" s="45"/>
      <c r="F32" s="45"/>
      <c r="G32" s="47"/>
      <c r="H32" s="47"/>
      <c r="I32" s="47"/>
      <c r="J32" s="47"/>
    </row>
    <row r="33" spans="1:10" s="37" customFormat="1" ht="18.75" customHeight="1">
      <c r="A33" s="74" t="s">
        <v>817</v>
      </c>
      <c r="B33" s="45">
        <v>13812</v>
      </c>
      <c r="C33" s="45">
        <v>62713</v>
      </c>
      <c r="D33" s="45">
        <v>29611</v>
      </c>
      <c r="E33" s="45">
        <v>33102</v>
      </c>
      <c r="F33" s="45">
        <v>6265</v>
      </c>
      <c r="G33" s="47" t="s">
        <v>818</v>
      </c>
      <c r="H33" s="47"/>
      <c r="I33" s="47"/>
      <c r="J33" s="47"/>
    </row>
    <row r="34" spans="1:10" s="37" customFormat="1" ht="18.75" customHeight="1">
      <c r="A34" s="74" t="s">
        <v>819</v>
      </c>
      <c r="B34" s="45">
        <v>14354</v>
      </c>
      <c r="C34" s="45">
        <v>66101</v>
      </c>
      <c r="D34" s="45">
        <v>30949</v>
      </c>
      <c r="E34" s="45">
        <v>35152</v>
      </c>
      <c r="F34" s="45">
        <v>6589</v>
      </c>
      <c r="G34" s="47"/>
      <c r="H34" s="47"/>
      <c r="I34" s="47"/>
      <c r="J34" s="47"/>
    </row>
    <row r="35" spans="1:10" s="37" customFormat="1" ht="18.75" customHeight="1">
      <c r="A35" s="74" t="s">
        <v>820</v>
      </c>
      <c r="B35" s="45">
        <v>14643</v>
      </c>
      <c r="C35" s="45">
        <v>70586</v>
      </c>
      <c r="D35" s="45">
        <v>32830</v>
      </c>
      <c r="E35" s="45">
        <v>37756</v>
      </c>
      <c r="F35" s="45">
        <v>7036</v>
      </c>
      <c r="G35" s="47"/>
      <c r="H35" s="47"/>
      <c r="I35" s="47"/>
      <c r="J35" s="47"/>
    </row>
    <row r="36" spans="1:10" s="37" customFormat="1" ht="18.75" customHeight="1">
      <c r="A36" s="74" t="s">
        <v>821</v>
      </c>
      <c r="B36" s="45">
        <v>15468</v>
      </c>
      <c r="C36" s="45">
        <v>75494</v>
      </c>
      <c r="D36" s="45">
        <v>34501</v>
      </c>
      <c r="E36" s="45">
        <v>40993</v>
      </c>
      <c r="F36" s="45">
        <v>7525</v>
      </c>
      <c r="G36" s="47"/>
      <c r="H36" s="47"/>
      <c r="I36" s="47"/>
      <c r="J36" s="47"/>
    </row>
    <row r="37" spans="1:10" s="37" customFormat="1" ht="18.75" customHeight="1">
      <c r="A37" s="74" t="s">
        <v>822</v>
      </c>
      <c r="B37" s="45">
        <v>15966</v>
      </c>
      <c r="C37" s="45">
        <v>79779</v>
      </c>
      <c r="D37" s="45">
        <v>36956</v>
      </c>
      <c r="E37" s="45">
        <v>42823</v>
      </c>
      <c r="F37" s="45">
        <v>7952</v>
      </c>
      <c r="G37" s="47"/>
      <c r="H37" s="47"/>
      <c r="I37" s="47"/>
      <c r="J37" s="47"/>
    </row>
    <row r="38" spans="1:10" s="37" customFormat="1" ht="10.5" customHeight="1">
      <c r="A38" s="48"/>
      <c r="B38" s="45"/>
      <c r="C38" s="45"/>
      <c r="D38" s="45"/>
      <c r="E38" s="45"/>
      <c r="F38" s="45"/>
      <c r="G38" s="47"/>
      <c r="H38" s="47"/>
      <c r="I38" s="47"/>
      <c r="J38" s="47"/>
    </row>
    <row r="39" spans="1:10" s="37" customFormat="1" ht="18.75" customHeight="1">
      <c r="A39" s="74" t="s">
        <v>823</v>
      </c>
      <c r="B39" s="45">
        <v>16300</v>
      </c>
      <c r="C39" s="45">
        <v>81902</v>
      </c>
      <c r="D39" s="45">
        <v>38131</v>
      </c>
      <c r="E39" s="45">
        <v>43771</v>
      </c>
      <c r="F39" s="45">
        <v>8185</v>
      </c>
      <c r="G39" s="47" t="s">
        <v>824</v>
      </c>
      <c r="H39" s="47"/>
      <c r="I39" s="47"/>
      <c r="J39" s="47"/>
    </row>
    <row r="40" spans="1:10" s="37" customFormat="1" ht="18.75" customHeight="1">
      <c r="A40" s="48" t="s">
        <v>9</v>
      </c>
      <c r="B40" s="45">
        <v>16966</v>
      </c>
      <c r="C40" s="45">
        <v>84317</v>
      </c>
      <c r="D40" s="45">
        <v>39753</v>
      </c>
      <c r="E40" s="45">
        <v>44564</v>
      </c>
      <c r="F40" s="45">
        <v>8404</v>
      </c>
      <c r="G40" s="47"/>
      <c r="H40" s="47"/>
      <c r="I40" s="47"/>
      <c r="J40" s="47"/>
    </row>
    <row r="41" spans="1:10" s="37" customFormat="1" ht="18.75" customHeight="1">
      <c r="A41" s="74" t="s">
        <v>810</v>
      </c>
      <c r="B41" s="45">
        <v>17965</v>
      </c>
      <c r="C41" s="45">
        <v>84698</v>
      </c>
      <c r="D41" s="45">
        <v>39791</v>
      </c>
      <c r="E41" s="45">
        <v>44907</v>
      </c>
      <c r="F41" s="45">
        <v>8442</v>
      </c>
      <c r="G41" s="47"/>
      <c r="H41" s="47"/>
      <c r="I41" s="47"/>
      <c r="J41" s="47"/>
    </row>
    <row r="42" spans="1:10" s="37" customFormat="1" ht="18.75" customHeight="1">
      <c r="A42" s="74" t="s">
        <v>811</v>
      </c>
      <c r="B42" s="45">
        <v>18427</v>
      </c>
      <c r="C42" s="45">
        <v>87305</v>
      </c>
      <c r="D42" s="45">
        <v>41053</v>
      </c>
      <c r="E42" s="45">
        <v>46252</v>
      </c>
      <c r="F42" s="45">
        <v>8702</v>
      </c>
      <c r="G42" s="47"/>
      <c r="H42" s="47"/>
      <c r="I42" s="47"/>
      <c r="J42" s="47"/>
    </row>
    <row r="43" spans="1:10" s="37" customFormat="1" ht="18.75" customHeight="1">
      <c r="A43" s="74" t="s">
        <v>812</v>
      </c>
      <c r="B43" s="45">
        <v>18467</v>
      </c>
      <c r="C43" s="45">
        <v>91060</v>
      </c>
      <c r="D43" s="45">
        <v>42834</v>
      </c>
      <c r="E43" s="45">
        <v>48226</v>
      </c>
      <c r="F43" s="45">
        <v>9076</v>
      </c>
      <c r="G43" s="47"/>
      <c r="H43" s="47"/>
      <c r="I43" s="47"/>
      <c r="J43" s="47"/>
    </row>
    <row r="44" spans="1:10" s="37" customFormat="1" ht="10.5" customHeight="1">
      <c r="A44" s="48"/>
      <c r="B44" s="45"/>
      <c r="C44" s="45"/>
      <c r="D44" s="45"/>
      <c r="E44" s="45"/>
      <c r="F44" s="45"/>
      <c r="G44" s="47"/>
      <c r="H44" s="47"/>
      <c r="I44" s="47"/>
      <c r="J44" s="47"/>
    </row>
    <row r="45" spans="1:10" s="37" customFormat="1" ht="18.75" customHeight="1">
      <c r="A45" s="74" t="s">
        <v>813</v>
      </c>
      <c r="B45" s="45">
        <v>18996</v>
      </c>
      <c r="C45" s="45">
        <v>90112</v>
      </c>
      <c r="D45" s="45">
        <v>42618</v>
      </c>
      <c r="E45" s="45">
        <v>47494</v>
      </c>
      <c r="F45" s="45">
        <v>8977</v>
      </c>
      <c r="G45" s="47" t="s">
        <v>825</v>
      </c>
      <c r="H45" s="47"/>
      <c r="I45" s="47"/>
      <c r="J45" s="47"/>
    </row>
    <row r="46" spans="1:10" s="37" customFormat="1" ht="18.75" customHeight="1">
      <c r="A46" s="74" t="s">
        <v>814</v>
      </c>
      <c r="B46" s="45">
        <v>20684</v>
      </c>
      <c r="C46" s="45">
        <v>100946</v>
      </c>
      <c r="D46" s="45">
        <v>47869</v>
      </c>
      <c r="E46" s="45">
        <v>53077</v>
      </c>
      <c r="F46" s="45">
        <v>5894</v>
      </c>
      <c r="G46" s="47" t="s">
        <v>826</v>
      </c>
      <c r="H46" s="47"/>
      <c r="I46" s="47"/>
      <c r="J46" s="47"/>
    </row>
    <row r="47" spans="1:10" s="37" customFormat="1" ht="18.75" customHeight="1">
      <c r="A47" s="74" t="s">
        <v>815</v>
      </c>
      <c r="B47" s="45">
        <v>22825</v>
      </c>
      <c r="C47" s="45">
        <v>112963</v>
      </c>
      <c r="D47" s="45">
        <v>54189</v>
      </c>
      <c r="E47" s="45">
        <v>58774</v>
      </c>
      <c r="F47" s="45">
        <v>3665</v>
      </c>
      <c r="G47" s="47" t="s">
        <v>827</v>
      </c>
      <c r="H47" s="47"/>
      <c r="I47" s="47"/>
      <c r="J47" s="47"/>
    </row>
    <row r="48" spans="1:10" s="37" customFormat="1" ht="18.75" customHeight="1">
      <c r="A48" s="74" t="s">
        <v>816</v>
      </c>
      <c r="B48" s="45">
        <v>23164</v>
      </c>
      <c r="C48" s="45">
        <v>112990</v>
      </c>
      <c r="D48" s="45">
        <v>54296</v>
      </c>
      <c r="E48" s="45">
        <v>58694</v>
      </c>
      <c r="F48" s="45">
        <v>3666</v>
      </c>
      <c r="G48" s="47"/>
      <c r="H48" s="47"/>
      <c r="I48" s="47"/>
      <c r="J48" s="47"/>
    </row>
    <row r="49" spans="1:10" s="37" customFormat="1" ht="18.75" customHeight="1">
      <c r="A49" s="74" t="s">
        <v>817</v>
      </c>
      <c r="B49" s="45">
        <v>24804</v>
      </c>
      <c r="C49" s="45">
        <v>119949</v>
      </c>
      <c r="D49" s="45">
        <v>57585</v>
      </c>
      <c r="E49" s="45">
        <v>62364</v>
      </c>
      <c r="F49" s="45">
        <v>3170</v>
      </c>
      <c r="G49" s="47" t="s">
        <v>828</v>
      </c>
      <c r="H49" s="47"/>
      <c r="I49" s="47"/>
      <c r="J49" s="47"/>
    </row>
    <row r="50" spans="1:10" ht="10.5" customHeight="1">
      <c r="A50" s="74"/>
      <c r="B50" s="45"/>
      <c r="C50" s="45"/>
      <c r="D50" s="45"/>
      <c r="E50" s="45"/>
      <c r="F50" s="326"/>
      <c r="G50" s="47"/>
      <c r="H50" s="47"/>
      <c r="I50" s="47"/>
      <c r="J50" s="47"/>
    </row>
    <row r="51" spans="1:10" ht="18.75" customHeight="1">
      <c r="A51" s="74" t="s">
        <v>819</v>
      </c>
      <c r="B51" s="45">
        <v>25941</v>
      </c>
      <c r="C51" s="45">
        <v>128721</v>
      </c>
      <c r="D51" s="45">
        <v>61803</v>
      </c>
      <c r="E51" s="45">
        <v>66918</v>
      </c>
      <c r="F51" s="45">
        <v>2889</v>
      </c>
      <c r="G51" s="47" t="s">
        <v>830</v>
      </c>
      <c r="H51" s="47"/>
      <c r="I51" s="47"/>
      <c r="J51" s="47"/>
    </row>
    <row r="52" spans="1:10" ht="18.75" customHeight="1">
      <c r="A52" s="74" t="s">
        <v>820</v>
      </c>
      <c r="B52" s="45">
        <v>26723</v>
      </c>
      <c r="C52" s="45">
        <v>132922</v>
      </c>
      <c r="D52" s="45">
        <v>63322</v>
      </c>
      <c r="E52" s="45">
        <v>69600</v>
      </c>
      <c r="F52" s="45">
        <v>3044</v>
      </c>
      <c r="G52" s="47"/>
      <c r="H52" s="47"/>
      <c r="I52" s="47"/>
      <c r="J52" s="47"/>
    </row>
    <row r="53" spans="1:10" ht="18.75" customHeight="1">
      <c r="A53" s="74" t="s">
        <v>821</v>
      </c>
      <c r="B53" s="45">
        <v>27115</v>
      </c>
      <c r="C53" s="45">
        <v>136882</v>
      </c>
      <c r="D53" s="45">
        <v>65315</v>
      </c>
      <c r="E53" s="45">
        <v>71567</v>
      </c>
      <c r="F53" s="45">
        <v>3134</v>
      </c>
      <c r="G53" s="47"/>
      <c r="H53" s="47"/>
      <c r="I53" s="47"/>
      <c r="J53" s="47"/>
    </row>
    <row r="54" spans="1:10" ht="18.75" customHeight="1">
      <c r="A54" s="74" t="s">
        <v>822</v>
      </c>
      <c r="B54" s="45">
        <v>27550</v>
      </c>
      <c r="C54" s="45">
        <v>138737</v>
      </c>
      <c r="D54" s="45">
        <v>66443</v>
      </c>
      <c r="E54" s="45">
        <v>72294</v>
      </c>
      <c r="F54" s="45">
        <v>3177</v>
      </c>
      <c r="G54" s="47"/>
      <c r="H54" s="47"/>
      <c r="I54" s="47"/>
      <c r="J54" s="47"/>
    </row>
    <row r="55" spans="1:10" ht="18.75" customHeight="1">
      <c r="A55" s="74" t="s">
        <v>823</v>
      </c>
      <c r="B55" s="45">
        <v>28032</v>
      </c>
      <c r="C55" s="45">
        <v>142328</v>
      </c>
      <c r="D55" s="45">
        <v>68346</v>
      </c>
      <c r="E55" s="45">
        <v>73982</v>
      </c>
      <c r="F55" s="45">
        <v>3259</v>
      </c>
      <c r="G55" s="47"/>
      <c r="H55" s="47"/>
      <c r="I55" s="47"/>
      <c r="J55" s="47"/>
    </row>
    <row r="56" spans="1:10" ht="10.5" customHeight="1">
      <c r="A56" s="48"/>
      <c r="B56" s="45"/>
      <c r="C56" s="45"/>
      <c r="D56" s="45"/>
      <c r="E56" s="45"/>
      <c r="F56" s="45"/>
      <c r="G56" s="47"/>
      <c r="H56" s="47"/>
      <c r="I56" s="47"/>
      <c r="J56" s="47"/>
    </row>
    <row r="57" spans="1:10" ht="34.5" customHeight="1">
      <c r="A57" s="48" t="s">
        <v>831</v>
      </c>
      <c r="B57" s="45">
        <v>35203</v>
      </c>
      <c r="C57" s="45">
        <v>172340</v>
      </c>
      <c r="D57" s="45">
        <v>82440</v>
      </c>
      <c r="E57" s="45">
        <v>89900</v>
      </c>
      <c r="F57" s="45">
        <v>2437</v>
      </c>
      <c r="G57" s="477" t="s">
        <v>736</v>
      </c>
      <c r="H57" s="477"/>
      <c r="I57" s="477"/>
      <c r="J57" s="477"/>
    </row>
    <row r="58" spans="1:10" ht="18.75" customHeight="1">
      <c r="A58" s="74" t="s">
        <v>406</v>
      </c>
      <c r="B58" s="45">
        <v>35409</v>
      </c>
      <c r="C58" s="45">
        <v>186714</v>
      </c>
      <c r="D58" s="45">
        <v>89551</v>
      </c>
      <c r="E58" s="45">
        <v>97163</v>
      </c>
      <c r="F58" s="45">
        <v>2812</v>
      </c>
      <c r="G58" s="47"/>
      <c r="H58" s="47"/>
      <c r="I58" s="47"/>
      <c r="J58" s="47"/>
    </row>
    <row r="59" spans="1:10" ht="18.75" customHeight="1">
      <c r="A59" s="74" t="s">
        <v>407</v>
      </c>
      <c r="B59" s="45">
        <v>35903</v>
      </c>
      <c r="C59" s="45">
        <v>189321</v>
      </c>
      <c r="D59" s="45">
        <v>91155</v>
      </c>
      <c r="E59" s="45">
        <v>98166</v>
      </c>
      <c r="F59" s="45">
        <v>2846</v>
      </c>
      <c r="G59" s="47"/>
      <c r="H59" s="47"/>
      <c r="I59" s="47"/>
      <c r="J59" s="47"/>
    </row>
    <row r="60" spans="1:10" ht="18.75" customHeight="1">
      <c r="A60" s="74" t="s">
        <v>408</v>
      </c>
      <c r="B60" s="45">
        <v>38931</v>
      </c>
      <c r="C60" s="45">
        <v>192143</v>
      </c>
      <c r="D60" s="45">
        <v>92973</v>
      </c>
      <c r="E60" s="45">
        <v>99170</v>
      </c>
      <c r="F60" s="45">
        <v>2963</v>
      </c>
      <c r="G60" s="47"/>
      <c r="H60" s="47"/>
      <c r="I60" s="47"/>
      <c r="J60" s="47"/>
    </row>
    <row r="61" spans="1:10" ht="18.75" customHeight="1">
      <c r="A61" s="74" t="s">
        <v>409</v>
      </c>
      <c r="B61" s="45">
        <v>39604</v>
      </c>
      <c r="C61" s="45">
        <v>196658</v>
      </c>
      <c r="D61" s="45">
        <v>95352</v>
      </c>
      <c r="E61" s="45">
        <v>101306</v>
      </c>
      <c r="F61" s="45">
        <v>2962</v>
      </c>
      <c r="G61" s="47"/>
      <c r="H61" s="47"/>
      <c r="I61" s="47"/>
      <c r="J61" s="47"/>
    </row>
    <row r="62" spans="1:10" ht="10.5" customHeight="1">
      <c r="A62" s="48"/>
      <c r="B62" s="45"/>
      <c r="C62" s="45"/>
      <c r="D62" s="45"/>
      <c r="E62" s="45"/>
      <c r="F62" s="45"/>
      <c r="G62" s="47"/>
      <c r="H62" s="47"/>
      <c r="I62" s="47"/>
      <c r="J62" s="47"/>
    </row>
    <row r="63" spans="1:10" ht="18.75" customHeight="1">
      <c r="A63" s="74" t="s">
        <v>410</v>
      </c>
      <c r="B63" s="45">
        <v>31270</v>
      </c>
      <c r="C63" s="45">
        <v>141518</v>
      </c>
      <c r="D63" s="45">
        <v>66469</v>
      </c>
      <c r="E63" s="45">
        <v>75049</v>
      </c>
      <c r="F63" s="45">
        <v>2131</v>
      </c>
      <c r="G63" s="47"/>
      <c r="H63" s="47"/>
      <c r="I63" s="47"/>
      <c r="J63" s="47"/>
    </row>
    <row r="64" spans="1:10" ht="18.75" customHeight="1">
      <c r="A64" s="74" t="s">
        <v>411</v>
      </c>
      <c r="B64" s="45">
        <v>33216</v>
      </c>
      <c r="C64" s="45">
        <v>147704</v>
      </c>
      <c r="D64" s="45">
        <v>70340</v>
      </c>
      <c r="E64" s="45">
        <v>77364</v>
      </c>
      <c r="F64" s="45">
        <v>2225</v>
      </c>
      <c r="G64" s="47"/>
      <c r="H64" s="47"/>
      <c r="I64" s="47"/>
      <c r="J64" s="47"/>
    </row>
    <row r="65" spans="1:10" ht="18.75" customHeight="1">
      <c r="A65" s="74" t="s">
        <v>412</v>
      </c>
      <c r="B65" s="45">
        <v>37356</v>
      </c>
      <c r="C65" s="45">
        <v>166995</v>
      </c>
      <c r="D65" s="45">
        <v>81375</v>
      </c>
      <c r="E65" s="45">
        <v>85620</v>
      </c>
      <c r="F65" s="45">
        <v>2513</v>
      </c>
      <c r="G65" s="47" t="s">
        <v>737</v>
      </c>
      <c r="H65" s="47"/>
      <c r="I65" s="47"/>
      <c r="J65" s="47"/>
    </row>
    <row r="66" spans="1:10" ht="18.75" customHeight="1">
      <c r="A66" s="74" t="s">
        <v>413</v>
      </c>
      <c r="B66" s="45">
        <v>40011</v>
      </c>
      <c r="C66" s="45">
        <v>174891</v>
      </c>
      <c r="D66" s="45">
        <v>85455</v>
      </c>
      <c r="E66" s="45">
        <v>89436</v>
      </c>
      <c r="F66" s="45">
        <v>2629</v>
      </c>
      <c r="G66" s="47" t="s">
        <v>738</v>
      </c>
      <c r="H66" s="47"/>
      <c r="I66" s="47"/>
      <c r="J66" s="47"/>
    </row>
    <row r="67" spans="1:10" ht="18.75" customHeight="1">
      <c r="A67" s="74" t="s">
        <v>414</v>
      </c>
      <c r="B67" s="45">
        <v>43077</v>
      </c>
      <c r="C67" s="45">
        <v>187584</v>
      </c>
      <c r="D67" s="45">
        <v>91801</v>
      </c>
      <c r="E67" s="45">
        <v>95783</v>
      </c>
      <c r="F67" s="45">
        <v>2654</v>
      </c>
      <c r="G67" s="47" t="s">
        <v>739</v>
      </c>
      <c r="H67" s="47"/>
      <c r="I67" s="47"/>
      <c r="J67" s="47"/>
    </row>
    <row r="68" spans="1:10" ht="10.5" customHeight="1">
      <c r="A68" s="48"/>
      <c r="B68" s="45"/>
      <c r="C68" s="45"/>
      <c r="D68" s="45"/>
      <c r="E68" s="45"/>
      <c r="F68" s="45"/>
      <c r="G68" s="47"/>
      <c r="H68" s="47"/>
      <c r="I68" s="47"/>
      <c r="J68" s="47"/>
    </row>
    <row r="69" spans="1:10" ht="34.5" customHeight="1">
      <c r="A69" s="74" t="s">
        <v>415</v>
      </c>
      <c r="B69" s="45">
        <v>45687</v>
      </c>
      <c r="C69" s="45">
        <v>211845</v>
      </c>
      <c r="D69" s="45">
        <v>102946</v>
      </c>
      <c r="E69" s="45">
        <v>108899</v>
      </c>
      <c r="F69" s="45">
        <v>1669</v>
      </c>
      <c r="G69" s="477" t="s">
        <v>740</v>
      </c>
      <c r="H69" s="477"/>
      <c r="I69" s="477"/>
      <c r="J69" s="477"/>
    </row>
    <row r="70" spans="1:10" ht="18.75" customHeight="1">
      <c r="A70" s="74" t="s">
        <v>416</v>
      </c>
      <c r="B70" s="45">
        <v>49530</v>
      </c>
      <c r="C70" s="45">
        <v>223440</v>
      </c>
      <c r="D70" s="45">
        <v>109401</v>
      </c>
      <c r="E70" s="45">
        <v>114039</v>
      </c>
      <c r="F70" s="45">
        <v>1724</v>
      </c>
      <c r="G70" s="47"/>
      <c r="H70" s="47"/>
      <c r="I70" s="47"/>
      <c r="J70" s="47"/>
    </row>
    <row r="71" spans="1:10" ht="18.75" customHeight="1">
      <c r="A71" s="74" t="s">
        <v>417</v>
      </c>
      <c r="B71" s="45">
        <v>47156</v>
      </c>
      <c r="C71" s="45">
        <v>224333</v>
      </c>
      <c r="D71" s="45">
        <v>107134</v>
      </c>
      <c r="E71" s="45">
        <v>117199</v>
      </c>
      <c r="F71" s="45">
        <v>1732</v>
      </c>
      <c r="G71" s="47"/>
      <c r="H71" s="47"/>
      <c r="I71" s="47"/>
      <c r="J71" s="47"/>
    </row>
    <row r="72" spans="1:10" ht="18.75" customHeight="1">
      <c r="A72" s="74" t="s">
        <v>418</v>
      </c>
      <c r="B72" s="45">
        <v>51873</v>
      </c>
      <c r="C72" s="45">
        <v>236806</v>
      </c>
      <c r="D72" s="45">
        <v>113842</v>
      </c>
      <c r="E72" s="45">
        <v>122964</v>
      </c>
      <c r="F72" s="45">
        <v>1829</v>
      </c>
      <c r="G72" s="47" t="s">
        <v>741</v>
      </c>
      <c r="H72" s="47"/>
      <c r="I72" s="47"/>
      <c r="J72" s="47"/>
    </row>
    <row r="73" spans="1:10" ht="18.75" customHeight="1">
      <c r="A73" s="74" t="s">
        <v>419</v>
      </c>
      <c r="B73" s="45">
        <v>53155</v>
      </c>
      <c r="C73" s="45">
        <v>238869</v>
      </c>
      <c r="D73" s="45">
        <v>113238</v>
      </c>
      <c r="E73" s="45">
        <v>125631</v>
      </c>
      <c r="F73" s="45">
        <v>1851</v>
      </c>
      <c r="G73" s="47"/>
      <c r="H73" s="47"/>
      <c r="I73" s="47"/>
      <c r="J73" s="47"/>
    </row>
    <row r="74" spans="1:10" ht="10.5" customHeight="1">
      <c r="A74" s="48"/>
      <c r="B74" s="45"/>
      <c r="C74" s="45"/>
      <c r="D74" s="45"/>
      <c r="E74" s="45"/>
      <c r="F74" s="45"/>
      <c r="G74" s="47"/>
      <c r="H74" s="47"/>
      <c r="I74" s="47"/>
      <c r="J74" s="47"/>
    </row>
    <row r="75" spans="1:10" ht="18.75" customHeight="1">
      <c r="A75" s="74" t="s">
        <v>420</v>
      </c>
      <c r="B75" s="45">
        <v>55613</v>
      </c>
      <c r="C75" s="45">
        <v>259047</v>
      </c>
      <c r="D75" s="45">
        <v>124589</v>
      </c>
      <c r="E75" s="45">
        <v>134458</v>
      </c>
      <c r="F75" s="45">
        <v>1896</v>
      </c>
      <c r="G75" s="47" t="s">
        <v>742</v>
      </c>
      <c r="H75" s="47"/>
      <c r="I75" s="47"/>
      <c r="J75" s="47"/>
    </row>
    <row r="76" spans="1:10" ht="18.75" customHeight="1">
      <c r="A76" s="74" t="s">
        <v>421</v>
      </c>
      <c r="B76" s="45">
        <v>58670</v>
      </c>
      <c r="C76" s="45">
        <v>266870</v>
      </c>
      <c r="D76" s="45">
        <v>128420</v>
      </c>
      <c r="E76" s="45">
        <v>138450</v>
      </c>
      <c r="F76" s="45">
        <v>1953</v>
      </c>
      <c r="G76" s="47"/>
      <c r="H76" s="47"/>
      <c r="I76" s="47"/>
      <c r="J76" s="47"/>
    </row>
    <row r="77" spans="1:10" ht="18.75" customHeight="1">
      <c r="A77" s="74" t="s">
        <v>422</v>
      </c>
      <c r="B77" s="45">
        <v>59366</v>
      </c>
      <c r="C77" s="45">
        <v>273809</v>
      </c>
      <c r="D77" s="45">
        <v>132266</v>
      </c>
      <c r="E77" s="45">
        <v>141543</v>
      </c>
      <c r="F77" s="45">
        <v>2004</v>
      </c>
      <c r="G77" s="47"/>
      <c r="H77" s="47"/>
      <c r="I77" s="47"/>
      <c r="J77" s="47"/>
    </row>
    <row r="78" spans="1:10" ht="18.75" customHeight="1">
      <c r="A78" s="74" t="s">
        <v>423</v>
      </c>
      <c r="B78" s="45">
        <v>61141</v>
      </c>
      <c r="C78" s="45">
        <v>287106</v>
      </c>
      <c r="D78" s="45">
        <v>139685</v>
      </c>
      <c r="E78" s="45">
        <v>147421</v>
      </c>
      <c r="F78" s="45">
        <v>1845</v>
      </c>
      <c r="G78" s="47" t="s">
        <v>743</v>
      </c>
      <c r="H78" s="47"/>
      <c r="I78" s="47"/>
      <c r="J78" s="47"/>
    </row>
    <row r="79" spans="1:10" ht="18.75" customHeight="1">
      <c r="A79" s="74" t="s">
        <v>384</v>
      </c>
      <c r="B79" s="45">
        <v>64801</v>
      </c>
      <c r="C79" s="45">
        <v>297693</v>
      </c>
      <c r="D79" s="45">
        <v>145068</v>
      </c>
      <c r="E79" s="45">
        <v>152625</v>
      </c>
      <c r="F79" s="45">
        <v>1853</v>
      </c>
      <c r="G79" s="47" t="s">
        <v>744</v>
      </c>
      <c r="H79" s="47"/>
      <c r="I79" s="47"/>
      <c r="J79" s="47"/>
    </row>
    <row r="80" spans="1:10" ht="10.5" customHeight="1">
      <c r="A80" s="48"/>
      <c r="B80" s="45"/>
      <c r="C80" s="45"/>
      <c r="D80" s="45"/>
      <c r="E80" s="45"/>
      <c r="F80" s="45"/>
      <c r="G80" s="47"/>
      <c r="H80" s="47"/>
      <c r="I80" s="47"/>
      <c r="J80" s="47"/>
    </row>
    <row r="81" spans="1:10" ht="18.75" customHeight="1">
      <c r="A81" s="74" t="s">
        <v>385</v>
      </c>
      <c r="B81" s="45">
        <v>71066</v>
      </c>
      <c r="C81" s="45">
        <v>304492</v>
      </c>
      <c r="D81" s="45">
        <v>147142</v>
      </c>
      <c r="E81" s="45">
        <v>157350</v>
      </c>
      <c r="F81" s="45">
        <v>1871</v>
      </c>
      <c r="G81" s="47" t="s">
        <v>745</v>
      </c>
      <c r="H81" s="47"/>
      <c r="I81" s="47"/>
      <c r="J81" s="47"/>
    </row>
    <row r="82" spans="1:10" ht="18.75" customHeight="1">
      <c r="A82" s="74" t="s">
        <v>386</v>
      </c>
      <c r="B82" s="45">
        <v>75076</v>
      </c>
      <c r="C82" s="45">
        <v>318291</v>
      </c>
      <c r="D82" s="45">
        <v>153575</v>
      </c>
      <c r="E82" s="45">
        <v>164716</v>
      </c>
      <c r="F82" s="45">
        <v>1631</v>
      </c>
      <c r="G82" s="47" t="s">
        <v>746</v>
      </c>
      <c r="H82" s="47"/>
      <c r="I82" s="47"/>
      <c r="J82" s="47"/>
    </row>
    <row r="83" spans="1:10" ht="18.75" customHeight="1">
      <c r="A83" s="74" t="s">
        <v>387</v>
      </c>
      <c r="B83" s="45">
        <v>78240</v>
      </c>
      <c r="C83" s="45">
        <v>327136</v>
      </c>
      <c r="D83" s="45">
        <v>157941</v>
      </c>
      <c r="E83" s="45">
        <v>169195</v>
      </c>
      <c r="F83" s="45">
        <v>1676</v>
      </c>
      <c r="G83" s="47"/>
      <c r="H83" s="47"/>
      <c r="I83" s="47"/>
      <c r="J83" s="47"/>
    </row>
    <row r="84" spans="1:10" ht="18.75" customHeight="1">
      <c r="A84" s="74" t="s">
        <v>388</v>
      </c>
      <c r="B84" s="45">
        <v>82643</v>
      </c>
      <c r="C84" s="45">
        <v>340793</v>
      </c>
      <c r="D84" s="45">
        <v>164909</v>
      </c>
      <c r="E84" s="45">
        <v>175884</v>
      </c>
      <c r="F84" s="45">
        <v>1747</v>
      </c>
      <c r="G84" s="47" t="s">
        <v>747</v>
      </c>
      <c r="H84" s="47"/>
      <c r="I84" s="47"/>
      <c r="J84" s="47"/>
    </row>
    <row r="85" spans="1:10" ht="18.75" customHeight="1">
      <c r="A85" s="74" t="s">
        <v>389</v>
      </c>
      <c r="B85" s="45">
        <v>86862</v>
      </c>
      <c r="C85" s="45">
        <v>351219</v>
      </c>
      <c r="D85" s="45">
        <v>169568</v>
      </c>
      <c r="E85" s="45">
        <v>181651</v>
      </c>
      <c r="F85" s="45">
        <v>1800</v>
      </c>
      <c r="G85" s="47"/>
      <c r="H85" s="47"/>
      <c r="I85" s="47"/>
      <c r="J85" s="47"/>
    </row>
    <row r="86" spans="1:10" ht="10.5" customHeight="1">
      <c r="A86" s="48"/>
      <c r="B86" s="45"/>
      <c r="C86" s="45"/>
      <c r="D86" s="45"/>
      <c r="E86" s="45"/>
      <c r="F86" s="45"/>
      <c r="G86" s="47"/>
      <c r="H86" s="47"/>
      <c r="I86" s="47"/>
      <c r="J86" s="47"/>
    </row>
    <row r="87" spans="1:10" ht="18.75" customHeight="1">
      <c r="A87" s="74" t="s">
        <v>390</v>
      </c>
      <c r="B87" s="45">
        <v>90084</v>
      </c>
      <c r="C87" s="45">
        <v>358190</v>
      </c>
      <c r="D87" s="45">
        <v>172406</v>
      </c>
      <c r="E87" s="45">
        <v>185784</v>
      </c>
      <c r="F87" s="45">
        <v>1836</v>
      </c>
      <c r="G87" s="47" t="s">
        <v>748</v>
      </c>
      <c r="H87" s="47"/>
      <c r="I87" s="47"/>
      <c r="J87" s="47"/>
    </row>
    <row r="88" spans="1:10" ht="18.75" customHeight="1">
      <c r="A88" s="74" t="s">
        <v>391</v>
      </c>
      <c r="B88" s="45">
        <v>93581</v>
      </c>
      <c r="C88" s="45">
        <v>363891</v>
      </c>
      <c r="D88" s="45">
        <v>175152</v>
      </c>
      <c r="E88" s="45">
        <v>188739</v>
      </c>
      <c r="F88" s="45">
        <v>1872</v>
      </c>
      <c r="G88" s="47" t="s">
        <v>749</v>
      </c>
      <c r="H88" s="47"/>
      <c r="I88" s="47"/>
      <c r="J88" s="47"/>
    </row>
    <row r="89" spans="1:10" ht="18.75" customHeight="1">
      <c r="A89" s="74" t="s">
        <v>392</v>
      </c>
      <c r="B89" s="45">
        <v>98575</v>
      </c>
      <c r="C89" s="45">
        <v>370561</v>
      </c>
      <c r="D89" s="45">
        <v>178362</v>
      </c>
      <c r="E89" s="45">
        <v>192199</v>
      </c>
      <c r="F89" s="45">
        <v>1925</v>
      </c>
      <c r="G89" s="47" t="s">
        <v>832</v>
      </c>
      <c r="H89" s="47"/>
      <c r="I89" s="47"/>
      <c r="J89" s="47"/>
    </row>
    <row r="90" spans="1:10" ht="18.75" customHeight="1">
      <c r="A90" s="74" t="s">
        <v>393</v>
      </c>
      <c r="B90" s="45">
        <v>99866</v>
      </c>
      <c r="C90" s="45">
        <v>387145</v>
      </c>
      <c r="D90" s="45">
        <v>186344</v>
      </c>
      <c r="E90" s="45">
        <v>200801</v>
      </c>
      <c r="F90" s="45">
        <v>2042</v>
      </c>
      <c r="G90" s="47" t="s">
        <v>832</v>
      </c>
      <c r="H90" s="47"/>
      <c r="I90" s="47"/>
      <c r="J90" s="47"/>
    </row>
    <row r="91" spans="1:10" ht="18.75" customHeight="1">
      <c r="A91" s="74" t="s">
        <v>394</v>
      </c>
      <c r="B91" s="45">
        <v>100543</v>
      </c>
      <c r="C91" s="45">
        <v>383968</v>
      </c>
      <c r="D91" s="45">
        <v>184815</v>
      </c>
      <c r="E91" s="45">
        <v>199153</v>
      </c>
      <c r="F91" s="45">
        <v>2001</v>
      </c>
      <c r="G91" s="47" t="s">
        <v>833</v>
      </c>
      <c r="H91" s="47"/>
      <c r="I91" s="47"/>
      <c r="J91" s="47"/>
    </row>
    <row r="92" spans="1:10" ht="10.5" customHeight="1">
      <c r="A92" s="48"/>
      <c r="B92" s="45"/>
      <c r="C92" s="45"/>
      <c r="D92" s="45"/>
      <c r="E92" s="45"/>
      <c r="F92" s="45"/>
      <c r="G92" s="47"/>
      <c r="H92" s="47"/>
      <c r="I92" s="47"/>
      <c r="J92" s="47"/>
    </row>
    <row r="93" spans="1:10" s="37" customFormat="1" ht="18" customHeight="1">
      <c r="A93" s="74" t="s">
        <v>834</v>
      </c>
      <c r="B93" s="45">
        <v>103658</v>
      </c>
      <c r="C93" s="45">
        <v>385727</v>
      </c>
      <c r="D93" s="45">
        <v>185467</v>
      </c>
      <c r="E93" s="45">
        <v>200260</v>
      </c>
      <c r="F93" s="45">
        <v>1966</v>
      </c>
      <c r="G93" s="47" t="s">
        <v>750</v>
      </c>
      <c r="H93" s="47"/>
      <c r="I93" s="47"/>
      <c r="J93" s="47"/>
    </row>
    <row r="94" spans="1:10" s="37" customFormat="1" ht="18" customHeight="1">
      <c r="A94" s="74" t="s">
        <v>424</v>
      </c>
      <c r="B94" s="45">
        <v>107642</v>
      </c>
      <c r="C94" s="45">
        <v>391241</v>
      </c>
      <c r="D94" s="45">
        <v>188107</v>
      </c>
      <c r="E94" s="45">
        <v>203134</v>
      </c>
      <c r="F94" s="45">
        <v>1994</v>
      </c>
      <c r="G94" s="47" t="s">
        <v>749</v>
      </c>
      <c r="H94" s="47"/>
      <c r="I94" s="47"/>
      <c r="J94" s="47"/>
    </row>
    <row r="95" spans="1:10" s="37" customFormat="1" ht="18" customHeight="1">
      <c r="A95" s="74" t="s">
        <v>425</v>
      </c>
      <c r="B95" s="45">
        <v>109915</v>
      </c>
      <c r="C95" s="45">
        <v>395587</v>
      </c>
      <c r="D95" s="45">
        <v>190430</v>
      </c>
      <c r="E95" s="45">
        <v>205157</v>
      </c>
      <c r="F95" s="45">
        <v>2016</v>
      </c>
      <c r="G95" s="47" t="s">
        <v>792</v>
      </c>
      <c r="H95" s="47"/>
      <c r="I95" s="47"/>
      <c r="J95" s="47"/>
    </row>
    <row r="96" spans="1:10" s="37" customFormat="1" ht="18" customHeight="1">
      <c r="A96" s="74" t="s">
        <v>426</v>
      </c>
      <c r="B96" s="45">
        <v>112934</v>
      </c>
      <c r="C96" s="45">
        <v>401377</v>
      </c>
      <c r="D96" s="45">
        <v>193244</v>
      </c>
      <c r="E96" s="45">
        <v>208133</v>
      </c>
      <c r="F96" s="45">
        <v>2046</v>
      </c>
      <c r="G96" s="47" t="s">
        <v>792</v>
      </c>
      <c r="H96" s="47"/>
      <c r="I96" s="47"/>
      <c r="J96" s="47"/>
    </row>
    <row r="97" spans="1:10" s="37" customFormat="1" ht="18" customHeight="1">
      <c r="A97" s="74" t="s">
        <v>427</v>
      </c>
      <c r="B97" s="45">
        <v>115539</v>
      </c>
      <c r="C97" s="45">
        <v>404695</v>
      </c>
      <c r="D97" s="45">
        <v>194691</v>
      </c>
      <c r="E97" s="45">
        <v>210004</v>
      </c>
      <c r="F97" s="45">
        <v>2063</v>
      </c>
      <c r="G97" s="47" t="s">
        <v>792</v>
      </c>
      <c r="H97" s="47"/>
      <c r="I97" s="47"/>
      <c r="J97" s="47"/>
    </row>
    <row r="98" spans="1:10" s="37" customFormat="1" ht="10.5" customHeight="1">
      <c r="A98" s="48"/>
      <c r="B98" s="45"/>
      <c r="C98" s="45"/>
      <c r="D98" s="45"/>
      <c r="E98" s="45"/>
      <c r="F98" s="45"/>
      <c r="G98" s="47"/>
      <c r="H98" s="47"/>
      <c r="I98" s="47"/>
      <c r="J98" s="47"/>
    </row>
    <row r="99" spans="1:10" s="37" customFormat="1" ht="18" customHeight="1">
      <c r="A99" s="48" t="s">
        <v>835</v>
      </c>
      <c r="B99" s="45">
        <v>116436</v>
      </c>
      <c r="C99" s="45">
        <v>408707</v>
      </c>
      <c r="D99" s="45">
        <v>196714</v>
      </c>
      <c r="E99" s="45">
        <v>211993</v>
      </c>
      <c r="F99" s="45">
        <v>2083</v>
      </c>
      <c r="G99" s="47" t="s">
        <v>751</v>
      </c>
      <c r="H99" s="47"/>
      <c r="I99" s="47"/>
      <c r="J99" s="47"/>
    </row>
    <row r="100" spans="1:10" s="37" customFormat="1" ht="18" customHeight="1">
      <c r="A100" s="74" t="s">
        <v>428</v>
      </c>
      <c r="B100" s="45">
        <v>117906</v>
      </c>
      <c r="C100" s="45">
        <v>409404</v>
      </c>
      <c r="D100" s="45">
        <v>196985</v>
      </c>
      <c r="E100" s="45">
        <v>212419</v>
      </c>
      <c r="F100" s="45">
        <v>2087</v>
      </c>
      <c r="G100" s="47" t="s">
        <v>749</v>
      </c>
      <c r="H100" s="47"/>
      <c r="I100" s="47"/>
      <c r="J100" s="47"/>
    </row>
    <row r="101" spans="1:10" s="37" customFormat="1" ht="18" customHeight="1">
      <c r="A101" s="74" t="s">
        <v>429</v>
      </c>
      <c r="B101" s="45">
        <v>117784</v>
      </c>
      <c r="C101" s="45">
        <v>409637</v>
      </c>
      <c r="D101" s="45">
        <v>197100</v>
      </c>
      <c r="E101" s="45">
        <v>212537</v>
      </c>
      <c r="F101" s="45">
        <v>2088</v>
      </c>
      <c r="G101" s="47" t="s">
        <v>792</v>
      </c>
      <c r="H101" s="47"/>
      <c r="I101" s="47"/>
      <c r="J101" s="47"/>
    </row>
    <row r="102" spans="1:10" s="37" customFormat="1" ht="18" customHeight="1">
      <c r="A102" s="74" t="s">
        <v>430</v>
      </c>
      <c r="B102" s="45">
        <v>117297</v>
      </c>
      <c r="C102" s="45">
        <v>409232</v>
      </c>
      <c r="D102" s="45">
        <v>196979</v>
      </c>
      <c r="E102" s="45">
        <v>212253</v>
      </c>
      <c r="F102" s="45">
        <v>2086</v>
      </c>
      <c r="G102" s="47" t="s">
        <v>792</v>
      </c>
      <c r="H102" s="47"/>
      <c r="I102" s="47"/>
      <c r="J102" s="47"/>
    </row>
    <row r="103" spans="1:10" s="37" customFormat="1" ht="18" customHeight="1">
      <c r="A103" s="74" t="s">
        <v>431</v>
      </c>
      <c r="B103" s="45">
        <v>116779</v>
      </c>
      <c r="C103" s="45">
        <v>408096</v>
      </c>
      <c r="D103" s="45">
        <v>196443</v>
      </c>
      <c r="E103" s="45">
        <v>211653</v>
      </c>
      <c r="F103" s="45">
        <v>2080</v>
      </c>
      <c r="G103" s="47" t="s">
        <v>792</v>
      </c>
      <c r="H103" s="47"/>
      <c r="I103" s="47"/>
      <c r="J103" s="47"/>
    </row>
    <row r="104" spans="1:10" s="37" customFormat="1" ht="10.5" customHeight="1">
      <c r="A104" s="48"/>
      <c r="B104" s="45"/>
      <c r="C104" s="45"/>
      <c r="D104" s="45"/>
      <c r="E104" s="45"/>
      <c r="F104" s="45"/>
      <c r="G104" s="47"/>
      <c r="H104" s="47"/>
      <c r="I104" s="47"/>
      <c r="J104" s="47"/>
    </row>
    <row r="105" spans="1:10" s="37" customFormat="1" ht="18" customHeight="1">
      <c r="A105" s="74" t="s">
        <v>432</v>
      </c>
      <c r="B105" s="45">
        <v>124497</v>
      </c>
      <c r="C105" s="45">
        <v>410357</v>
      </c>
      <c r="D105" s="45">
        <v>197307</v>
      </c>
      <c r="E105" s="45">
        <v>213050</v>
      </c>
      <c r="F105" s="45">
        <v>2092</v>
      </c>
      <c r="G105" s="47" t="s">
        <v>752</v>
      </c>
      <c r="H105" s="47"/>
      <c r="I105" s="47"/>
      <c r="J105" s="47"/>
    </row>
    <row r="106" spans="1:10" s="37" customFormat="1" ht="18" customHeight="1">
      <c r="A106" s="74" t="s">
        <v>433</v>
      </c>
      <c r="B106" s="45">
        <v>124925</v>
      </c>
      <c r="C106" s="45">
        <v>410399</v>
      </c>
      <c r="D106" s="45">
        <v>197210</v>
      </c>
      <c r="E106" s="45">
        <v>213189</v>
      </c>
      <c r="F106" s="45">
        <v>2092</v>
      </c>
      <c r="G106" s="47" t="s">
        <v>749</v>
      </c>
      <c r="H106" s="47"/>
      <c r="I106" s="47"/>
      <c r="J106" s="47"/>
    </row>
    <row r="107" spans="1:10" s="37" customFormat="1" ht="18" customHeight="1">
      <c r="A107" s="74" t="s">
        <v>434</v>
      </c>
      <c r="B107" s="45">
        <v>125826</v>
      </c>
      <c r="C107" s="45">
        <v>410584</v>
      </c>
      <c r="D107" s="45">
        <v>197059</v>
      </c>
      <c r="E107" s="45">
        <v>213525</v>
      </c>
      <c r="F107" s="45">
        <v>2093</v>
      </c>
      <c r="G107" s="47" t="s">
        <v>792</v>
      </c>
      <c r="H107" s="47"/>
      <c r="I107" s="47"/>
      <c r="J107" s="47"/>
    </row>
    <row r="108" spans="1:10" s="37" customFormat="1" ht="18" customHeight="1">
      <c r="A108" s="74" t="s">
        <v>435</v>
      </c>
      <c r="B108" s="45">
        <v>126008</v>
      </c>
      <c r="C108" s="45">
        <v>410044</v>
      </c>
      <c r="D108" s="45">
        <v>196623</v>
      </c>
      <c r="E108" s="45">
        <v>213421</v>
      </c>
      <c r="F108" s="45">
        <v>2090</v>
      </c>
      <c r="G108" s="47" t="s">
        <v>792</v>
      </c>
      <c r="H108" s="47"/>
      <c r="I108" s="47"/>
      <c r="J108" s="47"/>
    </row>
    <row r="109" spans="1:10" s="37" customFormat="1" ht="18" customHeight="1">
      <c r="A109" s="74" t="s">
        <v>436</v>
      </c>
      <c r="B109" s="45">
        <v>127408</v>
      </c>
      <c r="C109" s="45">
        <v>409812</v>
      </c>
      <c r="D109" s="45">
        <v>196310</v>
      </c>
      <c r="E109" s="45">
        <v>213502</v>
      </c>
      <c r="F109" s="45">
        <v>2089</v>
      </c>
      <c r="G109" s="47" t="s">
        <v>792</v>
      </c>
      <c r="H109" s="47"/>
      <c r="I109" s="47"/>
      <c r="J109" s="47"/>
    </row>
    <row r="110" spans="1:10" s="37" customFormat="1" ht="10.5" customHeight="1">
      <c r="A110" s="48"/>
      <c r="B110" s="45"/>
      <c r="C110" s="45"/>
      <c r="D110" s="45"/>
      <c r="E110" s="45"/>
      <c r="F110" s="45"/>
      <c r="G110" s="47"/>
      <c r="H110" s="47"/>
      <c r="I110" s="47"/>
      <c r="J110" s="47"/>
    </row>
    <row r="111" spans="1:10" s="37" customFormat="1" ht="18" customHeight="1">
      <c r="A111" s="74" t="s">
        <v>437</v>
      </c>
      <c r="B111" s="45">
        <v>127481</v>
      </c>
      <c r="C111" s="45">
        <v>411743</v>
      </c>
      <c r="D111" s="45">
        <v>197351</v>
      </c>
      <c r="E111" s="45">
        <v>214392</v>
      </c>
      <c r="F111" s="45">
        <v>2099</v>
      </c>
      <c r="G111" s="47" t="s">
        <v>753</v>
      </c>
      <c r="H111" s="47"/>
      <c r="I111" s="47"/>
      <c r="J111" s="47"/>
    </row>
    <row r="112" spans="1:10" s="37" customFormat="1" ht="18" customHeight="1">
      <c r="A112" s="74" t="s">
        <v>836</v>
      </c>
      <c r="B112" s="45">
        <v>127807</v>
      </c>
      <c r="C112" s="45">
        <v>411299</v>
      </c>
      <c r="D112" s="45">
        <v>196965</v>
      </c>
      <c r="E112" s="45">
        <v>214334</v>
      </c>
      <c r="F112" s="45">
        <v>2096</v>
      </c>
      <c r="G112" s="47" t="s">
        <v>749</v>
      </c>
      <c r="H112" s="47"/>
      <c r="I112" s="47"/>
      <c r="J112" s="47"/>
    </row>
    <row r="113" spans="1:10" s="37" customFormat="1" ht="18" customHeight="1">
      <c r="A113" s="74" t="s">
        <v>837</v>
      </c>
      <c r="B113" s="45">
        <v>127725</v>
      </c>
      <c r="C113" s="45">
        <v>410367</v>
      </c>
      <c r="D113" s="45">
        <v>196363</v>
      </c>
      <c r="E113" s="45">
        <v>214004</v>
      </c>
      <c r="F113" s="45">
        <v>2092</v>
      </c>
      <c r="G113" s="47" t="s">
        <v>792</v>
      </c>
      <c r="H113" s="47"/>
      <c r="I113" s="47"/>
      <c r="J113" s="47"/>
    </row>
    <row r="114" spans="1:10" s="37" customFormat="1" ht="18" customHeight="1">
      <c r="A114" s="74" t="s">
        <v>838</v>
      </c>
      <c r="B114" s="45">
        <v>127710</v>
      </c>
      <c r="C114" s="45">
        <v>409054</v>
      </c>
      <c r="D114" s="45">
        <v>195544</v>
      </c>
      <c r="E114" s="45">
        <v>213510</v>
      </c>
      <c r="F114" s="45">
        <v>2085</v>
      </c>
      <c r="G114" s="47" t="s">
        <v>792</v>
      </c>
      <c r="H114" s="47"/>
      <c r="I114" s="47"/>
      <c r="J114" s="47"/>
    </row>
    <row r="115" spans="1:10" s="37" customFormat="1" ht="18" customHeight="1">
      <c r="A115" s="48" t="s">
        <v>12</v>
      </c>
      <c r="B115" s="45">
        <v>127942</v>
      </c>
      <c r="C115" s="45">
        <v>407812</v>
      </c>
      <c r="D115" s="45">
        <v>194888</v>
      </c>
      <c r="E115" s="45">
        <v>212924</v>
      </c>
      <c r="F115" s="45">
        <v>2079</v>
      </c>
      <c r="G115" s="47" t="s">
        <v>792</v>
      </c>
      <c r="H115" s="47"/>
      <c r="I115" s="47"/>
      <c r="J115" s="47"/>
    </row>
    <row r="116" spans="1:10" s="37" customFormat="1" ht="10.5" customHeight="1">
      <c r="A116" s="48"/>
      <c r="B116" s="45"/>
      <c r="C116" s="45"/>
      <c r="D116" s="45"/>
      <c r="E116" s="45"/>
      <c r="F116" s="45"/>
      <c r="G116" s="47"/>
      <c r="H116" s="47"/>
      <c r="I116" s="47"/>
      <c r="J116" s="47"/>
    </row>
    <row r="117" spans="1:10" s="37" customFormat="1" ht="18" customHeight="1">
      <c r="A117" s="74" t="s">
        <v>395</v>
      </c>
      <c r="B117" s="45">
        <v>133726</v>
      </c>
      <c r="C117" s="45">
        <v>410324</v>
      </c>
      <c r="D117" s="45">
        <v>196096</v>
      </c>
      <c r="E117" s="45">
        <v>214228</v>
      </c>
      <c r="F117" s="45">
        <v>2091</v>
      </c>
      <c r="G117" s="47" t="s">
        <v>754</v>
      </c>
      <c r="H117" s="47"/>
      <c r="I117" s="47"/>
      <c r="J117" s="47"/>
    </row>
    <row r="118" spans="1:10" s="37" customFormat="1" ht="18" customHeight="1">
      <c r="A118" s="74" t="s">
        <v>399</v>
      </c>
      <c r="B118" s="45">
        <v>134790</v>
      </c>
      <c r="C118" s="45">
        <v>410619</v>
      </c>
      <c r="D118" s="45">
        <v>196062</v>
      </c>
      <c r="E118" s="45">
        <v>214557</v>
      </c>
      <c r="F118" s="45">
        <v>2093</v>
      </c>
      <c r="G118" s="47" t="s">
        <v>749</v>
      </c>
      <c r="H118" s="47"/>
      <c r="I118" s="47"/>
      <c r="J118" s="47"/>
    </row>
    <row r="119" spans="1:10" s="37" customFormat="1" ht="18" customHeight="1">
      <c r="A119" s="74" t="s">
        <v>400</v>
      </c>
      <c r="B119" s="45">
        <v>135266</v>
      </c>
      <c r="C119" s="45">
        <v>409928</v>
      </c>
      <c r="D119" s="45">
        <v>195557</v>
      </c>
      <c r="E119" s="45">
        <v>214371</v>
      </c>
      <c r="F119" s="45">
        <v>2089</v>
      </c>
      <c r="G119" s="47" t="s">
        <v>792</v>
      </c>
      <c r="H119" s="47"/>
      <c r="I119" s="47"/>
      <c r="J119" s="47"/>
    </row>
    <row r="120" spans="1:10" s="37" customFormat="1" ht="18" customHeight="1">
      <c r="A120" s="74" t="s">
        <v>401</v>
      </c>
      <c r="B120" s="45">
        <v>135725</v>
      </c>
      <c r="C120" s="45">
        <v>409558</v>
      </c>
      <c r="D120" s="45">
        <v>195022</v>
      </c>
      <c r="E120" s="45">
        <v>214536</v>
      </c>
      <c r="F120" s="45">
        <v>2088</v>
      </c>
      <c r="G120" s="47" t="s">
        <v>792</v>
      </c>
      <c r="H120" s="47"/>
      <c r="I120" s="47"/>
      <c r="J120" s="47"/>
    </row>
    <row r="121" spans="1:10" s="37" customFormat="1" ht="18" customHeight="1">
      <c r="A121" s="74" t="s">
        <v>402</v>
      </c>
      <c r="B121" s="45">
        <v>135970</v>
      </c>
      <c r="C121" s="45">
        <v>409063</v>
      </c>
      <c r="D121" s="45">
        <v>194615</v>
      </c>
      <c r="E121" s="45">
        <v>214448</v>
      </c>
      <c r="F121" s="45">
        <v>2085</v>
      </c>
      <c r="G121" s="47" t="s">
        <v>792</v>
      </c>
      <c r="H121" s="47"/>
      <c r="I121" s="47"/>
      <c r="J121" s="47"/>
    </row>
    <row r="122" spans="1:10" s="37" customFormat="1" ht="10.5" customHeight="1">
      <c r="A122" s="48"/>
      <c r="B122" s="45"/>
      <c r="C122" s="45"/>
      <c r="D122" s="45"/>
      <c r="E122" s="45"/>
      <c r="F122" s="45"/>
      <c r="G122" s="47"/>
      <c r="H122" s="47"/>
      <c r="I122" s="47"/>
      <c r="J122" s="47"/>
    </row>
    <row r="123" spans="1:10" s="37" customFormat="1" ht="18" customHeight="1">
      <c r="A123" s="74" t="s">
        <v>403</v>
      </c>
      <c r="B123" s="45">
        <v>140680</v>
      </c>
      <c r="C123" s="45">
        <v>407134</v>
      </c>
      <c r="D123" s="45">
        <v>193323</v>
      </c>
      <c r="E123" s="45">
        <v>213811</v>
      </c>
      <c r="F123" s="45">
        <v>2075</v>
      </c>
      <c r="G123" s="47" t="s">
        <v>755</v>
      </c>
      <c r="H123" s="47"/>
      <c r="I123" s="47"/>
      <c r="J123" s="47"/>
    </row>
    <row r="124" spans="1:10" s="37" customFormat="1" ht="18" customHeight="1">
      <c r="A124" s="74" t="s">
        <v>404</v>
      </c>
      <c r="B124" s="45">
        <v>141197</v>
      </c>
      <c r="C124" s="45">
        <v>407375</v>
      </c>
      <c r="D124" s="45">
        <v>193443</v>
      </c>
      <c r="E124" s="45">
        <v>213932</v>
      </c>
      <c r="F124" s="45">
        <v>2076</v>
      </c>
      <c r="G124" s="47" t="s">
        <v>749</v>
      </c>
      <c r="H124" s="47"/>
      <c r="I124" s="47"/>
      <c r="J124" s="47"/>
    </row>
    <row r="125" spans="1:10" s="37" customFormat="1" ht="18" customHeight="1">
      <c r="A125" s="74" t="s">
        <v>405</v>
      </c>
      <c r="B125" s="45">
        <v>141996</v>
      </c>
      <c r="C125" s="45">
        <v>408007</v>
      </c>
      <c r="D125" s="45">
        <v>193516</v>
      </c>
      <c r="E125" s="45">
        <v>214491</v>
      </c>
      <c r="F125" s="45">
        <v>2080</v>
      </c>
      <c r="G125" s="47" t="s">
        <v>792</v>
      </c>
      <c r="H125" s="47"/>
      <c r="I125" s="47"/>
      <c r="J125" s="47"/>
    </row>
    <row r="126" spans="1:10" s="37" customFormat="1" ht="18" customHeight="1">
      <c r="A126" s="74" t="s">
        <v>829</v>
      </c>
      <c r="B126" s="45">
        <v>142720</v>
      </c>
      <c r="C126" s="45">
        <v>408415</v>
      </c>
      <c r="D126" s="45">
        <v>193491</v>
      </c>
      <c r="E126" s="45">
        <v>214924</v>
      </c>
      <c r="F126" s="45">
        <v>2093</v>
      </c>
      <c r="G126" s="47" t="s">
        <v>792</v>
      </c>
      <c r="H126" s="47"/>
      <c r="I126" s="47"/>
      <c r="J126" s="47"/>
    </row>
    <row r="127" spans="1:10" s="37" customFormat="1" ht="18" customHeight="1">
      <c r="A127" s="74" t="s">
        <v>396</v>
      </c>
      <c r="B127" s="45">
        <v>143505</v>
      </c>
      <c r="C127" s="45">
        <v>408470</v>
      </c>
      <c r="D127" s="45">
        <v>193383</v>
      </c>
      <c r="E127" s="45">
        <v>215087</v>
      </c>
      <c r="F127" s="45">
        <v>2093</v>
      </c>
      <c r="G127" s="47" t="s">
        <v>792</v>
      </c>
      <c r="H127" s="47"/>
      <c r="I127" s="47"/>
      <c r="J127" s="47"/>
    </row>
    <row r="128" spans="1:10" s="37" customFormat="1" ht="10.5" customHeight="1">
      <c r="A128" s="48"/>
      <c r="B128" s="45"/>
      <c r="C128" s="45"/>
      <c r="D128" s="45"/>
      <c r="E128" s="45"/>
      <c r="F128" s="45"/>
      <c r="G128" s="47"/>
      <c r="H128" s="47"/>
      <c r="I128" s="47"/>
      <c r="J128" s="47"/>
    </row>
    <row r="129" spans="1:10" s="37" customFormat="1" ht="17.25" customHeight="1">
      <c r="A129" s="74" t="s">
        <v>397</v>
      </c>
      <c r="B129" s="45">
        <v>146350</v>
      </c>
      <c r="C129" s="45">
        <v>402751</v>
      </c>
      <c r="D129" s="45">
        <v>191164</v>
      </c>
      <c r="E129" s="45">
        <v>211587</v>
      </c>
      <c r="F129" s="45">
        <v>2064</v>
      </c>
      <c r="G129" s="47" t="s">
        <v>756</v>
      </c>
      <c r="H129" s="47"/>
      <c r="I129" s="47"/>
      <c r="J129" s="47"/>
    </row>
    <row r="130" spans="1:10" s="37" customFormat="1" ht="17.25" customHeight="1">
      <c r="A130" s="74" t="s">
        <v>398</v>
      </c>
      <c r="B130" s="45">
        <v>147370</v>
      </c>
      <c r="C130" s="45">
        <v>403635</v>
      </c>
      <c r="D130" s="45">
        <v>191416</v>
      </c>
      <c r="E130" s="45">
        <v>212219</v>
      </c>
      <c r="F130" s="45">
        <v>2069</v>
      </c>
      <c r="G130" s="47" t="s">
        <v>757</v>
      </c>
      <c r="H130" s="47"/>
      <c r="I130" s="47"/>
      <c r="J130" s="47"/>
    </row>
    <row r="131" spans="1:10" s="37" customFormat="1" ht="17.25" customHeight="1">
      <c r="A131" s="74" t="s">
        <v>441</v>
      </c>
      <c r="B131" s="45">
        <v>147784</v>
      </c>
      <c r="C131" s="45">
        <v>404140</v>
      </c>
      <c r="D131" s="45">
        <v>191569</v>
      </c>
      <c r="E131" s="45">
        <v>212571</v>
      </c>
      <c r="F131" s="45">
        <v>2071</v>
      </c>
      <c r="G131" s="47" t="s">
        <v>788</v>
      </c>
      <c r="H131" s="47"/>
      <c r="I131" s="47"/>
      <c r="J131" s="47"/>
    </row>
    <row r="132" spans="1:10" s="37" customFormat="1" ht="17.25" customHeight="1">
      <c r="A132" s="74" t="s">
        <v>442</v>
      </c>
      <c r="B132" s="45">
        <v>147912</v>
      </c>
      <c r="C132" s="45">
        <v>404514</v>
      </c>
      <c r="D132" s="45">
        <v>191603</v>
      </c>
      <c r="E132" s="45">
        <v>212911</v>
      </c>
      <c r="F132" s="45">
        <v>2073</v>
      </c>
      <c r="G132" s="47" t="s">
        <v>788</v>
      </c>
      <c r="H132" s="47"/>
      <c r="I132" s="47"/>
      <c r="J132" s="47"/>
    </row>
    <row r="133" spans="1:10" s="37" customFormat="1" ht="17.25" customHeight="1">
      <c r="A133" s="74" t="s">
        <v>443</v>
      </c>
      <c r="B133" s="45">
        <v>148344</v>
      </c>
      <c r="C133" s="45">
        <v>405321</v>
      </c>
      <c r="D133" s="45">
        <v>191757</v>
      </c>
      <c r="E133" s="45">
        <v>213564</v>
      </c>
      <c r="F133" s="45">
        <v>2077</v>
      </c>
      <c r="G133" s="47" t="s">
        <v>788</v>
      </c>
      <c r="H133" s="47"/>
      <c r="I133" s="47"/>
      <c r="J133" s="47"/>
    </row>
    <row r="134" spans="1:10" s="37" customFormat="1" ht="10.5" customHeight="1">
      <c r="A134" s="48"/>
      <c r="B134" s="45"/>
      <c r="C134" s="45"/>
      <c r="D134" s="45"/>
      <c r="E134" s="45"/>
      <c r="F134" s="45"/>
      <c r="G134" s="47"/>
      <c r="H134" s="47"/>
      <c r="I134" s="47"/>
      <c r="J134" s="47"/>
    </row>
    <row r="135" spans="1:10" s="37" customFormat="1" ht="17.25" customHeight="1">
      <c r="A135" s="74" t="s">
        <v>839</v>
      </c>
      <c r="B135" s="45">
        <v>149098</v>
      </c>
      <c r="C135" s="45">
        <v>399931</v>
      </c>
      <c r="D135" s="45">
        <v>189633</v>
      </c>
      <c r="E135" s="45">
        <v>210298</v>
      </c>
      <c r="F135" s="45">
        <v>2050</v>
      </c>
      <c r="G135" s="47" t="s">
        <v>840</v>
      </c>
      <c r="H135" s="47"/>
      <c r="I135" s="47"/>
      <c r="J135" s="47"/>
    </row>
    <row r="136" spans="1:10" s="37" customFormat="1" ht="18" customHeight="1">
      <c r="A136" s="74" t="s">
        <v>841</v>
      </c>
      <c r="B136" s="45">
        <v>154066</v>
      </c>
      <c r="C136" s="45">
        <v>413036</v>
      </c>
      <c r="D136" s="45">
        <v>196214</v>
      </c>
      <c r="E136" s="45">
        <v>216822</v>
      </c>
      <c r="F136" s="45">
        <v>2036</v>
      </c>
      <c r="G136" s="47" t="s">
        <v>786</v>
      </c>
      <c r="H136" s="47"/>
      <c r="I136" s="47"/>
      <c r="J136" s="47"/>
    </row>
    <row r="137" spans="1:10" s="37" customFormat="1" ht="18" customHeight="1">
      <c r="A137" s="74" t="s">
        <v>787</v>
      </c>
      <c r="B137" s="45">
        <v>153740</v>
      </c>
      <c r="C137" s="45">
        <v>412653</v>
      </c>
      <c r="D137" s="45">
        <v>196206</v>
      </c>
      <c r="E137" s="45">
        <v>216447</v>
      </c>
      <c r="F137" s="45">
        <v>2034</v>
      </c>
      <c r="G137" s="47" t="s">
        <v>788</v>
      </c>
      <c r="H137" s="47"/>
      <c r="I137" s="47"/>
      <c r="J137" s="47"/>
    </row>
    <row r="138" spans="1:10" s="37" customFormat="1" ht="18" customHeight="1">
      <c r="A138" s="74" t="s">
        <v>791</v>
      </c>
      <c r="B138" s="45">
        <v>153950</v>
      </c>
      <c r="C138" s="45">
        <v>411650</v>
      </c>
      <c r="D138" s="45">
        <v>195796</v>
      </c>
      <c r="E138" s="45">
        <v>215854</v>
      </c>
      <c r="F138" s="45">
        <v>2029</v>
      </c>
      <c r="G138" s="47" t="s">
        <v>788</v>
      </c>
      <c r="H138" s="47"/>
      <c r="I138" s="47"/>
      <c r="J138" s="47"/>
    </row>
    <row r="139" spans="1:10" s="37" customFormat="1" ht="18" customHeight="1">
      <c r="A139" s="74" t="s">
        <v>842</v>
      </c>
      <c r="B139" s="45">
        <v>153924</v>
      </c>
      <c r="C139" s="45">
        <v>411179</v>
      </c>
      <c r="D139" s="45">
        <v>195771</v>
      </c>
      <c r="E139" s="45">
        <v>215408</v>
      </c>
      <c r="F139" s="45">
        <v>2027</v>
      </c>
      <c r="G139" s="47" t="s">
        <v>788</v>
      </c>
      <c r="H139" s="47"/>
      <c r="I139" s="47"/>
      <c r="J139" s="47"/>
    </row>
    <row r="140" spans="1:10" s="37" customFormat="1" ht="18" customHeight="1">
      <c r="A140" s="74" t="s">
        <v>1132</v>
      </c>
      <c r="B140" s="45">
        <v>161718</v>
      </c>
      <c r="C140" s="45">
        <v>413136</v>
      </c>
      <c r="D140" s="45">
        <v>196525</v>
      </c>
      <c r="E140" s="45">
        <v>216611</v>
      </c>
      <c r="F140" s="45">
        <v>2036.3</v>
      </c>
      <c r="G140" s="47" t="s">
        <v>1133</v>
      </c>
      <c r="H140" s="47"/>
      <c r="I140" s="47"/>
      <c r="J140" s="47"/>
    </row>
    <row r="141" spans="1:10" s="37" customFormat="1" ht="18" customHeight="1">
      <c r="A141" s="74" t="s">
        <v>1134</v>
      </c>
      <c r="B141" s="45">
        <v>162155</v>
      </c>
      <c r="C141" s="45">
        <f>D141+E141</f>
        <v>412791</v>
      </c>
      <c r="D141" s="45">
        <v>196489</v>
      </c>
      <c r="E141" s="45">
        <v>216302</v>
      </c>
      <c r="F141" s="45">
        <v>2035</v>
      </c>
      <c r="G141" s="47" t="s">
        <v>757</v>
      </c>
      <c r="H141" s="47"/>
      <c r="I141" s="47"/>
      <c r="J141" s="47"/>
    </row>
    <row r="142" spans="1:10" s="37" customFormat="1" ht="5.25" customHeight="1" thickBot="1">
      <c r="A142" s="50" t="s">
        <v>843</v>
      </c>
      <c r="B142" s="51"/>
      <c r="C142" s="51"/>
      <c r="D142" s="51"/>
      <c r="E142" s="51"/>
      <c r="F142" s="51"/>
      <c r="G142" s="52"/>
      <c r="H142" s="52"/>
      <c r="I142" s="52"/>
      <c r="J142" s="52"/>
    </row>
    <row r="143" spans="1:10" s="37" customFormat="1" ht="15" customHeight="1">
      <c r="A143" s="45" t="s">
        <v>844</v>
      </c>
      <c r="B143" s="45"/>
      <c r="C143" s="45"/>
      <c r="D143" s="45"/>
      <c r="E143" s="45"/>
      <c r="F143" s="45"/>
      <c r="G143" s="47"/>
      <c r="H143" s="47"/>
      <c r="I143" s="47"/>
      <c r="J143" s="47"/>
    </row>
    <row r="144" spans="1:10" s="37" customFormat="1" ht="15" customHeight="1">
      <c r="A144" s="45" t="s">
        <v>845</v>
      </c>
      <c r="B144" s="45"/>
      <c r="C144" s="45"/>
      <c r="D144" s="45"/>
      <c r="E144" s="45"/>
      <c r="F144" s="45"/>
      <c r="G144" s="47"/>
      <c r="H144" s="47"/>
      <c r="I144" s="47"/>
      <c r="J144" s="47"/>
    </row>
    <row r="145" spans="1:10" s="37" customFormat="1" ht="15" customHeight="1">
      <c r="A145" s="45"/>
      <c r="B145" s="45"/>
      <c r="C145" s="45"/>
      <c r="D145" s="45"/>
      <c r="E145" s="45"/>
      <c r="F145" s="45"/>
      <c r="G145" s="47"/>
      <c r="H145" s="47"/>
      <c r="I145" s="47"/>
      <c r="J145" s="47"/>
    </row>
    <row r="146" spans="1:10" s="37" customFormat="1" ht="15" customHeight="1">
      <c r="A146" s="45"/>
      <c r="B146" s="45"/>
      <c r="C146" s="45"/>
      <c r="D146" s="45"/>
      <c r="E146" s="45"/>
      <c r="F146" s="45"/>
      <c r="G146" s="47"/>
      <c r="H146" s="47"/>
      <c r="I146" s="47"/>
      <c r="J146" s="47"/>
    </row>
    <row r="147" spans="1:10" s="37" customFormat="1" ht="13.5">
      <c r="A147" s="47"/>
      <c r="B147" s="45"/>
      <c r="C147" s="45"/>
      <c r="D147" s="45"/>
      <c r="E147" s="45"/>
      <c r="F147" s="45"/>
      <c r="G147" s="47"/>
      <c r="H147" s="47"/>
      <c r="I147" s="47"/>
      <c r="J147" s="47"/>
    </row>
    <row r="148" spans="1:10" s="37" customFormat="1" ht="13.5">
      <c r="A148" s="47"/>
      <c r="B148" s="45"/>
      <c r="C148" s="45"/>
      <c r="D148" s="45"/>
      <c r="E148" s="45"/>
      <c r="F148" s="45"/>
      <c r="G148" s="47"/>
      <c r="H148" s="47"/>
      <c r="I148" s="47"/>
      <c r="J148" s="47"/>
    </row>
    <row r="149" spans="1:10" s="37" customFormat="1" ht="13.5">
      <c r="A149" s="47"/>
      <c r="B149" s="45"/>
      <c r="C149" s="45"/>
      <c r="D149" s="45"/>
      <c r="E149" s="45"/>
      <c r="F149" s="45"/>
      <c r="G149" s="47"/>
      <c r="H149" s="47"/>
      <c r="I149" s="47"/>
      <c r="J149" s="47"/>
    </row>
    <row r="150" spans="1:10" s="37" customFormat="1" ht="13.5">
      <c r="A150" s="47"/>
      <c r="B150" s="45"/>
      <c r="C150" s="45"/>
      <c r="D150" s="45"/>
      <c r="E150" s="45"/>
      <c r="F150" s="45"/>
      <c r="G150" s="47"/>
      <c r="H150" s="47"/>
      <c r="I150" s="47"/>
      <c r="J150" s="47"/>
    </row>
    <row r="151" spans="1:10" s="37" customFormat="1" ht="13.5">
      <c r="A151" s="47"/>
      <c r="B151" s="45"/>
      <c r="C151" s="45"/>
      <c r="D151" s="45"/>
      <c r="E151" s="45"/>
      <c r="F151" s="45"/>
      <c r="G151" s="47"/>
      <c r="H151" s="47"/>
      <c r="I151" s="47"/>
      <c r="J151" s="47"/>
    </row>
    <row r="152" spans="1:10" s="37" customFormat="1" ht="13.5">
      <c r="A152" s="47"/>
      <c r="B152" s="45"/>
      <c r="C152" s="45"/>
      <c r="D152" s="45"/>
      <c r="E152" s="45"/>
      <c r="F152" s="45"/>
      <c r="G152" s="47"/>
      <c r="H152" s="47"/>
      <c r="I152" s="47"/>
      <c r="J152" s="47"/>
    </row>
    <row r="153" spans="1:10" s="37" customFormat="1" ht="13.5">
      <c r="A153" s="47"/>
      <c r="B153" s="45"/>
      <c r="C153" s="45"/>
      <c r="D153" s="45"/>
      <c r="E153" s="45"/>
      <c r="F153" s="45"/>
      <c r="G153" s="47"/>
      <c r="H153" s="47"/>
      <c r="I153" s="47"/>
      <c r="J153" s="47"/>
    </row>
    <row r="154" spans="1:10" s="37" customFormat="1" ht="13.5">
      <c r="A154" s="47"/>
      <c r="B154" s="45"/>
      <c r="C154" s="45"/>
      <c r="D154" s="45"/>
      <c r="E154" s="45"/>
      <c r="F154" s="45"/>
      <c r="G154" s="47"/>
      <c r="H154" s="47"/>
      <c r="I154" s="47"/>
      <c r="J154" s="47"/>
    </row>
  </sheetData>
  <sheetProtection/>
  <mergeCells count="7">
    <mergeCell ref="G57:J57"/>
    <mergeCell ref="G69:J69"/>
    <mergeCell ref="A4:J4"/>
    <mergeCell ref="B6:B7"/>
    <mergeCell ref="C6:E6"/>
    <mergeCell ref="A6:A7"/>
    <mergeCell ref="G6:J7"/>
  </mergeCells>
  <printOptions/>
  <pageMargins left="0.63" right="0.61" top="0.984251968503937" bottom="0.787401574803149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2" width="1.75390625" style="19" customWidth="1"/>
    <col min="3" max="3" width="10.625" style="19" customWidth="1"/>
    <col min="4" max="5" width="5.625" style="19" customWidth="1"/>
    <col min="6" max="15" width="10.625" style="19" customWidth="1"/>
    <col min="16" max="16384" width="9.00390625" style="6" customWidth="1"/>
  </cols>
  <sheetData>
    <row r="1" spans="1:15" s="60" customFormat="1" ht="24.75" customHeight="1">
      <c r="A1" s="488" t="s">
        <v>733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 s="24" customFormat="1" ht="12" customHeight="1" thickBot="1">
      <c r="A2" s="27"/>
      <c r="B2" s="27"/>
      <c r="C2" s="27"/>
      <c r="D2" s="27"/>
      <c r="E2" s="27"/>
      <c r="F2" s="27"/>
      <c r="G2" s="27"/>
      <c r="H2" s="27"/>
      <c r="I2" s="27"/>
      <c r="J2" s="35"/>
      <c r="K2" s="35"/>
      <c r="L2" s="35"/>
      <c r="M2" s="35"/>
      <c r="N2" s="35"/>
      <c r="O2" s="35"/>
    </row>
    <row r="3" spans="1:15" s="37" customFormat="1" ht="19.5" customHeight="1">
      <c r="A3" s="490" t="s">
        <v>237</v>
      </c>
      <c r="B3" s="579"/>
      <c r="C3" s="579" t="s">
        <v>340</v>
      </c>
      <c r="D3" s="484" t="s">
        <v>13</v>
      </c>
      <c r="E3" s="491"/>
      <c r="F3" s="577" t="s">
        <v>487</v>
      </c>
      <c r="G3" s="578"/>
      <c r="H3" s="578"/>
      <c r="I3" s="578"/>
      <c r="J3" s="578"/>
      <c r="K3" s="578"/>
      <c r="L3" s="578"/>
      <c r="M3" s="578"/>
      <c r="N3" s="578"/>
      <c r="O3" s="578"/>
    </row>
    <row r="4" spans="1:15" s="37" customFormat="1" ht="19.5" customHeight="1">
      <c r="A4" s="487"/>
      <c r="B4" s="482"/>
      <c r="C4" s="482"/>
      <c r="D4" s="486"/>
      <c r="E4" s="482"/>
      <c r="F4" s="337" t="s">
        <v>488</v>
      </c>
      <c r="G4" s="337" t="s">
        <v>489</v>
      </c>
      <c r="H4" s="337" t="s">
        <v>490</v>
      </c>
      <c r="I4" s="337" t="s">
        <v>491</v>
      </c>
      <c r="J4" s="337" t="s">
        <v>494</v>
      </c>
      <c r="K4" s="337" t="s">
        <v>495</v>
      </c>
      <c r="L4" s="337" t="s">
        <v>496</v>
      </c>
      <c r="M4" s="337" t="s">
        <v>497</v>
      </c>
      <c r="N4" s="337" t="s">
        <v>498</v>
      </c>
      <c r="O4" s="337" t="s">
        <v>570</v>
      </c>
    </row>
    <row r="5" spans="1:15" s="37" customFormat="1" ht="6" customHeight="1">
      <c r="A5" s="59"/>
      <c r="B5" s="59"/>
      <c r="C5" s="44"/>
      <c r="D5" s="47"/>
      <c r="E5" s="47"/>
      <c r="F5" s="47"/>
      <c r="G5" s="47"/>
      <c r="H5" s="47"/>
      <c r="I5" s="47"/>
      <c r="J5" s="59"/>
      <c r="K5" s="47"/>
      <c r="L5" s="47"/>
      <c r="M5" s="47"/>
      <c r="N5" s="47"/>
      <c r="O5" s="47"/>
    </row>
    <row r="6" spans="1:15" s="37" customFormat="1" ht="19.5" customHeight="1">
      <c r="A6" s="580" t="s">
        <v>492</v>
      </c>
      <c r="B6" s="580"/>
      <c r="C6" s="44" t="s">
        <v>0</v>
      </c>
      <c r="D6" s="582">
        <v>140488</v>
      </c>
      <c r="E6" s="583"/>
      <c r="F6" s="45">
        <v>35486</v>
      </c>
      <c r="G6" s="45">
        <v>31729</v>
      </c>
      <c r="H6" s="45">
        <v>25918</v>
      </c>
      <c r="I6" s="45">
        <v>25621</v>
      </c>
      <c r="J6" s="45">
        <v>11787</v>
      </c>
      <c r="K6" s="45">
        <v>6827</v>
      </c>
      <c r="L6" s="45">
        <v>2525</v>
      </c>
      <c r="M6" s="45">
        <v>483</v>
      </c>
      <c r="N6" s="45">
        <v>88</v>
      </c>
      <c r="O6" s="45">
        <v>24</v>
      </c>
    </row>
    <row r="7" spans="1:15" s="37" customFormat="1" ht="19.5" customHeight="1">
      <c r="A7" s="580"/>
      <c r="B7" s="580"/>
      <c r="C7" s="152" t="s">
        <v>49</v>
      </c>
      <c r="D7" s="584">
        <v>100</v>
      </c>
      <c r="E7" s="585"/>
      <c r="F7" s="66">
        <v>25.25909686236547</v>
      </c>
      <c r="G7" s="66">
        <v>22.584847104379023</v>
      </c>
      <c r="H7" s="66">
        <v>18.448550765901714</v>
      </c>
      <c r="I7" s="66">
        <v>18.237144809521098</v>
      </c>
      <c r="J7" s="66">
        <v>8.3900404304994</v>
      </c>
      <c r="K7" s="66">
        <v>4.859489778486418</v>
      </c>
      <c r="L7" s="66">
        <v>1.7973065315187065</v>
      </c>
      <c r="M7" s="66">
        <v>0.343801605831103</v>
      </c>
      <c r="N7" s="66">
        <v>0.06263880189055293</v>
      </c>
      <c r="O7" s="66">
        <v>0.017083309606514434</v>
      </c>
    </row>
    <row r="8" spans="1:15" s="37" customFormat="1" ht="19.5" customHeight="1">
      <c r="A8" s="580"/>
      <c r="B8" s="580"/>
      <c r="C8" s="153" t="s">
        <v>373</v>
      </c>
      <c r="D8" s="582">
        <v>401683</v>
      </c>
      <c r="E8" s="583"/>
      <c r="F8" s="45">
        <v>35486</v>
      </c>
      <c r="G8" s="45">
        <v>63458</v>
      </c>
      <c r="H8" s="45">
        <v>77754</v>
      </c>
      <c r="I8" s="45">
        <v>102484</v>
      </c>
      <c r="J8" s="45">
        <v>58935</v>
      </c>
      <c r="K8" s="45">
        <v>40962</v>
      </c>
      <c r="L8" s="45">
        <v>17675</v>
      </c>
      <c r="M8" s="45">
        <v>3864</v>
      </c>
      <c r="N8" s="45">
        <v>792</v>
      </c>
      <c r="O8" s="45">
        <v>273</v>
      </c>
    </row>
    <row r="9" spans="1:15" s="37" customFormat="1" ht="19.5" customHeight="1">
      <c r="A9" s="580"/>
      <c r="B9" s="580"/>
      <c r="C9" s="152" t="s">
        <v>49</v>
      </c>
      <c r="D9" s="584">
        <v>100</v>
      </c>
      <c r="E9" s="585"/>
      <c r="F9" s="66">
        <v>8.834329558383104</v>
      </c>
      <c r="G9" s="66">
        <v>15.798029789660006</v>
      </c>
      <c r="H9" s="66">
        <v>19.357055190286868</v>
      </c>
      <c r="I9" s="66">
        <v>25.51365131210432</v>
      </c>
      <c r="J9" s="66">
        <v>14.672017486425865</v>
      </c>
      <c r="K9" s="66">
        <v>10.197593624823554</v>
      </c>
      <c r="L9" s="66">
        <v>4.400236007000545</v>
      </c>
      <c r="M9" s="66">
        <v>0.9619525845007132</v>
      </c>
      <c r="N9" s="66">
        <v>0.19717040551877973</v>
      </c>
      <c r="O9" s="66">
        <v>0.06796404129624604</v>
      </c>
    </row>
    <row r="10" spans="1:15" s="37" customFormat="1" ht="19.5" customHeight="1">
      <c r="A10" s="154"/>
      <c r="B10" s="154"/>
      <c r="C10" s="152"/>
      <c r="D10" s="151"/>
      <c r="E10" s="151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1:15" s="37" customFormat="1" ht="19.5" customHeight="1">
      <c r="A11" s="581" t="s">
        <v>493</v>
      </c>
      <c r="B11" s="581"/>
      <c r="C11" s="44" t="s">
        <v>0</v>
      </c>
      <c r="D11" s="582">
        <v>146176</v>
      </c>
      <c r="E11" s="583"/>
      <c r="F11" s="45">
        <v>39317</v>
      </c>
      <c r="G11" s="45">
        <v>36251</v>
      </c>
      <c r="H11" s="45">
        <v>27350</v>
      </c>
      <c r="I11" s="45">
        <v>24472</v>
      </c>
      <c r="J11" s="45">
        <v>10505</v>
      </c>
      <c r="K11" s="45">
        <v>5721</v>
      </c>
      <c r="L11" s="45">
        <v>2063</v>
      </c>
      <c r="M11" s="45">
        <v>393</v>
      </c>
      <c r="N11" s="45">
        <v>69</v>
      </c>
      <c r="O11" s="45">
        <v>35</v>
      </c>
    </row>
    <row r="12" spans="1:15" s="37" customFormat="1" ht="19.5" customHeight="1">
      <c r="A12" s="581"/>
      <c r="B12" s="581"/>
      <c r="C12" s="152" t="s">
        <v>49</v>
      </c>
      <c r="D12" s="584">
        <v>100</v>
      </c>
      <c r="E12" s="585"/>
      <c r="F12" s="66">
        <v>26.89702823992995</v>
      </c>
      <c r="G12" s="66">
        <v>24.79955669877408</v>
      </c>
      <c r="H12" s="66">
        <v>18.71032180385289</v>
      </c>
      <c r="I12" s="66">
        <v>16.74146234676007</v>
      </c>
      <c r="J12" s="66">
        <v>7.186542250437829</v>
      </c>
      <c r="K12" s="66">
        <v>3.9137751751313483</v>
      </c>
      <c r="L12" s="66">
        <v>1.4113123905429072</v>
      </c>
      <c r="M12" s="66">
        <v>0.26885398423817863</v>
      </c>
      <c r="N12" s="66">
        <v>0.04720337127845884</v>
      </c>
      <c r="O12" s="66">
        <v>0.02394373905429072</v>
      </c>
    </row>
    <row r="13" spans="1:15" s="37" customFormat="1" ht="19.5" customHeight="1">
      <c r="A13" s="581"/>
      <c r="B13" s="581"/>
      <c r="C13" s="153" t="s">
        <v>373</v>
      </c>
      <c r="D13" s="582">
        <v>397197</v>
      </c>
      <c r="E13" s="583"/>
      <c r="F13" s="45">
        <v>39317</v>
      </c>
      <c r="G13" s="45">
        <v>72502</v>
      </c>
      <c r="H13" s="45">
        <v>82050</v>
      </c>
      <c r="I13" s="45">
        <v>97888</v>
      </c>
      <c r="J13" s="45">
        <v>52525</v>
      </c>
      <c r="K13" s="45">
        <v>34326</v>
      </c>
      <c r="L13" s="45">
        <v>14441</v>
      </c>
      <c r="M13" s="45">
        <v>3144</v>
      </c>
      <c r="N13" s="45">
        <v>621</v>
      </c>
      <c r="O13" s="45">
        <v>383</v>
      </c>
    </row>
    <row r="14" spans="1:15" s="37" customFormat="1" ht="19.5" customHeight="1">
      <c r="A14" s="581"/>
      <c r="B14" s="581"/>
      <c r="C14" s="152" t="s">
        <v>49</v>
      </c>
      <c r="D14" s="584">
        <v>100</v>
      </c>
      <c r="E14" s="585"/>
      <c r="F14" s="66">
        <v>9.898614541398851</v>
      </c>
      <c r="G14" s="66">
        <v>18.25341077601291</v>
      </c>
      <c r="H14" s="66">
        <v>20.657255719454074</v>
      </c>
      <c r="I14" s="66">
        <v>24.644697719267768</v>
      </c>
      <c r="J14" s="66">
        <v>13.223916595543269</v>
      </c>
      <c r="K14" s="66">
        <v>8.642059230054608</v>
      </c>
      <c r="L14" s="66">
        <v>3.6357273594714967</v>
      </c>
      <c r="M14" s="66">
        <v>0.7915467639483682</v>
      </c>
      <c r="N14" s="66">
        <v>0.15634559173407656</v>
      </c>
      <c r="O14" s="66">
        <v>0.09642570311457539</v>
      </c>
    </row>
    <row r="15" spans="1:15" s="37" customFormat="1" ht="19.5" customHeight="1">
      <c r="A15" s="101"/>
      <c r="B15" s="101"/>
      <c r="C15" s="152"/>
      <c r="D15" s="313"/>
      <c r="E15" s="313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37" customFormat="1" ht="19.5" customHeight="1">
      <c r="A16" s="581" t="s">
        <v>573</v>
      </c>
      <c r="B16" s="485"/>
      <c r="C16" s="44" t="s">
        <v>0</v>
      </c>
      <c r="D16" s="582">
        <v>148811</v>
      </c>
      <c r="E16" s="583"/>
      <c r="F16" s="45">
        <v>40505</v>
      </c>
      <c r="G16" s="45">
        <v>39497</v>
      </c>
      <c r="H16" s="45">
        <v>27892</v>
      </c>
      <c r="I16" s="45">
        <v>24582</v>
      </c>
      <c r="J16" s="45">
        <v>9460</v>
      </c>
      <c r="K16" s="45">
        <v>4852</v>
      </c>
      <c r="L16" s="45">
        <v>1618</v>
      </c>
      <c r="M16" s="45">
        <v>333</v>
      </c>
      <c r="N16" s="45">
        <v>49</v>
      </c>
      <c r="O16" s="45">
        <v>23</v>
      </c>
    </row>
    <row r="17" spans="1:15" s="37" customFormat="1" ht="19.5" customHeight="1">
      <c r="A17" s="485"/>
      <c r="B17" s="485"/>
      <c r="C17" s="152" t="s">
        <v>49</v>
      </c>
      <c r="D17" s="584">
        <v>100</v>
      </c>
      <c r="E17" s="585"/>
      <c r="F17" s="66">
        <v>27.22</v>
      </c>
      <c r="G17" s="66">
        <v>26.54</v>
      </c>
      <c r="H17" s="66">
        <v>18.74</v>
      </c>
      <c r="I17" s="66">
        <v>16.52</v>
      </c>
      <c r="J17" s="66">
        <v>6.36</v>
      </c>
      <c r="K17" s="66">
        <v>3.26</v>
      </c>
      <c r="L17" s="66">
        <v>1.09</v>
      </c>
      <c r="M17" s="66">
        <v>0.22</v>
      </c>
      <c r="N17" s="66">
        <v>0.03</v>
      </c>
      <c r="O17" s="66">
        <v>0.02</v>
      </c>
    </row>
    <row r="18" spans="1:15" s="37" customFormat="1" ht="19.5" customHeight="1">
      <c r="A18" s="485"/>
      <c r="B18" s="485"/>
      <c r="C18" s="153" t="s">
        <v>373</v>
      </c>
      <c r="D18" s="582">
        <v>392588</v>
      </c>
      <c r="E18" s="583"/>
      <c r="F18" s="45">
        <v>40505</v>
      </c>
      <c r="G18" s="45">
        <v>78994</v>
      </c>
      <c r="H18" s="45">
        <v>83676</v>
      </c>
      <c r="I18" s="45">
        <v>98328</v>
      </c>
      <c r="J18" s="45">
        <v>47300</v>
      </c>
      <c r="K18" s="45">
        <v>29112</v>
      </c>
      <c r="L18" s="45">
        <v>11326</v>
      </c>
      <c r="M18" s="45">
        <v>2664</v>
      </c>
      <c r="N18" s="45">
        <v>441</v>
      </c>
      <c r="O18" s="45">
        <v>242</v>
      </c>
    </row>
    <row r="19" spans="1:15" s="37" customFormat="1" ht="19.5" customHeight="1">
      <c r="A19" s="485"/>
      <c r="B19" s="485"/>
      <c r="C19" s="152" t="s">
        <v>49</v>
      </c>
      <c r="D19" s="584">
        <v>100</v>
      </c>
      <c r="E19" s="585"/>
      <c r="F19" s="66">
        <v>10.317432015242442</v>
      </c>
      <c r="G19" s="66">
        <v>20.121348589360856</v>
      </c>
      <c r="H19" s="66">
        <v>21.31394744617767</v>
      </c>
      <c r="I19" s="66">
        <v>25.046104312918377</v>
      </c>
      <c r="J19" s="66">
        <v>12.048254149388162</v>
      </c>
      <c r="K19" s="66">
        <v>7.415407500993408</v>
      </c>
      <c r="L19" s="66">
        <v>2.8849582768704085</v>
      </c>
      <c r="M19" s="66">
        <v>0.6785739757710374</v>
      </c>
      <c r="N19" s="66">
        <v>0.11233150274588119</v>
      </c>
      <c r="O19" s="66">
        <v>0.06164223053175339</v>
      </c>
    </row>
    <row r="20" spans="1:15" s="37" customFormat="1" ht="19.5" customHeight="1">
      <c r="A20" s="59"/>
      <c r="B20" s="59"/>
      <c r="C20" s="44"/>
      <c r="D20" s="210"/>
      <c r="E20" s="210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s="37" customFormat="1" ht="19.5" customHeight="1">
      <c r="A21" s="581" t="s">
        <v>929</v>
      </c>
      <c r="B21" s="485"/>
      <c r="C21" s="44" t="s">
        <v>0</v>
      </c>
      <c r="D21" s="582">
        <f>SUM(F21:O21)</f>
        <v>161473</v>
      </c>
      <c r="E21" s="583"/>
      <c r="F21" s="45">
        <v>49033</v>
      </c>
      <c r="G21" s="45">
        <v>43313</v>
      </c>
      <c r="H21" s="45">
        <v>29310</v>
      </c>
      <c r="I21" s="45">
        <v>25160</v>
      </c>
      <c r="J21" s="45">
        <v>8925</v>
      </c>
      <c r="K21" s="45">
        <v>4072</v>
      </c>
      <c r="L21" s="45">
        <v>1315</v>
      </c>
      <c r="M21" s="45">
        <v>282</v>
      </c>
      <c r="N21" s="45">
        <v>45</v>
      </c>
      <c r="O21" s="45">
        <v>18</v>
      </c>
    </row>
    <row r="22" spans="1:15" s="37" customFormat="1" ht="19.5" customHeight="1">
      <c r="A22" s="485"/>
      <c r="B22" s="485"/>
      <c r="C22" s="152" t="s">
        <v>49</v>
      </c>
      <c r="D22" s="584">
        <f>D21/D21*100</f>
        <v>100</v>
      </c>
      <c r="E22" s="585"/>
      <c r="F22" s="66">
        <f>F21/$D$21*100</f>
        <v>30.366067392071738</v>
      </c>
      <c r="G22" s="66">
        <f aca="true" t="shared" si="0" ref="G22:O22">G21/$D$21*100</f>
        <v>26.823679500597624</v>
      </c>
      <c r="H22" s="66">
        <f t="shared" si="0"/>
        <v>18.15164145089272</v>
      </c>
      <c r="I22" s="66">
        <f t="shared" si="0"/>
        <v>15.581552333826709</v>
      </c>
      <c r="J22" s="66">
        <f t="shared" si="0"/>
        <v>5.527239848147988</v>
      </c>
      <c r="K22" s="66">
        <f t="shared" si="0"/>
        <v>2.5217838276368183</v>
      </c>
      <c r="L22" s="66">
        <f t="shared" si="0"/>
        <v>0.8143776358895914</v>
      </c>
      <c r="M22" s="66">
        <f t="shared" si="0"/>
        <v>0.17464220024400362</v>
      </c>
      <c r="N22" s="66">
        <f t="shared" si="0"/>
        <v>0.027868436209149514</v>
      </c>
      <c r="O22" s="66">
        <f t="shared" si="0"/>
        <v>0.011147374483659808</v>
      </c>
    </row>
    <row r="23" spans="1:15" s="37" customFormat="1" ht="19.5" customHeight="1">
      <c r="A23" s="485"/>
      <c r="B23" s="485"/>
      <c r="C23" s="153" t="s">
        <v>373</v>
      </c>
      <c r="D23" s="582">
        <v>405373</v>
      </c>
      <c r="E23" s="583"/>
      <c r="F23" s="45">
        <f>F21</f>
        <v>49033</v>
      </c>
      <c r="G23" s="45">
        <f>G21*2</f>
        <v>86626</v>
      </c>
      <c r="H23" s="45">
        <f>H21*3</f>
        <v>87930</v>
      </c>
      <c r="I23" s="45">
        <f>I21*4</f>
        <v>100640</v>
      </c>
      <c r="J23" s="45">
        <f>J21*5</f>
        <v>44625</v>
      </c>
      <c r="K23" s="45">
        <f>K21*6</f>
        <v>24432</v>
      </c>
      <c r="L23" s="45">
        <f>L21*7</f>
        <v>9205</v>
      </c>
      <c r="M23" s="45">
        <f>M21*8</f>
        <v>2256</v>
      </c>
      <c r="N23" s="45">
        <f>N21*9</f>
        <v>405</v>
      </c>
      <c r="O23" s="45">
        <f>D23-SUM(F23:N23)</f>
        <v>221</v>
      </c>
    </row>
    <row r="24" spans="1:15" s="37" customFormat="1" ht="19.5" customHeight="1">
      <c r="A24" s="485"/>
      <c r="B24" s="485"/>
      <c r="C24" s="152" t="s">
        <v>49</v>
      </c>
      <c r="D24" s="584">
        <f>D23/D23*100</f>
        <v>100</v>
      </c>
      <c r="E24" s="585"/>
      <c r="F24" s="66">
        <f>F23/$D$23*100</f>
        <v>12.095773522163539</v>
      </c>
      <c r="G24" s="66">
        <f aca="true" t="shared" si="1" ref="G24:O24">G23/$D$23*100</f>
        <v>21.36945479842022</v>
      </c>
      <c r="H24" s="66">
        <f t="shared" si="1"/>
        <v>21.69113384463198</v>
      </c>
      <c r="I24" s="66">
        <f t="shared" si="1"/>
        <v>24.82651779965612</v>
      </c>
      <c r="J24" s="66">
        <f t="shared" si="1"/>
        <v>11.008379936502925</v>
      </c>
      <c r="K24" s="66">
        <f t="shared" si="1"/>
        <v>6.027041761538139</v>
      </c>
      <c r="L24" s="66">
        <f t="shared" si="1"/>
        <v>2.2707481751374656</v>
      </c>
      <c r="M24" s="66">
        <f t="shared" si="1"/>
        <v>0.5565244848571562</v>
      </c>
      <c r="N24" s="66">
        <f t="shared" si="1"/>
        <v>0.09990798597834588</v>
      </c>
      <c r="O24" s="66">
        <f t="shared" si="1"/>
        <v>0.05451769111410972</v>
      </c>
    </row>
    <row r="25" spans="1:15" ht="6" customHeight="1" thickBot="1">
      <c r="A25" s="14"/>
      <c r="B25" s="14"/>
      <c r="C25" s="17"/>
      <c r="D25" s="14"/>
      <c r="E25" s="14"/>
      <c r="F25" s="14"/>
      <c r="G25" s="14"/>
      <c r="H25" s="14"/>
      <c r="I25" s="14"/>
      <c r="J25" s="52"/>
      <c r="K25" s="52"/>
      <c r="L25" s="52"/>
      <c r="M25" s="52"/>
      <c r="N25" s="52"/>
      <c r="O25" s="52"/>
    </row>
    <row r="26" spans="4:15" ht="13.5">
      <c r="D26" s="19" t="s">
        <v>249</v>
      </c>
      <c r="J26" s="47"/>
      <c r="K26" s="47"/>
      <c r="L26" s="47"/>
      <c r="M26" s="47"/>
      <c r="N26" s="47"/>
      <c r="O26" s="47"/>
    </row>
    <row r="27" spans="10:15" ht="13.5">
      <c r="J27" s="47"/>
      <c r="K27" s="47"/>
      <c r="L27" s="47"/>
      <c r="M27" s="47"/>
      <c r="N27" s="47"/>
      <c r="O27" s="47"/>
    </row>
  </sheetData>
  <sheetProtection/>
  <mergeCells count="25">
    <mergeCell ref="D22:E22"/>
    <mergeCell ref="D17:E17"/>
    <mergeCell ref="D19:E19"/>
    <mergeCell ref="D13:E13"/>
    <mergeCell ref="D14:E14"/>
    <mergeCell ref="D6:E6"/>
    <mergeCell ref="D16:E16"/>
    <mergeCell ref="D18:E18"/>
    <mergeCell ref="D7:E7"/>
    <mergeCell ref="A11:B14"/>
    <mergeCell ref="D21:E21"/>
    <mergeCell ref="D8:E8"/>
    <mergeCell ref="D9:E9"/>
    <mergeCell ref="D11:E11"/>
    <mergeCell ref="D12:E12"/>
    <mergeCell ref="A21:B24"/>
    <mergeCell ref="A16:B19"/>
    <mergeCell ref="D23:E23"/>
    <mergeCell ref="D24:E24"/>
    <mergeCell ref="F3:O3"/>
    <mergeCell ref="A1:O1"/>
    <mergeCell ref="A3:B4"/>
    <mergeCell ref="C3:C4"/>
    <mergeCell ref="D3:E4"/>
    <mergeCell ref="A6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1.75390625" style="19" customWidth="1"/>
    <col min="3" max="3" width="9.00390625" style="19" customWidth="1"/>
    <col min="4" max="5" width="1.625" style="19" customWidth="1"/>
    <col min="6" max="8" width="1.75390625" style="19" customWidth="1"/>
    <col min="9" max="10" width="5.625" style="19" customWidth="1"/>
    <col min="11" max="17" width="8.625" style="19" customWidth="1"/>
    <col min="18" max="16384" width="9.00390625" style="6" customWidth="1"/>
  </cols>
  <sheetData>
    <row r="1" spans="1:17" ht="17.25" customHeight="1">
      <c r="A1" s="350" t="s">
        <v>958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7.25" customHeight="1">
      <c r="A2" s="25" t="s">
        <v>735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9" customFormat="1" ht="17.25" customHeight="1">
      <c r="A3" s="25" t="s">
        <v>734</v>
      </c>
      <c r="B3" s="25"/>
      <c r="C3" s="25"/>
      <c r="D3" s="25"/>
      <c r="E3" s="25"/>
      <c r="F3" s="25"/>
      <c r="I3" s="25" t="s">
        <v>959</v>
      </c>
      <c r="K3" s="25"/>
      <c r="L3" s="25"/>
      <c r="M3" s="25"/>
      <c r="N3" s="25"/>
      <c r="O3" s="25"/>
      <c r="P3" s="25"/>
      <c r="Q3" s="25"/>
    </row>
    <row r="4" spans="1:17" ht="12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 s="37" customFormat="1" ht="19.5" customHeight="1">
      <c r="A5" s="581" t="s">
        <v>340</v>
      </c>
      <c r="B5" s="581"/>
      <c r="C5" s="581"/>
      <c r="D5" s="581"/>
      <c r="E5" s="581"/>
      <c r="F5" s="581"/>
      <c r="G5" s="581"/>
      <c r="H5" s="586"/>
      <c r="I5" s="581" t="s">
        <v>318</v>
      </c>
      <c r="J5" s="586"/>
      <c r="K5" s="587" t="s">
        <v>235</v>
      </c>
      <c r="L5" s="588"/>
      <c r="M5" s="588"/>
      <c r="N5" s="588"/>
      <c r="O5" s="588"/>
      <c r="P5" s="588"/>
      <c r="Q5" s="588"/>
    </row>
    <row r="6" spans="1:17" s="37" customFormat="1" ht="19.5" customHeight="1">
      <c r="A6" s="581"/>
      <c r="B6" s="581"/>
      <c r="C6" s="581"/>
      <c r="D6" s="581"/>
      <c r="E6" s="581"/>
      <c r="F6" s="581"/>
      <c r="G6" s="581"/>
      <c r="H6" s="586"/>
      <c r="I6" s="581"/>
      <c r="J6" s="528"/>
      <c r="K6" s="42" t="s">
        <v>229</v>
      </c>
      <c r="L6" s="346" t="s">
        <v>230</v>
      </c>
      <c r="M6" s="347" t="s">
        <v>231</v>
      </c>
      <c r="N6" s="346" t="s">
        <v>232</v>
      </c>
      <c r="O6" s="337" t="s">
        <v>233</v>
      </c>
      <c r="P6" s="337" t="s">
        <v>234</v>
      </c>
      <c r="Q6" s="337" t="s">
        <v>214</v>
      </c>
    </row>
    <row r="7" spans="1:17" s="37" customFormat="1" ht="6" customHeight="1">
      <c r="A7" s="113"/>
      <c r="B7" s="113"/>
      <c r="C7" s="113"/>
      <c r="D7" s="113"/>
      <c r="E7" s="113"/>
      <c r="F7" s="113"/>
      <c r="G7" s="113"/>
      <c r="H7" s="147"/>
      <c r="I7" s="113"/>
      <c r="J7" s="101"/>
      <c r="K7" s="32"/>
      <c r="L7" s="148"/>
      <c r="M7" s="149"/>
      <c r="N7" s="148"/>
      <c r="O7" s="34"/>
      <c r="P7" s="34"/>
      <c r="Q7" s="34"/>
    </row>
    <row r="8" spans="1:17" s="37" customFormat="1" ht="19.5" customHeight="1">
      <c r="A8" s="557" t="s">
        <v>960</v>
      </c>
      <c r="B8" s="557"/>
      <c r="C8" s="557"/>
      <c r="D8" s="557"/>
      <c r="E8" s="557"/>
      <c r="F8" s="557"/>
      <c r="G8" s="557"/>
      <c r="H8" s="558"/>
      <c r="I8" s="33"/>
      <c r="J8" s="45" t="s">
        <v>260</v>
      </c>
      <c r="K8" s="45"/>
      <c r="L8" s="45"/>
      <c r="M8" s="45"/>
      <c r="N8" s="45"/>
      <c r="O8" s="45"/>
      <c r="P8" s="45"/>
      <c r="Q8" s="47"/>
    </row>
    <row r="9" spans="1:17" s="37" customFormat="1" ht="19.5" customHeight="1">
      <c r="A9" s="59" t="s">
        <v>716</v>
      </c>
      <c r="B9" s="552" t="s">
        <v>717</v>
      </c>
      <c r="C9" s="552"/>
      <c r="D9" s="552"/>
      <c r="E9" s="552"/>
      <c r="F9" s="552"/>
      <c r="G9" s="552"/>
      <c r="H9" s="44"/>
      <c r="I9" s="518">
        <f>SUM(K9:Q9)</f>
        <v>65119</v>
      </c>
      <c r="J9" s="518"/>
      <c r="K9" s="45">
        <v>15190</v>
      </c>
      <c r="L9" s="45">
        <v>24168</v>
      </c>
      <c r="M9" s="45">
        <v>10917</v>
      </c>
      <c r="N9" s="45">
        <v>5984</v>
      </c>
      <c r="O9" s="45">
        <v>4337</v>
      </c>
      <c r="P9" s="45">
        <v>3147</v>
      </c>
      <c r="Q9" s="45">
        <v>1376</v>
      </c>
    </row>
    <row r="10" spans="1:17" s="37" customFormat="1" ht="19.5" customHeight="1">
      <c r="A10" s="59" t="s">
        <v>718</v>
      </c>
      <c r="B10" s="552" t="s">
        <v>719</v>
      </c>
      <c r="C10" s="552"/>
      <c r="D10" s="552"/>
      <c r="E10" s="552"/>
      <c r="F10" s="552"/>
      <c r="G10" s="552"/>
      <c r="H10" s="44"/>
      <c r="I10" s="518">
        <f>SUM(K10:Q10)</f>
        <v>170810</v>
      </c>
      <c r="J10" s="518"/>
      <c r="K10" s="45">
        <v>15190</v>
      </c>
      <c r="L10" s="45">
        <v>48336</v>
      </c>
      <c r="M10" s="45">
        <v>32751</v>
      </c>
      <c r="N10" s="45">
        <v>23936</v>
      </c>
      <c r="O10" s="45">
        <v>21685</v>
      </c>
      <c r="P10" s="45">
        <v>18882</v>
      </c>
      <c r="Q10" s="45">
        <v>10030</v>
      </c>
    </row>
    <row r="11" spans="1:17" s="37" customFormat="1" ht="19.5" customHeight="1">
      <c r="A11" s="59" t="s">
        <v>720</v>
      </c>
      <c r="B11" s="552" t="s">
        <v>961</v>
      </c>
      <c r="C11" s="552"/>
      <c r="D11" s="552"/>
      <c r="E11" s="552"/>
      <c r="F11" s="552"/>
      <c r="G11" s="552"/>
      <c r="H11" s="44"/>
      <c r="I11" s="518">
        <f>SUM(K11:Q11)</f>
        <v>92914</v>
      </c>
      <c r="J11" s="518"/>
      <c r="K11" s="45">
        <v>15190</v>
      </c>
      <c r="L11" s="45">
        <v>38933</v>
      </c>
      <c r="M11" s="45">
        <v>16908</v>
      </c>
      <c r="N11" s="45">
        <v>8485</v>
      </c>
      <c r="O11" s="45">
        <v>5871</v>
      </c>
      <c r="P11" s="45">
        <v>5086</v>
      </c>
      <c r="Q11" s="45">
        <v>2441</v>
      </c>
    </row>
    <row r="12" spans="1:17" s="37" customFormat="1" ht="6" customHeight="1" thickBot="1">
      <c r="A12" s="52"/>
      <c r="B12" s="52"/>
      <c r="C12" s="52"/>
      <c r="D12" s="52"/>
      <c r="E12" s="52"/>
      <c r="F12" s="52"/>
      <c r="G12" s="52"/>
      <c r="H12" s="50"/>
      <c r="I12" s="51"/>
      <c r="J12" s="51"/>
      <c r="K12" s="51"/>
      <c r="L12" s="51"/>
      <c r="M12" s="51"/>
      <c r="N12" s="51"/>
      <c r="O12" s="51"/>
      <c r="P12" s="51"/>
      <c r="Q12" s="52"/>
    </row>
    <row r="13" spans="1:17" s="37" customFormat="1" ht="15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ht="15.75" customHeight="1"/>
    <row r="15" ht="15.75" customHeight="1"/>
    <row r="16" ht="15.75" customHeight="1"/>
    <row r="17" ht="5.25" customHeight="1"/>
    <row r="18" ht="15.75" customHeight="1"/>
  </sheetData>
  <sheetProtection/>
  <mergeCells count="10">
    <mergeCell ref="B11:G11"/>
    <mergeCell ref="A5:H6"/>
    <mergeCell ref="A8:H8"/>
    <mergeCell ref="I10:J10"/>
    <mergeCell ref="I11:J11"/>
    <mergeCell ref="K5:Q5"/>
    <mergeCell ref="B10:G10"/>
    <mergeCell ref="B9:G9"/>
    <mergeCell ref="I5:J6"/>
    <mergeCell ref="I9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8" width="3.125" style="19" customWidth="1"/>
    <col min="9" max="9" width="5.375" style="19" customWidth="1"/>
    <col min="10" max="10" width="3.125" style="19" customWidth="1"/>
    <col min="11" max="22" width="5.625" style="19" customWidth="1"/>
    <col min="23" max="23" width="2.625" style="19" customWidth="1"/>
    <col min="24" max="66" width="9.00390625" style="19" customWidth="1"/>
    <col min="67" max="16384" width="9.00390625" style="6" customWidth="1"/>
  </cols>
  <sheetData>
    <row r="1" spans="1:22" ht="17.25" customHeight="1">
      <c r="A1" s="155"/>
      <c r="B1" s="155"/>
      <c r="C1" s="155"/>
      <c r="D1" s="155"/>
      <c r="E1" s="599" t="s">
        <v>591</v>
      </c>
      <c r="F1" s="599"/>
      <c r="G1" s="600" t="s">
        <v>590</v>
      </c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22" ht="17.25" customHeight="1">
      <c r="A2" s="79"/>
      <c r="B2" s="79"/>
      <c r="C2" s="79"/>
      <c r="D2" s="79"/>
      <c r="E2" s="79"/>
      <c r="F2" s="79"/>
      <c r="G2" s="590" t="s">
        <v>790</v>
      </c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</row>
    <row r="3" spans="1:22" ht="17.25" customHeight="1">
      <c r="A3" s="156"/>
      <c r="B3" s="157"/>
      <c r="C3" s="157"/>
      <c r="D3" s="157"/>
      <c r="E3" s="157"/>
      <c r="F3" s="157"/>
      <c r="G3" s="591" t="s">
        <v>341</v>
      </c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</row>
    <row r="4" spans="1:66" s="37" customFormat="1" ht="17.25" customHeight="1" thickBot="1">
      <c r="A4" s="52"/>
      <c r="B4" s="158"/>
      <c r="C4" s="158"/>
      <c r="D4" s="158"/>
      <c r="E4" s="158"/>
      <c r="F4" s="158"/>
      <c r="G4" s="158"/>
      <c r="H4" s="158"/>
      <c r="I4" s="158"/>
      <c r="J4" s="159"/>
      <c r="K4" s="159"/>
      <c r="L4" s="159"/>
      <c r="M4" s="159"/>
      <c r="N4" s="160"/>
      <c r="O4" s="160"/>
      <c r="P4" s="160"/>
      <c r="Q4" s="160"/>
      <c r="R4" s="161"/>
      <c r="S4" s="160"/>
      <c r="T4" s="160"/>
      <c r="U4" s="160"/>
      <c r="V4" s="160"/>
      <c r="W4" s="59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spans="1:66" s="37" customFormat="1" ht="20.25" customHeight="1">
      <c r="A5" s="592" t="s">
        <v>374</v>
      </c>
      <c r="B5" s="490"/>
      <c r="C5" s="490"/>
      <c r="D5" s="490"/>
      <c r="E5" s="490"/>
      <c r="F5" s="490"/>
      <c r="G5" s="490"/>
      <c r="H5" s="490"/>
      <c r="I5" s="490"/>
      <c r="J5" s="579"/>
      <c r="K5" s="601" t="s">
        <v>236</v>
      </c>
      <c r="L5" s="490"/>
      <c r="M5" s="490"/>
      <c r="N5" s="579"/>
      <c r="O5" s="490" t="s">
        <v>250</v>
      </c>
      <c r="P5" s="490"/>
      <c r="Q5" s="490"/>
      <c r="R5" s="579"/>
      <c r="S5" s="593" t="s">
        <v>375</v>
      </c>
      <c r="T5" s="594"/>
      <c r="U5" s="594"/>
      <c r="V5" s="595"/>
      <c r="W5" s="59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spans="1:66" s="37" customFormat="1" ht="20.25" customHeight="1">
      <c r="A6" s="487"/>
      <c r="B6" s="487"/>
      <c r="C6" s="487"/>
      <c r="D6" s="487"/>
      <c r="E6" s="487"/>
      <c r="F6" s="487"/>
      <c r="G6" s="487"/>
      <c r="H6" s="487"/>
      <c r="I6" s="487"/>
      <c r="J6" s="482"/>
      <c r="K6" s="486"/>
      <c r="L6" s="487"/>
      <c r="M6" s="487"/>
      <c r="N6" s="482"/>
      <c r="O6" s="487"/>
      <c r="P6" s="487"/>
      <c r="Q6" s="487"/>
      <c r="R6" s="482"/>
      <c r="S6" s="596"/>
      <c r="T6" s="596"/>
      <c r="U6" s="596"/>
      <c r="V6" s="59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spans="1:66" s="37" customFormat="1" ht="5.25" customHeight="1">
      <c r="A7" s="34"/>
      <c r="B7" s="34"/>
      <c r="C7" s="34"/>
      <c r="D7" s="34"/>
      <c r="E7" s="34"/>
      <c r="F7" s="34"/>
      <c r="G7" s="34"/>
      <c r="H7" s="34"/>
      <c r="I7" s="34"/>
      <c r="J7" s="48"/>
      <c r="K7" s="34"/>
      <c r="L7" s="34"/>
      <c r="M7" s="34"/>
      <c r="N7" s="34"/>
      <c r="O7" s="34"/>
      <c r="P7" s="34"/>
      <c r="Q7" s="34"/>
      <c r="R7" s="34"/>
      <c r="S7" s="162"/>
      <c r="T7" s="162"/>
      <c r="U7" s="162"/>
      <c r="V7" s="162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spans="1:26" s="47" customFormat="1" ht="19.5" customHeight="1">
      <c r="A8" s="34"/>
      <c r="B8" s="552" t="s">
        <v>342</v>
      </c>
      <c r="C8" s="552"/>
      <c r="D8" s="552"/>
      <c r="E8" s="552"/>
      <c r="F8" s="552"/>
      <c r="G8" s="552"/>
      <c r="H8" s="552"/>
      <c r="I8" s="552"/>
      <c r="J8" s="48"/>
      <c r="K8" s="598">
        <v>161473</v>
      </c>
      <c r="L8" s="598"/>
      <c r="M8" s="598"/>
      <c r="N8" s="598"/>
      <c r="O8" s="598">
        <v>405373</v>
      </c>
      <c r="P8" s="598"/>
      <c r="Q8" s="598"/>
      <c r="R8" s="598"/>
      <c r="S8" s="589">
        <v>2.5104692425</v>
      </c>
      <c r="T8" s="589"/>
      <c r="U8" s="589"/>
      <c r="V8" s="589"/>
      <c r="W8" s="59"/>
      <c r="X8" s="59"/>
      <c r="Y8" s="59"/>
      <c r="Z8" s="59"/>
    </row>
    <row r="9" spans="2:22" s="47" customFormat="1" ht="19.5" customHeight="1">
      <c r="B9" s="552" t="s">
        <v>251</v>
      </c>
      <c r="C9" s="552"/>
      <c r="D9" s="552"/>
      <c r="E9" s="552"/>
      <c r="F9" s="552"/>
      <c r="G9" s="552"/>
      <c r="H9" s="552"/>
      <c r="I9" s="552"/>
      <c r="J9" s="182"/>
      <c r="K9" s="598">
        <v>159478</v>
      </c>
      <c r="L9" s="598"/>
      <c r="M9" s="598"/>
      <c r="N9" s="598"/>
      <c r="O9" s="598">
        <v>403039</v>
      </c>
      <c r="P9" s="598"/>
      <c r="Q9" s="598"/>
      <c r="R9" s="598"/>
      <c r="S9" s="589">
        <v>2.5272388668</v>
      </c>
      <c r="T9" s="589"/>
      <c r="U9" s="589"/>
      <c r="V9" s="589"/>
    </row>
    <row r="10" spans="1:22" s="47" customFormat="1" ht="19.5" customHeight="1">
      <c r="A10" s="59" t="s">
        <v>499</v>
      </c>
      <c r="B10" s="602" t="s">
        <v>343</v>
      </c>
      <c r="C10" s="602"/>
      <c r="D10" s="602"/>
      <c r="E10" s="602"/>
      <c r="F10" s="602"/>
      <c r="G10" s="602"/>
      <c r="H10" s="602"/>
      <c r="I10" s="602"/>
      <c r="J10" s="182"/>
      <c r="K10" s="598">
        <v>157476</v>
      </c>
      <c r="L10" s="598"/>
      <c r="M10" s="598"/>
      <c r="N10" s="598"/>
      <c r="O10" s="598">
        <v>398514</v>
      </c>
      <c r="P10" s="598"/>
      <c r="Q10" s="598"/>
      <c r="R10" s="598"/>
      <c r="S10" s="589">
        <v>2.5306332394</v>
      </c>
      <c r="T10" s="589"/>
      <c r="U10" s="589"/>
      <c r="V10" s="589"/>
    </row>
    <row r="11" spans="1:22" s="47" customFormat="1" ht="19.5" customHeight="1">
      <c r="A11" s="59" t="s">
        <v>500</v>
      </c>
      <c r="B11" s="222"/>
      <c r="C11" s="602" t="s">
        <v>52</v>
      </c>
      <c r="D11" s="602"/>
      <c r="E11" s="602"/>
      <c r="F11" s="602"/>
      <c r="G11" s="602"/>
      <c r="H11" s="602"/>
      <c r="I11" s="602"/>
      <c r="J11" s="182"/>
      <c r="K11" s="598">
        <v>99641</v>
      </c>
      <c r="L11" s="598"/>
      <c r="M11" s="598"/>
      <c r="N11" s="598"/>
      <c r="O11" s="598">
        <v>292386</v>
      </c>
      <c r="P11" s="598"/>
      <c r="Q11" s="598"/>
      <c r="R11" s="598"/>
      <c r="S11" s="589">
        <v>2.9343944762</v>
      </c>
      <c r="T11" s="589"/>
      <c r="U11" s="589"/>
      <c r="V11" s="589"/>
    </row>
    <row r="12" spans="1:22" s="47" customFormat="1" ht="19.5" customHeight="1">
      <c r="A12" s="59" t="s">
        <v>500</v>
      </c>
      <c r="B12" s="222"/>
      <c r="C12" s="603" t="s">
        <v>955</v>
      </c>
      <c r="D12" s="603"/>
      <c r="E12" s="603"/>
      <c r="F12" s="603"/>
      <c r="G12" s="603"/>
      <c r="H12" s="603"/>
      <c r="I12" s="603"/>
      <c r="J12" s="182"/>
      <c r="K12" s="598">
        <v>4518</v>
      </c>
      <c r="L12" s="598"/>
      <c r="M12" s="598"/>
      <c r="N12" s="598"/>
      <c r="O12" s="598">
        <v>9655</v>
      </c>
      <c r="P12" s="598"/>
      <c r="Q12" s="598"/>
      <c r="R12" s="598"/>
      <c r="S12" s="589">
        <v>2.1370075255</v>
      </c>
      <c r="T12" s="589"/>
      <c r="U12" s="589"/>
      <c r="V12" s="589"/>
    </row>
    <row r="13" spans="1:22" s="47" customFormat="1" ht="19.5" customHeight="1">
      <c r="A13" s="59" t="s">
        <v>500</v>
      </c>
      <c r="B13" s="222"/>
      <c r="C13" s="602" t="s">
        <v>53</v>
      </c>
      <c r="D13" s="602"/>
      <c r="E13" s="602"/>
      <c r="F13" s="602"/>
      <c r="G13" s="602"/>
      <c r="H13" s="602"/>
      <c r="I13" s="602"/>
      <c r="J13" s="182"/>
      <c r="K13" s="598">
        <v>49575</v>
      </c>
      <c r="L13" s="598"/>
      <c r="M13" s="598"/>
      <c r="N13" s="598"/>
      <c r="O13" s="598">
        <v>88913</v>
      </c>
      <c r="P13" s="598"/>
      <c r="Q13" s="598"/>
      <c r="R13" s="598"/>
      <c r="S13" s="589">
        <v>1.7935047907</v>
      </c>
      <c r="T13" s="589"/>
      <c r="U13" s="589"/>
      <c r="V13" s="589"/>
    </row>
    <row r="14" spans="1:22" s="47" customFormat="1" ht="19.5" customHeight="1">
      <c r="A14" s="59" t="s">
        <v>500</v>
      </c>
      <c r="B14" s="222"/>
      <c r="C14" s="602" t="s">
        <v>54</v>
      </c>
      <c r="D14" s="602"/>
      <c r="E14" s="602"/>
      <c r="F14" s="602"/>
      <c r="G14" s="602"/>
      <c r="H14" s="602"/>
      <c r="I14" s="602"/>
      <c r="J14" s="182"/>
      <c r="K14" s="598">
        <v>3742</v>
      </c>
      <c r="L14" s="598"/>
      <c r="M14" s="598"/>
      <c r="N14" s="598"/>
      <c r="O14" s="598">
        <v>7560</v>
      </c>
      <c r="P14" s="598"/>
      <c r="Q14" s="598"/>
      <c r="R14" s="598"/>
      <c r="S14" s="589">
        <v>2.0203099947</v>
      </c>
      <c r="T14" s="589"/>
      <c r="U14" s="589"/>
      <c r="V14" s="589"/>
    </row>
    <row r="15" spans="1:22" s="47" customFormat="1" ht="19.5" customHeight="1">
      <c r="A15" s="59" t="s">
        <v>501</v>
      </c>
      <c r="B15" s="602" t="s">
        <v>793</v>
      </c>
      <c r="C15" s="602"/>
      <c r="D15" s="602"/>
      <c r="E15" s="602"/>
      <c r="F15" s="602"/>
      <c r="G15" s="602"/>
      <c r="H15" s="602"/>
      <c r="I15" s="602"/>
      <c r="J15" s="182"/>
      <c r="K15" s="598">
        <v>2002</v>
      </c>
      <c r="L15" s="598"/>
      <c r="M15" s="598"/>
      <c r="N15" s="598"/>
      <c r="O15" s="598">
        <v>4525</v>
      </c>
      <c r="P15" s="598"/>
      <c r="Q15" s="598"/>
      <c r="R15" s="598"/>
      <c r="S15" s="589">
        <v>2.2602397602</v>
      </c>
      <c r="T15" s="589"/>
      <c r="U15" s="589"/>
      <c r="V15" s="589"/>
    </row>
    <row r="16" spans="1:22" s="47" customFormat="1" ht="19.5" customHeight="1">
      <c r="A16" s="59" t="s">
        <v>215</v>
      </c>
      <c r="B16" s="552" t="s">
        <v>344</v>
      </c>
      <c r="C16" s="552"/>
      <c r="D16" s="552"/>
      <c r="E16" s="552"/>
      <c r="F16" s="552"/>
      <c r="G16" s="552"/>
      <c r="H16" s="552"/>
      <c r="I16" s="552"/>
      <c r="J16" s="223"/>
      <c r="K16" s="598">
        <v>1995</v>
      </c>
      <c r="L16" s="598"/>
      <c r="M16" s="598"/>
      <c r="N16" s="598"/>
      <c r="O16" s="598">
        <v>2334</v>
      </c>
      <c r="P16" s="598"/>
      <c r="Q16" s="598"/>
      <c r="R16" s="598"/>
      <c r="S16" s="589">
        <v>1.169924812</v>
      </c>
      <c r="T16" s="589"/>
      <c r="U16" s="589"/>
      <c r="V16" s="589"/>
    </row>
    <row r="17" spans="1:66" s="37" customFormat="1" ht="5.25" customHeight="1" thickBot="1">
      <c r="A17" s="163"/>
      <c r="B17" s="52"/>
      <c r="C17" s="52"/>
      <c r="D17" s="52"/>
      <c r="E17" s="52"/>
      <c r="F17" s="52"/>
      <c r="G17" s="52"/>
      <c r="H17" s="52"/>
      <c r="I17" s="52"/>
      <c r="J17" s="50"/>
      <c r="K17" s="88"/>
      <c r="L17" s="88"/>
      <c r="M17" s="105"/>
      <c r="N17" s="105"/>
      <c r="O17" s="105"/>
      <c r="P17" s="105"/>
      <c r="Q17" s="105"/>
      <c r="R17" s="105"/>
      <c r="S17" s="164"/>
      <c r="T17" s="164"/>
      <c r="U17" s="164"/>
      <c r="V17" s="164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spans="1:66" s="37" customFormat="1" ht="15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spans="1:66" s="37" customFormat="1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spans="1:66" s="37" customFormat="1" ht="13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spans="1:66" s="37" customFormat="1" ht="13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spans="1:66" s="37" customFormat="1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spans="1:66" s="37" customFormat="1" ht="13.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spans="1:66" s="37" customFormat="1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</sheetData>
  <sheetProtection/>
  <mergeCells count="44">
    <mergeCell ref="B15:I15"/>
    <mergeCell ref="S13:V13"/>
    <mergeCell ref="S14:V14"/>
    <mergeCell ref="K15:N15"/>
    <mergeCell ref="O15:R15"/>
    <mergeCell ref="S15:V15"/>
    <mergeCell ref="S16:V16"/>
    <mergeCell ref="S9:V9"/>
    <mergeCell ref="K12:N12"/>
    <mergeCell ref="O12:R12"/>
    <mergeCell ref="S12:V12"/>
    <mergeCell ref="K10:N10"/>
    <mergeCell ref="O10:R10"/>
    <mergeCell ref="S10:V10"/>
    <mergeCell ref="K14:N14"/>
    <mergeCell ref="O14:R14"/>
    <mergeCell ref="B16:I16"/>
    <mergeCell ref="K13:N13"/>
    <mergeCell ref="O13:R13"/>
    <mergeCell ref="B10:I10"/>
    <mergeCell ref="C11:I11"/>
    <mergeCell ref="K16:N16"/>
    <mergeCell ref="O16:R16"/>
    <mergeCell ref="C12:I12"/>
    <mergeCell ref="C13:I13"/>
    <mergeCell ref="C14:I14"/>
    <mergeCell ref="S11:V11"/>
    <mergeCell ref="O9:R9"/>
    <mergeCell ref="K11:N11"/>
    <mergeCell ref="O11:R11"/>
    <mergeCell ref="E1:F1"/>
    <mergeCell ref="G1:V1"/>
    <mergeCell ref="K8:N8"/>
    <mergeCell ref="O8:R8"/>
    <mergeCell ref="K5:N6"/>
    <mergeCell ref="O5:R6"/>
    <mergeCell ref="B8:I8"/>
    <mergeCell ref="B9:I9"/>
    <mergeCell ref="S8:V8"/>
    <mergeCell ref="G2:V2"/>
    <mergeCell ref="G3:V3"/>
    <mergeCell ref="A5:J6"/>
    <mergeCell ref="S5:V6"/>
    <mergeCell ref="K9:N9"/>
  </mergeCells>
  <printOptions/>
  <pageMargins left="0.53" right="0.51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7"/>
  <sheetViews>
    <sheetView showGridLines="0" zoomScale="120" zoomScaleNormal="120" zoomScalePageLayoutView="0" workbookViewId="0" topLeftCell="A1">
      <selection activeCell="A1" sqref="A1:R1"/>
    </sheetView>
  </sheetViews>
  <sheetFormatPr defaultColWidth="9.00390625" defaultRowHeight="13.5"/>
  <cols>
    <col min="1" max="1" width="3.625" style="4" customWidth="1"/>
    <col min="2" max="2" width="20.625" style="4" customWidth="1"/>
    <col min="3" max="3" width="0.37109375" style="4" customWidth="1"/>
    <col min="4" max="4" width="6.875" style="7" customWidth="1"/>
    <col min="5" max="5" width="6.75390625" style="7" customWidth="1"/>
    <col min="6" max="6" width="6.625" style="7" customWidth="1"/>
    <col min="7" max="7" width="6.875" style="7" customWidth="1"/>
    <col min="8" max="17" width="6.625" style="7" customWidth="1"/>
    <col min="18" max="18" width="6.50390625" style="7" customWidth="1"/>
    <col min="19" max="19" width="6.625" style="4" customWidth="1"/>
    <col min="20" max="31" width="6.625" style="2" customWidth="1"/>
    <col min="32" max="16384" width="9.00390625" style="2" customWidth="1"/>
  </cols>
  <sheetData>
    <row r="1" spans="1:18" s="20" customFormat="1" ht="21" customHeight="1">
      <c r="A1" s="606" t="s">
        <v>589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</row>
    <row r="2" spans="1:18" s="22" customFormat="1" ht="21" customHeight="1">
      <c r="A2" s="606" t="s">
        <v>568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8" s="22" customFormat="1" ht="21" customHeight="1">
      <c r="A3" s="606" t="s">
        <v>569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</row>
    <row r="4" spans="1:18" s="193" customFormat="1" ht="19.5" customHeight="1" thickBot="1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1"/>
      <c r="R4" s="191"/>
    </row>
    <row r="5" spans="1:19" s="243" customFormat="1" ht="20.25" customHeight="1">
      <c r="A5" s="609" t="s">
        <v>346</v>
      </c>
      <c r="B5" s="609"/>
      <c r="C5" s="610"/>
      <c r="D5" s="604" t="s">
        <v>576</v>
      </c>
      <c r="E5" s="604" t="s">
        <v>577</v>
      </c>
      <c r="F5" s="604" t="s">
        <v>57</v>
      </c>
      <c r="G5" s="607" t="s">
        <v>578</v>
      </c>
      <c r="H5" s="615"/>
      <c r="I5" s="615"/>
      <c r="J5" s="615"/>
      <c r="K5" s="615"/>
      <c r="L5" s="615"/>
      <c r="M5" s="615"/>
      <c r="N5" s="615"/>
      <c r="O5" s="615"/>
      <c r="P5" s="615"/>
      <c r="Q5" s="612"/>
      <c r="R5" s="607" t="s">
        <v>58</v>
      </c>
      <c r="S5" s="242"/>
    </row>
    <row r="6" spans="1:19" s="243" customFormat="1" ht="20.25" customHeight="1">
      <c r="A6" s="609"/>
      <c r="B6" s="609"/>
      <c r="C6" s="610"/>
      <c r="D6" s="605"/>
      <c r="E6" s="605"/>
      <c r="F6" s="605"/>
      <c r="G6" s="605" t="s">
        <v>576</v>
      </c>
      <c r="H6" s="608" t="s">
        <v>588</v>
      </c>
      <c r="I6" s="613"/>
      <c r="J6" s="613"/>
      <c r="K6" s="613"/>
      <c r="L6" s="614"/>
      <c r="M6" s="608" t="s">
        <v>575</v>
      </c>
      <c r="N6" s="613"/>
      <c r="O6" s="613"/>
      <c r="P6" s="613"/>
      <c r="Q6" s="614"/>
      <c r="R6" s="608"/>
      <c r="S6" s="242"/>
    </row>
    <row r="7" spans="1:19" s="243" customFormat="1" ht="30" customHeight="1">
      <c r="A7" s="611"/>
      <c r="B7" s="611"/>
      <c r="C7" s="612"/>
      <c r="D7" s="605"/>
      <c r="E7" s="605"/>
      <c r="F7" s="605"/>
      <c r="G7" s="605"/>
      <c r="H7" s="244" t="s">
        <v>345</v>
      </c>
      <c r="I7" s="244" t="s">
        <v>59</v>
      </c>
      <c r="J7" s="244" t="s">
        <v>579</v>
      </c>
      <c r="K7" s="244" t="s">
        <v>681</v>
      </c>
      <c r="L7" s="244" t="s">
        <v>682</v>
      </c>
      <c r="M7" s="244" t="s">
        <v>345</v>
      </c>
      <c r="N7" s="244" t="s">
        <v>59</v>
      </c>
      <c r="O7" s="244" t="s">
        <v>579</v>
      </c>
      <c r="P7" s="244" t="s">
        <v>681</v>
      </c>
      <c r="Q7" s="244" t="s">
        <v>682</v>
      </c>
      <c r="R7" s="608"/>
      <c r="S7" s="242"/>
    </row>
    <row r="8" spans="1:19" s="37" customFormat="1" ht="6" customHeight="1">
      <c r="A8" s="234"/>
      <c r="B8" s="234"/>
      <c r="C8" s="235"/>
      <c r="D8" s="45"/>
      <c r="E8" s="45"/>
      <c r="F8" s="45"/>
      <c r="G8" s="45"/>
      <c r="H8" s="45" t="s">
        <v>516</v>
      </c>
      <c r="I8" s="45" t="s">
        <v>517</v>
      </c>
      <c r="J8" s="45" t="s">
        <v>516</v>
      </c>
      <c r="K8" s="45"/>
      <c r="L8" s="45"/>
      <c r="M8" s="45" t="s">
        <v>516</v>
      </c>
      <c r="N8" s="45" t="s">
        <v>516</v>
      </c>
      <c r="O8" s="45" t="s">
        <v>516</v>
      </c>
      <c r="P8" s="45"/>
      <c r="Q8" s="45"/>
      <c r="R8" s="45"/>
      <c r="S8" s="47" t="s">
        <v>516</v>
      </c>
    </row>
    <row r="9" spans="1:19" s="37" customFormat="1" ht="21" customHeight="1">
      <c r="A9" s="236" t="s">
        <v>51</v>
      </c>
      <c r="B9" s="236"/>
      <c r="C9" s="237"/>
      <c r="D9" s="19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7"/>
    </row>
    <row r="10" spans="1:19" s="37" customFormat="1" ht="21" customHeight="1">
      <c r="A10" s="236" t="s">
        <v>60</v>
      </c>
      <c r="B10" s="236"/>
      <c r="C10" s="237"/>
      <c r="D10" s="196">
        <v>159478</v>
      </c>
      <c r="E10" s="196">
        <v>99349</v>
      </c>
      <c r="F10" s="196">
        <v>4085</v>
      </c>
      <c r="G10" s="196">
        <v>55655</v>
      </c>
      <c r="H10" s="196">
        <v>17271</v>
      </c>
      <c r="I10" s="196">
        <v>26647</v>
      </c>
      <c r="J10" s="196">
        <v>7870</v>
      </c>
      <c r="K10" s="196">
        <v>2712</v>
      </c>
      <c r="L10" s="196">
        <v>1155</v>
      </c>
      <c r="M10" s="196">
        <v>32697</v>
      </c>
      <c r="N10" s="196">
        <v>17813</v>
      </c>
      <c r="O10" s="196">
        <v>4099</v>
      </c>
      <c r="P10" s="196">
        <v>820</v>
      </c>
      <c r="Q10" s="196">
        <v>226</v>
      </c>
      <c r="R10" s="196">
        <v>387</v>
      </c>
      <c r="S10" s="194" t="s">
        <v>516</v>
      </c>
    </row>
    <row r="11" spans="1:19" s="37" customFormat="1" ht="21" customHeight="1">
      <c r="A11" s="236" t="s">
        <v>580</v>
      </c>
      <c r="B11" s="236"/>
      <c r="C11" s="237"/>
      <c r="D11" s="196">
        <v>157476</v>
      </c>
      <c r="E11" s="196">
        <v>97918</v>
      </c>
      <c r="F11" s="196">
        <v>3992</v>
      </c>
      <c r="G11" s="196">
        <v>55189</v>
      </c>
      <c r="H11" s="196">
        <v>17086</v>
      </c>
      <c r="I11" s="196">
        <v>26412</v>
      </c>
      <c r="J11" s="196">
        <v>7838</v>
      </c>
      <c r="K11" s="196">
        <v>2704</v>
      </c>
      <c r="L11" s="196">
        <v>1149</v>
      </c>
      <c r="M11" s="196">
        <v>32397</v>
      </c>
      <c r="N11" s="196">
        <v>17657</v>
      </c>
      <c r="O11" s="196">
        <v>4092</v>
      </c>
      <c r="P11" s="196">
        <v>818</v>
      </c>
      <c r="Q11" s="196">
        <v>225</v>
      </c>
      <c r="R11" s="196">
        <v>375</v>
      </c>
      <c r="S11" s="194" t="s">
        <v>516</v>
      </c>
    </row>
    <row r="12" spans="1:19" s="37" customFormat="1" ht="21" customHeight="1">
      <c r="A12" s="236"/>
      <c r="B12" s="238" t="s">
        <v>581</v>
      </c>
      <c r="C12" s="237"/>
      <c r="D12" s="196">
        <v>99641</v>
      </c>
      <c r="E12" s="196">
        <v>92080</v>
      </c>
      <c r="F12" s="196">
        <v>380</v>
      </c>
      <c r="G12" s="196">
        <v>6970</v>
      </c>
      <c r="H12" s="196">
        <v>158</v>
      </c>
      <c r="I12" s="196">
        <v>1328</v>
      </c>
      <c r="J12" s="196">
        <v>2643</v>
      </c>
      <c r="K12" s="196">
        <v>2048</v>
      </c>
      <c r="L12" s="196">
        <v>793</v>
      </c>
      <c r="M12" s="196">
        <v>1646</v>
      </c>
      <c r="N12" s="196">
        <v>2493</v>
      </c>
      <c r="O12" s="196">
        <v>2057</v>
      </c>
      <c r="P12" s="196">
        <v>591</v>
      </c>
      <c r="Q12" s="196">
        <v>183</v>
      </c>
      <c r="R12" s="196">
        <v>210</v>
      </c>
      <c r="S12" s="194" t="s">
        <v>516</v>
      </c>
    </row>
    <row r="13" spans="1:19" s="37" customFormat="1" ht="21" customHeight="1">
      <c r="A13" s="236"/>
      <c r="B13" s="145" t="s">
        <v>956</v>
      </c>
      <c r="C13" s="237"/>
      <c r="D13" s="196">
        <v>4518</v>
      </c>
      <c r="E13" s="196">
        <v>18</v>
      </c>
      <c r="F13" s="196">
        <v>384</v>
      </c>
      <c r="G13" s="196">
        <v>4116</v>
      </c>
      <c r="H13" s="196">
        <v>34</v>
      </c>
      <c r="I13" s="196">
        <v>2729</v>
      </c>
      <c r="J13" s="196">
        <v>890</v>
      </c>
      <c r="K13" s="196">
        <v>245</v>
      </c>
      <c r="L13" s="196">
        <v>218</v>
      </c>
      <c r="M13" s="196">
        <v>1601</v>
      </c>
      <c r="N13" s="196">
        <v>1805</v>
      </c>
      <c r="O13" s="196">
        <v>565</v>
      </c>
      <c r="P13" s="196">
        <v>118</v>
      </c>
      <c r="Q13" s="196">
        <v>27</v>
      </c>
      <c r="R13" s="197" t="s">
        <v>14</v>
      </c>
      <c r="S13" s="194" t="s">
        <v>516</v>
      </c>
    </row>
    <row r="14" spans="1:19" s="37" customFormat="1" ht="21" customHeight="1">
      <c r="A14" s="236"/>
      <c r="B14" s="238" t="s">
        <v>582</v>
      </c>
      <c r="C14" s="237"/>
      <c r="D14" s="196">
        <v>49575</v>
      </c>
      <c r="E14" s="196">
        <v>5500</v>
      </c>
      <c r="F14" s="196">
        <v>3110</v>
      </c>
      <c r="G14" s="196">
        <v>40859</v>
      </c>
      <c r="H14" s="196">
        <v>16423</v>
      </c>
      <c r="I14" s="196">
        <v>20077</v>
      </c>
      <c r="J14" s="196">
        <v>3909</v>
      </c>
      <c r="K14" s="196">
        <v>343</v>
      </c>
      <c r="L14" s="196">
        <v>107</v>
      </c>
      <c r="M14" s="196">
        <v>27525</v>
      </c>
      <c r="N14" s="196">
        <v>11941</v>
      </c>
      <c r="O14" s="196">
        <v>1294</v>
      </c>
      <c r="P14" s="196">
        <v>86</v>
      </c>
      <c r="Q14" s="197">
        <v>13</v>
      </c>
      <c r="R14" s="196">
        <v>105</v>
      </c>
      <c r="S14" s="194" t="s">
        <v>516</v>
      </c>
    </row>
    <row r="15" spans="1:19" s="37" customFormat="1" ht="21" customHeight="1">
      <c r="A15" s="236"/>
      <c r="B15" s="238" t="s">
        <v>583</v>
      </c>
      <c r="C15" s="237"/>
      <c r="D15" s="196">
        <v>3742</v>
      </c>
      <c r="E15" s="196">
        <v>320</v>
      </c>
      <c r="F15" s="196">
        <v>118</v>
      </c>
      <c r="G15" s="196">
        <v>3244</v>
      </c>
      <c r="H15" s="196">
        <v>471</v>
      </c>
      <c r="I15" s="196">
        <v>2278</v>
      </c>
      <c r="J15" s="196">
        <v>396</v>
      </c>
      <c r="K15" s="196">
        <v>68</v>
      </c>
      <c r="L15" s="196">
        <v>31</v>
      </c>
      <c r="M15" s="196">
        <v>1625</v>
      </c>
      <c r="N15" s="196">
        <v>1418</v>
      </c>
      <c r="O15" s="196">
        <v>176</v>
      </c>
      <c r="P15" s="196">
        <v>23</v>
      </c>
      <c r="Q15" s="196">
        <v>2</v>
      </c>
      <c r="R15" s="196">
        <v>60</v>
      </c>
      <c r="S15" s="194" t="s">
        <v>516</v>
      </c>
    </row>
    <row r="16" spans="1:19" s="37" customFormat="1" ht="21" customHeight="1">
      <c r="A16" s="236" t="s">
        <v>515</v>
      </c>
      <c r="B16" s="238"/>
      <c r="C16" s="237"/>
      <c r="D16" s="196">
        <v>2002</v>
      </c>
      <c r="E16" s="196">
        <v>1431</v>
      </c>
      <c r="F16" s="196">
        <v>93</v>
      </c>
      <c r="G16" s="196">
        <v>466</v>
      </c>
      <c r="H16" s="196">
        <v>185</v>
      </c>
      <c r="I16" s="196">
        <v>235</v>
      </c>
      <c r="J16" s="196">
        <v>32</v>
      </c>
      <c r="K16" s="196">
        <v>8</v>
      </c>
      <c r="L16" s="196">
        <v>6</v>
      </c>
      <c r="M16" s="196">
        <v>300</v>
      </c>
      <c r="N16" s="196">
        <v>156</v>
      </c>
      <c r="O16" s="196">
        <v>7</v>
      </c>
      <c r="P16" s="196">
        <v>2</v>
      </c>
      <c r="Q16" s="197">
        <v>1</v>
      </c>
      <c r="R16" s="196">
        <v>12</v>
      </c>
      <c r="S16" s="194" t="s">
        <v>518</v>
      </c>
    </row>
    <row r="17" spans="1:19" s="37" customFormat="1" ht="21" customHeight="1">
      <c r="A17" s="236"/>
      <c r="B17" s="236"/>
      <c r="C17" s="237"/>
      <c r="D17" s="128"/>
      <c r="E17" s="128"/>
      <c r="F17" s="128"/>
      <c r="G17" s="196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94" t="s">
        <v>519</v>
      </c>
    </row>
    <row r="18" spans="1:19" s="37" customFormat="1" ht="21" customHeight="1">
      <c r="A18" s="236" t="s">
        <v>61</v>
      </c>
      <c r="B18" s="236"/>
      <c r="C18" s="237"/>
      <c r="D18" s="128"/>
      <c r="E18" s="128"/>
      <c r="F18" s="128"/>
      <c r="G18" s="196"/>
      <c r="H18" s="128"/>
      <c r="I18" s="128"/>
      <c r="J18" s="128"/>
      <c r="K18" s="128"/>
      <c r="L18" s="128"/>
      <c r="R18" s="128"/>
      <c r="S18" s="194" t="s">
        <v>519</v>
      </c>
    </row>
    <row r="19" spans="1:19" s="37" customFormat="1" ht="21" customHeight="1">
      <c r="A19" s="236" t="s">
        <v>60</v>
      </c>
      <c r="B19" s="236"/>
      <c r="C19" s="237"/>
      <c r="D19" s="196">
        <v>403039</v>
      </c>
      <c r="E19" s="196">
        <v>290552</v>
      </c>
      <c r="F19" s="196">
        <v>7977</v>
      </c>
      <c r="G19" s="196">
        <v>103574</v>
      </c>
      <c r="H19" s="196">
        <v>29778</v>
      </c>
      <c r="I19" s="196">
        <v>47785</v>
      </c>
      <c r="J19" s="196">
        <v>16992</v>
      </c>
      <c r="K19" s="196">
        <v>6446</v>
      </c>
      <c r="L19" s="196">
        <v>2573</v>
      </c>
      <c r="M19" s="196">
        <v>58624</v>
      </c>
      <c r="N19" s="196">
        <v>33589</v>
      </c>
      <c r="O19" s="196">
        <v>9020</v>
      </c>
      <c r="P19" s="196">
        <v>1841</v>
      </c>
      <c r="Q19" s="196">
        <v>500</v>
      </c>
      <c r="R19" s="196">
        <v>934</v>
      </c>
      <c r="S19" s="194" t="s">
        <v>518</v>
      </c>
    </row>
    <row r="20" spans="1:19" s="37" customFormat="1" ht="21" customHeight="1">
      <c r="A20" s="236" t="s">
        <v>584</v>
      </c>
      <c r="B20" s="236"/>
      <c r="C20" s="237"/>
      <c r="D20" s="196">
        <v>398514</v>
      </c>
      <c r="E20" s="196">
        <v>286864</v>
      </c>
      <c r="F20" s="196">
        <v>7826</v>
      </c>
      <c r="G20" s="196">
        <v>102913</v>
      </c>
      <c r="H20" s="196">
        <v>29512</v>
      </c>
      <c r="I20" s="196">
        <v>47460</v>
      </c>
      <c r="J20" s="196">
        <v>16942</v>
      </c>
      <c r="K20" s="196">
        <v>6436</v>
      </c>
      <c r="L20" s="196">
        <v>2563</v>
      </c>
      <c r="M20" s="196">
        <v>58197</v>
      </c>
      <c r="N20" s="196">
        <v>33372</v>
      </c>
      <c r="O20" s="196">
        <v>9008</v>
      </c>
      <c r="P20" s="196">
        <v>1837</v>
      </c>
      <c r="Q20" s="196">
        <v>499</v>
      </c>
      <c r="R20" s="196">
        <v>909</v>
      </c>
      <c r="S20" s="194" t="s">
        <v>518</v>
      </c>
    </row>
    <row r="21" spans="1:19" s="37" customFormat="1" ht="21" customHeight="1">
      <c r="A21" s="236"/>
      <c r="B21" s="238" t="s">
        <v>585</v>
      </c>
      <c r="C21" s="237"/>
      <c r="D21" s="196">
        <v>292386</v>
      </c>
      <c r="E21" s="196">
        <v>273506</v>
      </c>
      <c r="F21" s="196">
        <v>908</v>
      </c>
      <c r="G21" s="196">
        <v>17415</v>
      </c>
      <c r="H21" s="196">
        <v>337</v>
      </c>
      <c r="I21" s="196">
        <v>3308</v>
      </c>
      <c r="J21" s="196">
        <v>6834</v>
      </c>
      <c r="K21" s="196">
        <v>5051</v>
      </c>
      <c r="L21" s="196">
        <v>1885</v>
      </c>
      <c r="M21" s="196">
        <v>4252</v>
      </c>
      <c r="N21" s="196">
        <v>6290</v>
      </c>
      <c r="O21" s="196">
        <v>5100</v>
      </c>
      <c r="P21" s="196">
        <v>1378</v>
      </c>
      <c r="Q21" s="196">
        <v>395</v>
      </c>
      <c r="R21" s="196">
        <v>556</v>
      </c>
      <c r="S21" s="194" t="s">
        <v>518</v>
      </c>
    </row>
    <row r="22" spans="1:19" s="37" customFormat="1" ht="21" customHeight="1">
      <c r="A22" s="236"/>
      <c r="B22" s="145" t="s">
        <v>956</v>
      </c>
      <c r="C22" s="237"/>
      <c r="D22" s="196">
        <v>9655</v>
      </c>
      <c r="E22" s="196">
        <v>32</v>
      </c>
      <c r="F22" s="196">
        <v>654</v>
      </c>
      <c r="G22" s="196">
        <v>8969</v>
      </c>
      <c r="H22" s="196">
        <v>69</v>
      </c>
      <c r="I22" s="196">
        <v>5926</v>
      </c>
      <c r="J22" s="196">
        <v>1925</v>
      </c>
      <c r="K22" s="196">
        <v>644</v>
      </c>
      <c r="L22" s="196">
        <v>405</v>
      </c>
      <c r="M22" s="196">
        <v>3307</v>
      </c>
      <c r="N22" s="196">
        <v>4098</v>
      </c>
      <c r="O22" s="196">
        <v>1221</v>
      </c>
      <c r="P22" s="196">
        <v>272</v>
      </c>
      <c r="Q22" s="196">
        <v>71</v>
      </c>
      <c r="R22" s="197" t="s">
        <v>14</v>
      </c>
      <c r="S22" s="194" t="s">
        <v>518</v>
      </c>
    </row>
    <row r="23" spans="1:19" s="37" customFormat="1" ht="21" customHeight="1">
      <c r="A23" s="236"/>
      <c r="B23" s="238" t="s">
        <v>586</v>
      </c>
      <c r="C23" s="237"/>
      <c r="D23" s="196">
        <v>88913</v>
      </c>
      <c r="E23" s="196">
        <v>12550</v>
      </c>
      <c r="F23" s="196">
        <v>6047</v>
      </c>
      <c r="G23" s="196">
        <v>70115</v>
      </c>
      <c r="H23" s="196">
        <v>28381</v>
      </c>
      <c r="I23" s="196">
        <v>33485</v>
      </c>
      <c r="J23" s="196">
        <v>7458</v>
      </c>
      <c r="K23" s="196">
        <v>591</v>
      </c>
      <c r="L23" s="196">
        <v>200</v>
      </c>
      <c r="M23" s="196">
        <v>47444</v>
      </c>
      <c r="N23" s="196">
        <v>20162</v>
      </c>
      <c r="O23" s="196">
        <v>2342</v>
      </c>
      <c r="P23" s="196">
        <v>139</v>
      </c>
      <c r="Q23" s="197">
        <v>28</v>
      </c>
      <c r="R23" s="196">
        <v>200</v>
      </c>
      <c r="S23" s="194" t="s">
        <v>518</v>
      </c>
    </row>
    <row r="24" spans="1:19" s="37" customFormat="1" ht="21" customHeight="1">
      <c r="A24" s="236"/>
      <c r="B24" s="238" t="s">
        <v>587</v>
      </c>
      <c r="C24" s="237"/>
      <c r="D24" s="196">
        <v>7560</v>
      </c>
      <c r="E24" s="196">
        <v>776</v>
      </c>
      <c r="F24" s="196">
        <v>217</v>
      </c>
      <c r="G24" s="196">
        <v>6414</v>
      </c>
      <c r="H24" s="196">
        <v>725</v>
      </c>
      <c r="I24" s="196">
        <v>4741</v>
      </c>
      <c r="J24" s="196">
        <v>725</v>
      </c>
      <c r="K24" s="196">
        <v>150</v>
      </c>
      <c r="L24" s="196">
        <v>73</v>
      </c>
      <c r="M24" s="196">
        <v>3194</v>
      </c>
      <c r="N24" s="196">
        <v>2822</v>
      </c>
      <c r="O24" s="196">
        <v>345</v>
      </c>
      <c r="P24" s="196">
        <v>48</v>
      </c>
      <c r="Q24" s="196">
        <v>5</v>
      </c>
      <c r="R24" s="196">
        <v>153</v>
      </c>
      <c r="S24" s="194" t="s">
        <v>518</v>
      </c>
    </row>
    <row r="25" spans="1:19" s="37" customFormat="1" ht="21" customHeight="1">
      <c r="A25" s="236" t="s">
        <v>515</v>
      </c>
      <c r="B25" s="238"/>
      <c r="C25" s="237"/>
      <c r="D25" s="196">
        <v>4525</v>
      </c>
      <c r="E25" s="196">
        <v>3688</v>
      </c>
      <c r="F25" s="196">
        <v>151</v>
      </c>
      <c r="G25" s="196">
        <v>661</v>
      </c>
      <c r="H25" s="196">
        <v>266</v>
      </c>
      <c r="I25" s="196">
        <v>325</v>
      </c>
      <c r="J25" s="196">
        <v>50</v>
      </c>
      <c r="K25" s="196">
        <v>10</v>
      </c>
      <c r="L25" s="196">
        <v>10</v>
      </c>
      <c r="M25" s="196">
        <v>427</v>
      </c>
      <c r="N25" s="196">
        <v>217</v>
      </c>
      <c r="O25" s="196">
        <v>12</v>
      </c>
      <c r="P25" s="196">
        <v>4</v>
      </c>
      <c r="Q25" s="197">
        <v>1</v>
      </c>
      <c r="R25" s="196">
        <v>25</v>
      </c>
      <c r="S25" s="194" t="s">
        <v>518</v>
      </c>
    </row>
    <row r="26" spans="1:19" s="37" customFormat="1" ht="21" customHeight="1">
      <c r="A26" s="236"/>
      <c r="B26" s="236"/>
      <c r="C26" s="237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47"/>
    </row>
    <row r="27" spans="1:19" s="37" customFormat="1" ht="21" customHeight="1">
      <c r="A27" s="236" t="s">
        <v>50</v>
      </c>
      <c r="B27" s="236"/>
      <c r="C27" s="237"/>
      <c r="D27" s="196"/>
      <c r="E27" s="196"/>
      <c r="F27" s="196"/>
      <c r="G27" s="196"/>
      <c r="H27" s="196"/>
      <c r="I27" s="196"/>
      <c r="J27" s="196"/>
      <c r="K27" s="196"/>
      <c r="L27" s="196"/>
      <c r="R27" s="196"/>
      <c r="S27" s="47"/>
    </row>
    <row r="28" spans="1:19" s="37" customFormat="1" ht="21" customHeight="1">
      <c r="A28" s="236" t="s">
        <v>60</v>
      </c>
      <c r="B28" s="236"/>
      <c r="C28" s="237"/>
      <c r="D28" s="198">
        <v>2.5272388668</v>
      </c>
      <c r="E28" s="198">
        <v>2.9245588783</v>
      </c>
      <c r="F28" s="198">
        <v>1.952753978</v>
      </c>
      <c r="G28" s="198">
        <v>1.8610008086</v>
      </c>
      <c r="H28" s="198">
        <v>1.7241618899</v>
      </c>
      <c r="I28" s="198">
        <v>1.7932600293</v>
      </c>
      <c r="J28" s="198">
        <v>2.1590851334</v>
      </c>
      <c r="K28" s="198">
        <v>2.3768436578</v>
      </c>
      <c r="L28" s="198">
        <v>2.2277056277</v>
      </c>
      <c r="M28" s="198">
        <v>1.7929473652</v>
      </c>
      <c r="N28" s="198">
        <v>1.8856453152</v>
      </c>
      <c r="O28" s="198">
        <v>2.2005367163</v>
      </c>
      <c r="P28" s="198">
        <v>2.2451219512</v>
      </c>
      <c r="Q28" s="198">
        <v>2.2123893805</v>
      </c>
      <c r="R28" s="198">
        <v>2.4134366925</v>
      </c>
      <c r="S28" s="47"/>
    </row>
    <row r="29" spans="1:19" s="37" customFormat="1" ht="21" customHeight="1">
      <c r="A29" s="236" t="s">
        <v>584</v>
      </c>
      <c r="B29" s="236"/>
      <c r="C29" s="237"/>
      <c r="D29" s="198">
        <v>2.5306332394</v>
      </c>
      <c r="E29" s="198">
        <v>2.9296350007</v>
      </c>
      <c r="F29" s="198">
        <v>1.9604208417</v>
      </c>
      <c r="G29" s="198">
        <v>1.8647375383</v>
      </c>
      <c r="H29" s="198">
        <v>1.7272620859</v>
      </c>
      <c r="I29" s="198">
        <v>1.7969104952</v>
      </c>
      <c r="J29" s="198">
        <v>2.1615207961</v>
      </c>
      <c r="K29" s="198">
        <v>2.3801775148</v>
      </c>
      <c r="L29" s="198">
        <v>2.2306353351</v>
      </c>
      <c r="M29" s="198">
        <v>1.7963700343</v>
      </c>
      <c r="N29" s="198">
        <v>1.8900152914</v>
      </c>
      <c r="O29" s="198">
        <v>2.2013685239</v>
      </c>
      <c r="P29" s="198">
        <v>2.2457212714</v>
      </c>
      <c r="Q29" s="198">
        <v>2.2177777778</v>
      </c>
      <c r="R29" s="198">
        <v>2.424</v>
      </c>
      <c r="S29" s="47"/>
    </row>
    <row r="30" spans="1:19" s="37" customFormat="1" ht="21" customHeight="1">
      <c r="A30" s="236"/>
      <c r="B30" s="238" t="s">
        <v>585</v>
      </c>
      <c r="C30" s="237"/>
      <c r="D30" s="198">
        <v>2.9343944762</v>
      </c>
      <c r="E30" s="198">
        <v>2.9703084275</v>
      </c>
      <c r="F30" s="198">
        <v>2.3894736842</v>
      </c>
      <c r="G30" s="198">
        <v>2.4985652798</v>
      </c>
      <c r="H30" s="198">
        <v>2.1329113924</v>
      </c>
      <c r="I30" s="198">
        <v>2.4909638554</v>
      </c>
      <c r="J30" s="198">
        <v>2.5856980704</v>
      </c>
      <c r="K30" s="198">
        <v>2.4663085938</v>
      </c>
      <c r="L30" s="198">
        <v>2.3770491803</v>
      </c>
      <c r="M30" s="198">
        <v>2.5832320778</v>
      </c>
      <c r="N30" s="198">
        <v>2.5230645808</v>
      </c>
      <c r="O30" s="198">
        <v>2.479338843</v>
      </c>
      <c r="P30" s="198">
        <v>2.331641286</v>
      </c>
      <c r="Q30" s="198">
        <v>2.1584699454</v>
      </c>
      <c r="R30" s="198">
        <v>2.6476190476</v>
      </c>
      <c r="S30" s="47"/>
    </row>
    <row r="31" spans="1:19" s="37" customFormat="1" ht="21" customHeight="1">
      <c r="A31" s="236"/>
      <c r="B31" s="145" t="s">
        <v>956</v>
      </c>
      <c r="C31" s="237"/>
      <c r="D31" s="198">
        <v>2.1370075255</v>
      </c>
      <c r="E31" s="198">
        <v>1.7777777778</v>
      </c>
      <c r="F31" s="198">
        <v>1.703125</v>
      </c>
      <c r="G31" s="198">
        <v>2.1790573372</v>
      </c>
      <c r="H31" s="198">
        <v>2.0294117647</v>
      </c>
      <c r="I31" s="198">
        <v>2.1714913888</v>
      </c>
      <c r="J31" s="198">
        <v>2.1629213483</v>
      </c>
      <c r="K31" s="198">
        <v>2.6285714286</v>
      </c>
      <c r="L31" s="198">
        <v>1.8577981651</v>
      </c>
      <c r="M31" s="198">
        <v>2.06558401</v>
      </c>
      <c r="N31" s="198">
        <v>2.2703601108</v>
      </c>
      <c r="O31" s="198">
        <v>2.1610619469</v>
      </c>
      <c r="P31" s="198">
        <v>2.3050847458</v>
      </c>
      <c r="Q31" s="198">
        <v>2.6296296296</v>
      </c>
      <c r="R31" s="197" t="s">
        <v>14</v>
      </c>
      <c r="S31" s="47"/>
    </row>
    <row r="32" spans="1:19" s="37" customFormat="1" ht="21" customHeight="1">
      <c r="A32" s="236"/>
      <c r="B32" s="238" t="s">
        <v>586</v>
      </c>
      <c r="C32" s="237"/>
      <c r="D32" s="198">
        <v>1.7935047907</v>
      </c>
      <c r="E32" s="198">
        <v>2.2818181818</v>
      </c>
      <c r="F32" s="198">
        <v>1.9443729904</v>
      </c>
      <c r="G32" s="198">
        <v>1.7160233975</v>
      </c>
      <c r="H32" s="198">
        <v>1.7281251903</v>
      </c>
      <c r="I32" s="198">
        <v>1.6678288589</v>
      </c>
      <c r="J32" s="198">
        <v>1.907904835</v>
      </c>
      <c r="K32" s="198">
        <v>1.72303207</v>
      </c>
      <c r="L32" s="198">
        <v>1.8691588785</v>
      </c>
      <c r="M32" s="198">
        <v>1.7236693915</v>
      </c>
      <c r="N32" s="198">
        <v>1.6884683025</v>
      </c>
      <c r="O32" s="198">
        <v>1.8098918083</v>
      </c>
      <c r="P32" s="198">
        <v>1.6162790698</v>
      </c>
      <c r="Q32" s="199">
        <v>2.1538461538</v>
      </c>
      <c r="R32" s="198">
        <v>1.9047619048</v>
      </c>
      <c r="S32" s="47"/>
    </row>
    <row r="33" spans="1:19" s="37" customFormat="1" ht="21" customHeight="1">
      <c r="A33" s="236"/>
      <c r="B33" s="238" t="s">
        <v>587</v>
      </c>
      <c r="C33" s="237"/>
      <c r="D33" s="198">
        <v>2.0203099947</v>
      </c>
      <c r="E33" s="198">
        <v>2.425</v>
      </c>
      <c r="F33" s="198">
        <v>1.8389830508</v>
      </c>
      <c r="G33" s="198">
        <v>1.977188656</v>
      </c>
      <c r="H33" s="198">
        <v>1.5392781316</v>
      </c>
      <c r="I33" s="198">
        <v>2.0812115891</v>
      </c>
      <c r="J33" s="198">
        <v>1.8308080808</v>
      </c>
      <c r="K33" s="198">
        <v>2.2058823529</v>
      </c>
      <c r="L33" s="198">
        <v>2.3548387097</v>
      </c>
      <c r="M33" s="198">
        <v>1.9655384615</v>
      </c>
      <c r="N33" s="198">
        <v>1.9901269394</v>
      </c>
      <c r="O33" s="198">
        <v>1.9602272727</v>
      </c>
      <c r="P33" s="198">
        <v>2.0869565217</v>
      </c>
      <c r="Q33" s="198">
        <v>2.5</v>
      </c>
      <c r="R33" s="198">
        <v>2.55</v>
      </c>
      <c r="S33" s="47"/>
    </row>
    <row r="34" spans="1:19" s="37" customFormat="1" ht="21" customHeight="1">
      <c r="A34" s="236" t="s">
        <v>515</v>
      </c>
      <c r="B34" s="238"/>
      <c r="C34" s="237"/>
      <c r="D34" s="198">
        <v>2.2602397602</v>
      </c>
      <c r="E34" s="198">
        <v>2.5772187282</v>
      </c>
      <c r="F34" s="198">
        <v>1.623655914</v>
      </c>
      <c r="G34" s="198">
        <v>1.4184549356</v>
      </c>
      <c r="H34" s="198">
        <v>1.4378378378</v>
      </c>
      <c r="I34" s="198">
        <v>1.3829787234</v>
      </c>
      <c r="J34" s="198">
        <v>1.5625</v>
      </c>
      <c r="K34" s="198">
        <v>1.25</v>
      </c>
      <c r="L34" s="198">
        <v>1.6666666667</v>
      </c>
      <c r="M34" s="198">
        <v>1.4233333333</v>
      </c>
      <c r="N34" s="198">
        <v>1.391025641</v>
      </c>
      <c r="O34" s="198">
        <v>1.7142857143</v>
      </c>
      <c r="P34" s="198">
        <v>2</v>
      </c>
      <c r="Q34" s="199">
        <v>1</v>
      </c>
      <c r="R34" s="198">
        <v>2.0833333333</v>
      </c>
      <c r="S34" s="47"/>
    </row>
    <row r="35" spans="1:19" s="37" customFormat="1" ht="21" customHeight="1">
      <c r="A35" s="236"/>
      <c r="B35" s="236"/>
      <c r="C35" s="237"/>
      <c r="D35" s="196"/>
      <c r="E35" s="196"/>
      <c r="F35" s="196"/>
      <c r="G35" s="198"/>
      <c r="H35" s="196"/>
      <c r="I35" s="196"/>
      <c r="J35" s="196"/>
      <c r="K35" s="196"/>
      <c r="L35" s="196"/>
      <c r="M35" s="198"/>
      <c r="N35" s="198"/>
      <c r="O35" s="198"/>
      <c r="P35" s="198"/>
      <c r="Q35" s="198"/>
      <c r="R35" s="196"/>
      <c r="S35" s="47"/>
    </row>
    <row r="36" spans="1:19" s="37" customFormat="1" ht="6" customHeight="1" thickBot="1">
      <c r="A36" s="239"/>
      <c r="B36" s="239"/>
      <c r="C36" s="239"/>
      <c r="D36" s="19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47"/>
    </row>
    <row r="37" spans="1:19" s="37" customFormat="1" ht="13.5">
      <c r="A37" s="236"/>
      <c r="B37" s="236"/>
      <c r="C37" s="240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7"/>
    </row>
    <row r="38" spans="1:19" s="37" customFormat="1" ht="13.5">
      <c r="A38" s="236"/>
      <c r="B38" s="240"/>
      <c r="C38" s="240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7"/>
    </row>
    <row r="39" spans="1:19" s="37" customFormat="1" ht="13.5">
      <c r="A39" s="236"/>
      <c r="B39" s="240"/>
      <c r="C39" s="240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7"/>
    </row>
    <row r="40" spans="1:19" s="37" customFormat="1" ht="13.5">
      <c r="A40" s="240"/>
      <c r="B40" s="240"/>
      <c r="C40" s="240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7"/>
    </row>
    <row r="41" spans="1:19" s="37" customFormat="1" ht="13.5">
      <c r="A41" s="240"/>
      <c r="B41" s="240"/>
      <c r="C41" s="24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7"/>
    </row>
    <row r="42" spans="1:19" s="37" customFormat="1" ht="13.5">
      <c r="A42" s="240"/>
      <c r="B42" s="240"/>
      <c r="C42" s="240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7"/>
    </row>
    <row r="43" spans="1:19" s="37" customFormat="1" ht="13.5">
      <c r="A43" s="240"/>
      <c r="B43" s="240"/>
      <c r="C43" s="24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7"/>
    </row>
    <row r="44" spans="1:19" s="37" customFormat="1" ht="13.5">
      <c r="A44" s="240"/>
      <c r="B44" s="240"/>
      <c r="C44" s="240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7"/>
    </row>
    <row r="45" spans="1:19" s="37" customFormat="1" ht="13.5">
      <c r="A45" s="240"/>
      <c r="B45" s="240"/>
      <c r="C45" s="24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7"/>
    </row>
    <row r="46" spans="1:19" s="37" customFormat="1" ht="13.5">
      <c r="A46" s="240"/>
      <c r="B46" s="240"/>
      <c r="C46" s="240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7"/>
    </row>
    <row r="47" spans="1:19" s="37" customFormat="1" ht="13.5">
      <c r="A47" s="240"/>
      <c r="B47" s="240"/>
      <c r="C47" s="240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7"/>
    </row>
    <row r="48" spans="1:19" s="37" customFormat="1" ht="13.5">
      <c r="A48" s="240"/>
      <c r="B48" s="240"/>
      <c r="C48" s="24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7"/>
    </row>
    <row r="49" spans="1:19" s="37" customFormat="1" ht="13.5">
      <c r="A49" s="240"/>
      <c r="B49" s="240"/>
      <c r="C49" s="24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7"/>
    </row>
    <row r="50" spans="1:19" s="37" customFormat="1" ht="13.5">
      <c r="A50" s="240"/>
      <c r="B50" s="240"/>
      <c r="C50" s="240"/>
      <c r="D50" s="45"/>
      <c r="E50" s="45"/>
      <c r="F50" s="45"/>
      <c r="G50" s="45"/>
      <c r="H50" s="45"/>
      <c r="I50" s="45"/>
      <c r="J50" s="33"/>
      <c r="K50" s="33"/>
      <c r="L50" s="33"/>
      <c r="M50" s="45"/>
      <c r="N50" s="45"/>
      <c r="O50" s="45"/>
      <c r="P50" s="45"/>
      <c r="Q50" s="45"/>
      <c r="R50" s="45"/>
      <c r="S50" s="47"/>
    </row>
    <row r="51" spans="1:19" s="37" customFormat="1" ht="13.5">
      <c r="A51" s="240"/>
      <c r="B51" s="240"/>
      <c r="C51" s="240"/>
      <c r="D51" s="45"/>
      <c r="E51" s="45"/>
      <c r="F51" s="45"/>
      <c r="G51" s="45"/>
      <c r="H51" s="45"/>
      <c r="I51" s="45"/>
      <c r="J51" s="33"/>
      <c r="K51" s="33"/>
      <c r="L51" s="45"/>
      <c r="M51" s="45"/>
      <c r="N51" s="45"/>
      <c r="O51" s="45"/>
      <c r="P51" s="45"/>
      <c r="Q51" s="45"/>
      <c r="R51" s="45"/>
      <c r="S51" s="47"/>
    </row>
    <row r="52" spans="1:19" s="37" customFormat="1" ht="13.5">
      <c r="A52" s="240"/>
      <c r="B52" s="240"/>
      <c r="C52" s="24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7"/>
    </row>
    <row r="53" spans="1:19" s="37" customFormat="1" ht="13.5">
      <c r="A53" s="240"/>
      <c r="B53" s="240"/>
      <c r="C53" s="240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7"/>
    </row>
    <row r="54" spans="1:19" s="37" customFormat="1" ht="13.5">
      <c r="A54" s="240"/>
      <c r="B54" s="240"/>
      <c r="C54" s="240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</row>
    <row r="55" spans="1:19" s="37" customFormat="1" ht="13.5">
      <c r="A55" s="240"/>
      <c r="B55" s="240"/>
      <c r="C55" s="240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</row>
    <row r="56" spans="1:19" s="37" customFormat="1" ht="13.5">
      <c r="A56" s="240"/>
      <c r="B56" s="240"/>
      <c r="C56" s="24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7"/>
    </row>
    <row r="57" spans="1:19" s="37" customFormat="1" ht="13.5">
      <c r="A57" s="240"/>
      <c r="B57" s="240"/>
      <c r="C57" s="240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7"/>
    </row>
    <row r="58" spans="1:19" s="37" customFormat="1" ht="13.5">
      <c r="A58" s="240"/>
      <c r="B58" s="240"/>
      <c r="C58" s="240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7"/>
    </row>
    <row r="59" spans="1:19" s="37" customFormat="1" ht="13.5">
      <c r="A59" s="240"/>
      <c r="B59" s="240"/>
      <c r="C59" s="240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</row>
    <row r="60" spans="1:19" s="37" customFormat="1" ht="13.5">
      <c r="A60" s="240"/>
      <c r="B60" s="240"/>
      <c r="C60" s="240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7"/>
    </row>
    <row r="61" spans="1:19" s="37" customFormat="1" ht="13.5">
      <c r="A61" s="240"/>
      <c r="B61" s="240"/>
      <c r="C61" s="240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</row>
    <row r="62" spans="1:19" s="37" customFormat="1" ht="13.5">
      <c r="A62" s="240"/>
      <c r="B62" s="240"/>
      <c r="C62" s="240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</row>
    <row r="63" spans="1:19" s="37" customFormat="1" ht="13.5">
      <c r="A63" s="240"/>
      <c r="B63" s="240"/>
      <c r="C63" s="240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</row>
    <row r="64" spans="1:19" s="37" customFormat="1" ht="13.5">
      <c r="A64" s="240"/>
      <c r="B64" s="240"/>
      <c r="C64" s="240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</row>
    <row r="65" spans="1:19" s="37" customFormat="1" ht="13.5">
      <c r="A65" s="240"/>
      <c r="B65" s="240"/>
      <c r="C65" s="240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</row>
    <row r="66" spans="1:19" s="37" customFormat="1" ht="13.5">
      <c r="A66" s="240"/>
      <c r="B66" s="240"/>
      <c r="C66" s="240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</row>
    <row r="67" spans="1:19" s="37" customFormat="1" ht="13.5">
      <c r="A67" s="240"/>
      <c r="B67" s="240"/>
      <c r="C67" s="240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</row>
    <row r="68" spans="1:19" s="37" customFormat="1" ht="13.5">
      <c r="A68" s="240"/>
      <c r="B68" s="240"/>
      <c r="C68" s="240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</row>
    <row r="69" spans="1:19" s="37" customFormat="1" ht="13.5">
      <c r="A69" s="240"/>
      <c r="B69" s="240"/>
      <c r="C69" s="240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</row>
    <row r="70" spans="1:19" s="37" customFormat="1" ht="13.5">
      <c r="A70" s="240"/>
      <c r="B70" s="240"/>
      <c r="C70" s="240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</row>
    <row r="71" spans="1:19" s="37" customFormat="1" ht="13.5">
      <c r="A71" s="240"/>
      <c r="B71" s="240"/>
      <c r="C71" s="240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</row>
    <row r="72" spans="1:19" s="37" customFormat="1" ht="13.5">
      <c r="A72" s="240"/>
      <c r="B72" s="240"/>
      <c r="C72" s="240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</row>
    <row r="73" spans="1:19" s="37" customFormat="1" ht="13.5">
      <c r="A73" s="240"/>
      <c r="B73" s="240"/>
      <c r="C73" s="240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</row>
    <row r="74" spans="1:19" s="37" customFormat="1" ht="13.5">
      <c r="A74" s="240"/>
      <c r="B74" s="240"/>
      <c r="C74" s="240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</row>
    <row r="75" spans="1:19" s="37" customFormat="1" ht="13.5">
      <c r="A75" s="240"/>
      <c r="B75" s="240"/>
      <c r="C75" s="240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</row>
    <row r="76" spans="1:19" s="37" customFormat="1" ht="13.5">
      <c r="A76" s="240"/>
      <c r="B76" s="240"/>
      <c r="C76" s="240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</row>
    <row r="77" spans="1:19" s="37" customFormat="1" ht="13.5">
      <c r="A77" s="240"/>
      <c r="B77" s="240"/>
      <c r="C77" s="24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</row>
    <row r="78" spans="1:19" s="37" customFormat="1" ht="13.5">
      <c r="A78" s="240"/>
      <c r="B78" s="240"/>
      <c r="C78" s="24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</row>
    <row r="79" spans="1:19" s="37" customFormat="1" ht="13.5">
      <c r="A79" s="240"/>
      <c r="B79" s="240"/>
      <c r="C79" s="240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</row>
    <row r="80" spans="1:19" s="37" customFormat="1" ht="13.5">
      <c r="A80" s="240"/>
      <c r="B80" s="240"/>
      <c r="C80" s="240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</row>
    <row r="81" spans="1:19" s="37" customFormat="1" ht="13.5">
      <c r="A81" s="240"/>
      <c r="B81" s="240"/>
      <c r="C81" s="240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</row>
    <row r="82" spans="1:19" s="37" customFormat="1" ht="13.5">
      <c r="A82" s="240"/>
      <c r="B82" s="240"/>
      <c r="C82" s="240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</row>
    <row r="83" spans="1:19" s="37" customFormat="1" ht="13.5">
      <c r="A83" s="240"/>
      <c r="B83" s="240"/>
      <c r="C83" s="240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7"/>
    </row>
    <row r="84" spans="1:19" s="37" customFormat="1" ht="13.5">
      <c r="A84" s="240"/>
      <c r="B84" s="240"/>
      <c r="C84" s="240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</row>
    <row r="85" spans="1:19" s="37" customFormat="1" ht="13.5">
      <c r="A85" s="240"/>
      <c r="B85" s="240"/>
      <c r="C85" s="240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</row>
    <row r="86" spans="1:19" s="37" customFormat="1" ht="13.5">
      <c r="A86" s="240"/>
      <c r="B86" s="240"/>
      <c r="C86" s="240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</row>
    <row r="87" spans="1:19" s="37" customFormat="1" ht="13.5">
      <c r="A87" s="240"/>
      <c r="B87" s="240"/>
      <c r="C87" s="240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</row>
    <row r="88" spans="1:19" s="37" customFormat="1" ht="13.5">
      <c r="A88" s="240"/>
      <c r="B88" s="240"/>
      <c r="C88" s="240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</row>
    <row r="89" spans="1:19" s="37" customFormat="1" ht="13.5">
      <c r="A89" s="240"/>
      <c r="B89" s="240"/>
      <c r="C89" s="240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</row>
    <row r="90" spans="1:19" s="37" customFormat="1" ht="13.5">
      <c r="A90" s="240"/>
      <c r="B90" s="240"/>
      <c r="C90" s="240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</row>
    <row r="91" spans="1:19" s="37" customFormat="1" ht="13.5">
      <c r="A91" s="240"/>
      <c r="B91" s="240"/>
      <c r="C91" s="240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</row>
    <row r="92" spans="1:19" s="37" customFormat="1" ht="13.5">
      <c r="A92" s="240"/>
      <c r="B92" s="240"/>
      <c r="C92" s="240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</row>
    <row r="93" spans="1:19" s="37" customFormat="1" ht="13.5">
      <c r="A93" s="240"/>
      <c r="B93" s="240"/>
      <c r="C93" s="240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</row>
    <row r="94" spans="1:19" s="37" customFormat="1" ht="13.5">
      <c r="A94" s="240"/>
      <c r="B94" s="240"/>
      <c r="C94" s="240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</row>
    <row r="95" spans="1:19" s="37" customFormat="1" ht="13.5">
      <c r="A95" s="240"/>
      <c r="B95" s="240"/>
      <c r="C95" s="240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</row>
    <row r="96" spans="1:3" ht="13.5">
      <c r="A96" s="241"/>
      <c r="B96" s="241"/>
      <c r="C96" s="241"/>
    </row>
    <row r="97" spans="1:3" ht="13.5">
      <c r="A97" s="241"/>
      <c r="B97" s="241"/>
      <c r="C97" s="241"/>
    </row>
    <row r="98" spans="1:3" ht="13.5">
      <c r="A98" s="241"/>
      <c r="B98" s="241"/>
      <c r="C98" s="241"/>
    </row>
    <row r="99" spans="1:3" ht="13.5">
      <c r="A99" s="241"/>
      <c r="B99" s="241"/>
      <c r="C99" s="241"/>
    </row>
    <row r="100" spans="1:3" ht="13.5">
      <c r="A100" s="241"/>
      <c r="B100" s="241"/>
      <c r="C100" s="241"/>
    </row>
    <row r="101" spans="1:3" ht="13.5">
      <c r="A101" s="241"/>
      <c r="B101" s="241"/>
      <c r="C101" s="241"/>
    </row>
    <row r="102" spans="1:3" ht="13.5">
      <c r="A102" s="241"/>
      <c r="B102" s="241"/>
      <c r="C102" s="241"/>
    </row>
    <row r="103" spans="1:3" ht="13.5">
      <c r="A103" s="241"/>
      <c r="B103" s="241"/>
      <c r="C103" s="241"/>
    </row>
    <row r="104" spans="1:3" ht="13.5">
      <c r="A104" s="241"/>
      <c r="B104" s="241"/>
      <c r="C104" s="241"/>
    </row>
    <row r="105" spans="1:3" ht="13.5">
      <c r="A105" s="241"/>
      <c r="B105" s="241"/>
      <c r="C105" s="241"/>
    </row>
    <row r="106" spans="1:3" ht="13.5">
      <c r="A106" s="241"/>
      <c r="B106" s="241"/>
      <c r="C106" s="241"/>
    </row>
    <row r="107" spans="1:3" ht="13.5">
      <c r="A107" s="241"/>
      <c r="B107" s="241"/>
      <c r="C107" s="241"/>
    </row>
    <row r="108" spans="1:3" ht="13.5">
      <c r="A108" s="241"/>
      <c r="B108" s="241"/>
      <c r="C108" s="241"/>
    </row>
    <row r="109" spans="1:3" ht="13.5">
      <c r="A109" s="241"/>
      <c r="B109" s="241"/>
      <c r="C109" s="241"/>
    </row>
    <row r="110" spans="1:3" ht="13.5">
      <c r="A110" s="241"/>
      <c r="B110" s="241"/>
      <c r="C110" s="241"/>
    </row>
    <row r="111" spans="1:3" ht="13.5">
      <c r="A111" s="241"/>
      <c r="B111" s="241"/>
      <c r="C111" s="241"/>
    </row>
    <row r="112" spans="1:3" ht="13.5">
      <c r="A112" s="241"/>
      <c r="B112" s="241"/>
      <c r="C112" s="241"/>
    </row>
    <row r="113" spans="1:3" ht="13.5">
      <c r="A113" s="241"/>
      <c r="B113" s="241"/>
      <c r="C113" s="241"/>
    </row>
    <row r="114" spans="1:3" ht="13.5">
      <c r="A114" s="241"/>
      <c r="B114" s="241"/>
      <c r="C114" s="241"/>
    </row>
    <row r="115" spans="1:3" ht="13.5">
      <c r="A115" s="241"/>
      <c r="B115" s="241"/>
      <c r="C115" s="241"/>
    </row>
    <row r="116" spans="1:3" ht="13.5">
      <c r="A116" s="241"/>
      <c r="B116" s="241"/>
      <c r="C116" s="241"/>
    </row>
    <row r="117" spans="1:3" ht="13.5">
      <c r="A117" s="241"/>
      <c r="B117" s="241"/>
      <c r="C117" s="241"/>
    </row>
    <row r="118" spans="1:3" ht="13.5">
      <c r="A118" s="241"/>
      <c r="B118" s="241"/>
      <c r="C118" s="241"/>
    </row>
    <row r="119" spans="1:3" ht="13.5">
      <c r="A119" s="241"/>
      <c r="B119" s="241"/>
      <c r="C119" s="241"/>
    </row>
    <row r="120" spans="1:3" ht="13.5">
      <c r="A120" s="241"/>
      <c r="B120" s="241"/>
      <c r="C120" s="241"/>
    </row>
    <row r="121" spans="1:3" ht="13.5">
      <c r="A121" s="241"/>
      <c r="B121" s="241"/>
      <c r="C121" s="241"/>
    </row>
    <row r="122" spans="1:3" ht="13.5">
      <c r="A122" s="241"/>
      <c r="B122" s="241"/>
      <c r="C122" s="241"/>
    </row>
    <row r="123" spans="1:3" ht="13.5">
      <c r="A123" s="241"/>
      <c r="B123" s="241"/>
      <c r="C123" s="241"/>
    </row>
    <row r="124" spans="1:3" ht="13.5">
      <c r="A124" s="241"/>
      <c r="B124" s="241"/>
      <c r="C124" s="241"/>
    </row>
    <row r="125" spans="1:3" ht="13.5">
      <c r="A125" s="241"/>
      <c r="B125" s="241"/>
      <c r="C125" s="241"/>
    </row>
    <row r="126" spans="1:3" ht="13.5">
      <c r="A126" s="241"/>
      <c r="B126" s="241"/>
      <c r="C126" s="241"/>
    </row>
    <row r="127" spans="1:3" ht="13.5">
      <c r="A127" s="241"/>
      <c r="B127" s="241"/>
      <c r="C127" s="241"/>
    </row>
    <row r="128" spans="1:3" ht="13.5">
      <c r="A128" s="241"/>
      <c r="B128" s="241"/>
      <c r="C128" s="241"/>
    </row>
    <row r="129" spans="1:3" ht="13.5">
      <c r="A129" s="241"/>
      <c r="B129" s="241"/>
      <c r="C129" s="241"/>
    </row>
    <row r="130" spans="1:3" ht="13.5">
      <c r="A130" s="241"/>
      <c r="B130" s="241"/>
      <c r="C130" s="241"/>
    </row>
    <row r="131" spans="1:3" ht="13.5">
      <c r="A131" s="241"/>
      <c r="B131" s="241"/>
      <c r="C131" s="241"/>
    </row>
    <row r="132" spans="1:3" ht="13.5">
      <c r="A132" s="241"/>
      <c r="B132" s="241"/>
      <c r="C132" s="241"/>
    </row>
    <row r="133" spans="1:3" ht="13.5">
      <c r="A133" s="241"/>
      <c r="B133" s="241"/>
      <c r="C133" s="241"/>
    </row>
    <row r="134" spans="1:3" ht="13.5">
      <c r="A134" s="241"/>
      <c r="B134" s="241"/>
      <c r="C134" s="241"/>
    </row>
    <row r="135" spans="1:3" ht="13.5">
      <c r="A135" s="241"/>
      <c r="B135" s="241"/>
      <c r="C135" s="241"/>
    </row>
    <row r="136" spans="1:3" ht="13.5">
      <c r="A136" s="241"/>
      <c r="B136" s="241"/>
      <c r="C136" s="241"/>
    </row>
    <row r="137" spans="1:3" ht="13.5">
      <c r="A137" s="241"/>
      <c r="B137" s="241"/>
      <c r="C137" s="241"/>
    </row>
    <row r="138" spans="1:3" ht="13.5">
      <c r="A138" s="241"/>
      <c r="B138" s="241"/>
      <c r="C138" s="241"/>
    </row>
    <row r="139" spans="1:3" ht="13.5">
      <c r="A139" s="241"/>
      <c r="B139" s="241"/>
      <c r="C139" s="241"/>
    </row>
    <row r="140" spans="1:3" ht="13.5">
      <c r="A140" s="241"/>
      <c r="B140" s="241"/>
      <c r="C140" s="241"/>
    </row>
    <row r="141" spans="1:3" ht="13.5">
      <c r="A141" s="241"/>
      <c r="B141" s="241"/>
      <c r="C141" s="241"/>
    </row>
    <row r="142" spans="1:3" ht="13.5">
      <c r="A142" s="241"/>
      <c r="B142" s="241"/>
      <c r="C142" s="241"/>
    </row>
    <row r="143" spans="1:3" ht="13.5">
      <c r="A143" s="241"/>
      <c r="B143" s="241"/>
      <c r="C143" s="241"/>
    </row>
    <row r="144" spans="1:3" ht="13.5">
      <c r="A144" s="241"/>
      <c r="B144" s="241"/>
      <c r="C144" s="241"/>
    </row>
    <row r="145" spans="1:3" ht="13.5">
      <c r="A145" s="241"/>
      <c r="B145" s="241"/>
      <c r="C145" s="241"/>
    </row>
    <row r="146" spans="1:3" ht="13.5">
      <c r="A146" s="241"/>
      <c r="B146" s="241"/>
      <c r="C146" s="241"/>
    </row>
    <row r="147" spans="1:3" ht="13.5">
      <c r="A147" s="241"/>
      <c r="B147" s="241"/>
      <c r="C147" s="241"/>
    </row>
    <row r="148" spans="1:3" ht="13.5">
      <c r="A148" s="241"/>
      <c r="B148" s="241"/>
      <c r="C148" s="241"/>
    </row>
    <row r="149" spans="1:3" ht="13.5">
      <c r="A149" s="241"/>
      <c r="B149" s="241"/>
      <c r="C149" s="241"/>
    </row>
    <row r="150" spans="1:3" ht="13.5">
      <c r="A150" s="241"/>
      <c r="B150" s="241"/>
      <c r="C150" s="241"/>
    </row>
    <row r="151" spans="1:3" ht="13.5">
      <c r="A151" s="241"/>
      <c r="B151" s="241"/>
      <c r="C151" s="241"/>
    </row>
    <row r="152" spans="1:3" ht="13.5">
      <c r="A152" s="241"/>
      <c r="B152" s="241"/>
      <c r="C152" s="241"/>
    </row>
    <row r="153" spans="1:3" ht="13.5">
      <c r="A153" s="241"/>
      <c r="B153" s="241"/>
      <c r="C153" s="241"/>
    </row>
    <row r="154" spans="1:3" ht="13.5">
      <c r="A154" s="241"/>
      <c r="B154" s="241"/>
      <c r="C154" s="241"/>
    </row>
    <row r="155" spans="1:3" ht="13.5">
      <c r="A155" s="241"/>
      <c r="B155" s="241"/>
      <c r="C155" s="241"/>
    </row>
    <row r="156" spans="1:3" ht="13.5">
      <c r="A156" s="241"/>
      <c r="B156" s="241"/>
      <c r="C156" s="241"/>
    </row>
    <row r="157" spans="1:3" ht="13.5">
      <c r="A157" s="241"/>
      <c r="B157" s="241"/>
      <c r="C157" s="241"/>
    </row>
    <row r="158" spans="1:3" ht="13.5">
      <c r="A158" s="241"/>
      <c r="B158" s="241"/>
      <c r="C158" s="241"/>
    </row>
    <row r="159" spans="1:3" ht="13.5">
      <c r="A159" s="241"/>
      <c r="B159" s="241"/>
      <c r="C159" s="241"/>
    </row>
    <row r="160" spans="1:3" ht="13.5">
      <c r="A160" s="241"/>
      <c r="B160" s="241"/>
      <c r="C160" s="241"/>
    </row>
    <row r="161" spans="1:3" ht="13.5">
      <c r="A161" s="241"/>
      <c r="B161" s="241"/>
      <c r="C161" s="241"/>
    </row>
    <row r="162" spans="1:3" ht="13.5">
      <c r="A162" s="241"/>
      <c r="B162" s="241"/>
      <c r="C162" s="241"/>
    </row>
    <row r="163" spans="1:3" ht="13.5">
      <c r="A163" s="241"/>
      <c r="B163" s="241"/>
      <c r="C163" s="241"/>
    </row>
    <row r="164" spans="1:3" ht="13.5">
      <c r="A164" s="241"/>
      <c r="B164" s="241"/>
      <c r="C164" s="241"/>
    </row>
    <row r="165" spans="1:3" ht="13.5">
      <c r="A165" s="241"/>
      <c r="B165" s="241"/>
      <c r="C165" s="241"/>
    </row>
    <row r="166" spans="1:3" ht="13.5">
      <c r="A166" s="241"/>
      <c r="B166" s="241"/>
      <c r="C166" s="241"/>
    </row>
    <row r="167" spans="1:3" ht="13.5">
      <c r="A167" s="241"/>
      <c r="B167" s="241"/>
      <c r="C167" s="241"/>
    </row>
    <row r="168" spans="1:3" ht="13.5">
      <c r="A168" s="241"/>
      <c r="B168" s="241"/>
      <c r="C168" s="241"/>
    </row>
    <row r="169" spans="1:3" ht="13.5">
      <c r="A169" s="241"/>
      <c r="B169" s="241"/>
      <c r="C169" s="241"/>
    </row>
    <row r="170" spans="1:3" ht="13.5">
      <c r="A170" s="241"/>
      <c r="B170" s="241"/>
      <c r="C170" s="241"/>
    </row>
    <row r="171" spans="1:3" ht="13.5">
      <c r="A171" s="241"/>
      <c r="B171" s="241"/>
      <c r="C171" s="241"/>
    </row>
    <row r="172" spans="1:3" ht="13.5">
      <c r="A172" s="241"/>
      <c r="B172" s="241"/>
      <c r="C172" s="241"/>
    </row>
    <row r="173" spans="1:3" ht="13.5">
      <c r="A173" s="241"/>
      <c r="B173" s="241"/>
      <c r="C173" s="241"/>
    </row>
    <row r="174" spans="1:3" ht="13.5">
      <c r="A174" s="241"/>
      <c r="B174" s="241"/>
      <c r="C174" s="241"/>
    </row>
    <row r="175" spans="1:3" ht="13.5">
      <c r="A175" s="241"/>
      <c r="B175" s="241"/>
      <c r="C175" s="241"/>
    </row>
    <row r="176" spans="1:3" ht="13.5">
      <c r="A176" s="241"/>
      <c r="B176" s="241"/>
      <c r="C176" s="241"/>
    </row>
    <row r="177" spans="1:3" ht="13.5">
      <c r="A177" s="241"/>
      <c r="B177" s="241"/>
      <c r="C177" s="241"/>
    </row>
    <row r="178" spans="1:3" ht="13.5">
      <c r="A178" s="241"/>
      <c r="B178" s="241"/>
      <c r="C178" s="241"/>
    </row>
    <row r="179" spans="1:3" ht="13.5">
      <c r="A179" s="241"/>
      <c r="B179" s="241"/>
      <c r="C179" s="241"/>
    </row>
    <row r="180" spans="1:3" ht="13.5">
      <c r="A180" s="241"/>
      <c r="B180" s="241"/>
      <c r="C180" s="241"/>
    </row>
    <row r="181" spans="1:3" ht="13.5">
      <c r="A181" s="241"/>
      <c r="B181" s="241"/>
      <c r="C181" s="241"/>
    </row>
    <row r="182" spans="1:3" ht="13.5">
      <c r="A182" s="241"/>
      <c r="B182" s="241"/>
      <c r="C182" s="241"/>
    </row>
    <row r="183" spans="1:3" ht="13.5">
      <c r="A183" s="241"/>
      <c r="B183" s="241"/>
      <c r="C183" s="241"/>
    </row>
    <row r="184" spans="1:3" ht="13.5">
      <c r="A184" s="241"/>
      <c r="B184" s="241"/>
      <c r="C184" s="241"/>
    </row>
    <row r="185" spans="1:3" ht="13.5">
      <c r="A185" s="241"/>
      <c r="B185" s="241"/>
      <c r="C185" s="241"/>
    </row>
    <row r="186" spans="1:3" ht="13.5">
      <c r="A186" s="241"/>
      <c r="B186" s="241"/>
      <c r="C186" s="241"/>
    </row>
    <row r="187" spans="1:3" ht="13.5">
      <c r="A187" s="241"/>
      <c r="B187" s="241"/>
      <c r="C187" s="241"/>
    </row>
  </sheetData>
  <sheetProtection/>
  <mergeCells count="12">
    <mergeCell ref="M6:Q6"/>
    <mergeCell ref="G5:Q5"/>
    <mergeCell ref="F5:F7"/>
    <mergeCell ref="E5:E7"/>
    <mergeCell ref="A1:R1"/>
    <mergeCell ref="A2:R2"/>
    <mergeCell ref="A3:R3"/>
    <mergeCell ref="D5:D7"/>
    <mergeCell ref="R5:R7"/>
    <mergeCell ref="G6:G7"/>
    <mergeCell ref="A5:C7"/>
    <mergeCell ref="H6:L6"/>
  </mergeCells>
  <printOptions/>
  <pageMargins left="0.67" right="0.37" top="0.984251968503937" bottom="0.55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5.625" style="4" customWidth="1"/>
    <col min="2" max="8" width="11.50390625" style="7" customWidth="1"/>
    <col min="9" max="16384" width="9.00390625" style="2" customWidth="1"/>
  </cols>
  <sheetData>
    <row r="1" spans="1:8" s="1" customFormat="1" ht="22.5" customHeight="1">
      <c r="A1" s="616" t="s">
        <v>520</v>
      </c>
      <c r="B1" s="616"/>
      <c r="C1" s="616"/>
      <c r="D1" s="616"/>
      <c r="E1" s="616"/>
      <c r="F1" s="616"/>
      <c r="G1" s="616"/>
      <c r="H1" s="616"/>
    </row>
    <row r="2" spans="1:8" s="3" customFormat="1" ht="22.5" customHeight="1">
      <c r="A2" s="478" t="s">
        <v>536</v>
      </c>
      <c r="B2" s="478"/>
      <c r="C2" s="478"/>
      <c r="D2" s="478"/>
      <c r="E2" s="478"/>
      <c r="F2" s="478"/>
      <c r="G2" s="478"/>
      <c r="H2" s="478"/>
    </row>
    <row r="3" spans="1:8" ht="9" customHeight="1" thickBot="1">
      <c r="A3" s="13"/>
      <c r="B3" s="8"/>
      <c r="C3" s="8"/>
      <c r="D3" s="8"/>
      <c r="E3" s="8"/>
      <c r="F3" s="8"/>
      <c r="G3" s="8"/>
      <c r="H3" s="8"/>
    </row>
    <row r="4" spans="1:8" s="106" customFormat="1" ht="19.5" customHeight="1">
      <c r="A4" s="528" t="s">
        <v>545</v>
      </c>
      <c r="B4" s="561" t="s">
        <v>251</v>
      </c>
      <c r="C4" s="562" t="s">
        <v>567</v>
      </c>
      <c r="D4" s="562"/>
      <c r="E4" s="562"/>
      <c r="F4" s="562"/>
      <c r="G4" s="562"/>
      <c r="H4" s="522" t="s">
        <v>55</v>
      </c>
    </row>
    <row r="5" spans="1:8" s="106" customFormat="1" ht="31.5" customHeight="1">
      <c r="A5" s="529"/>
      <c r="B5" s="562"/>
      <c r="C5" s="104" t="s">
        <v>521</v>
      </c>
      <c r="D5" s="104" t="s">
        <v>52</v>
      </c>
      <c r="E5" s="201" t="s">
        <v>522</v>
      </c>
      <c r="F5" s="104" t="s">
        <v>53</v>
      </c>
      <c r="G5" s="104" t="s">
        <v>54</v>
      </c>
      <c r="H5" s="617"/>
    </row>
    <row r="6" spans="1:8" s="37" customFormat="1" ht="9" customHeight="1">
      <c r="A6" s="44"/>
      <c r="B6" s="45"/>
      <c r="C6" s="45"/>
      <c r="D6" s="45"/>
      <c r="E6" s="45"/>
      <c r="F6" s="45"/>
      <c r="G6" s="45"/>
      <c r="H6" s="45"/>
    </row>
    <row r="7" spans="1:8" s="37" customFormat="1" ht="15.75" customHeight="1">
      <c r="A7" s="48" t="s">
        <v>252</v>
      </c>
      <c r="B7" s="46">
        <f>SUM(B9:B24)</f>
        <v>159477</v>
      </c>
      <c r="C7" s="46">
        <v>157475</v>
      </c>
      <c r="D7" s="46">
        <v>99641</v>
      </c>
      <c r="E7" s="46">
        <v>4518</v>
      </c>
      <c r="F7" s="46">
        <v>49574</v>
      </c>
      <c r="G7" s="46">
        <v>3742</v>
      </c>
      <c r="H7" s="46">
        <v>2002</v>
      </c>
    </row>
    <row r="8" spans="1:8" s="37" customFormat="1" ht="15.75" customHeight="1">
      <c r="A8" s="48"/>
      <c r="B8" s="348"/>
      <c r="C8" s="348"/>
      <c r="D8" s="348"/>
      <c r="E8" s="348"/>
      <c r="F8" s="348"/>
      <c r="G8" s="348"/>
      <c r="H8" s="348"/>
    </row>
    <row r="9" spans="1:8" s="37" customFormat="1" ht="15.75" customHeight="1">
      <c r="A9" s="48" t="s">
        <v>523</v>
      </c>
      <c r="B9" s="46">
        <v>5057</v>
      </c>
      <c r="C9" s="46">
        <v>4733</v>
      </c>
      <c r="D9" s="46">
        <v>59</v>
      </c>
      <c r="E9" s="46" t="s">
        <v>14</v>
      </c>
      <c r="F9" s="46">
        <v>4255</v>
      </c>
      <c r="G9" s="46">
        <v>419</v>
      </c>
      <c r="H9" s="46">
        <v>324</v>
      </c>
    </row>
    <row r="10" spans="1:8" s="37" customFormat="1" ht="15.75" customHeight="1">
      <c r="A10" s="48" t="s">
        <v>524</v>
      </c>
      <c r="B10" s="46">
        <v>11242</v>
      </c>
      <c r="C10" s="46">
        <v>10972</v>
      </c>
      <c r="D10" s="46">
        <v>599</v>
      </c>
      <c r="E10" s="46">
        <v>45</v>
      </c>
      <c r="F10" s="46">
        <v>9827</v>
      </c>
      <c r="G10" s="46">
        <v>501</v>
      </c>
      <c r="H10" s="46">
        <v>270</v>
      </c>
    </row>
    <row r="11" spans="1:8" s="37" customFormat="1" ht="15.75" customHeight="1">
      <c r="A11" s="48" t="s">
        <v>525</v>
      </c>
      <c r="B11" s="46">
        <v>11710</v>
      </c>
      <c r="C11" s="46">
        <v>11482</v>
      </c>
      <c r="D11" s="46">
        <v>948</v>
      </c>
      <c r="E11" s="46">
        <v>1094</v>
      </c>
      <c r="F11" s="46">
        <v>9014</v>
      </c>
      <c r="G11" s="46">
        <v>426</v>
      </c>
      <c r="H11" s="46">
        <v>228</v>
      </c>
    </row>
    <row r="12" spans="1:8" s="37" customFormat="1" ht="15.75" customHeight="1">
      <c r="A12" s="48" t="s">
        <v>526</v>
      </c>
      <c r="B12" s="46">
        <v>12122</v>
      </c>
      <c r="C12" s="46">
        <v>11906</v>
      </c>
      <c r="D12" s="46">
        <v>1029</v>
      </c>
      <c r="E12" s="46">
        <v>1528</v>
      </c>
      <c r="F12" s="46">
        <v>8802</v>
      </c>
      <c r="G12" s="46">
        <v>547</v>
      </c>
      <c r="H12" s="46">
        <v>216</v>
      </c>
    </row>
    <row r="13" spans="1:8" s="37" customFormat="1" ht="15.75" customHeight="1">
      <c r="A13" s="48" t="s">
        <v>527</v>
      </c>
      <c r="B13" s="46">
        <v>11594</v>
      </c>
      <c r="C13" s="46">
        <v>11328</v>
      </c>
      <c r="D13" s="46">
        <v>2243</v>
      </c>
      <c r="E13" s="46">
        <v>987</v>
      </c>
      <c r="F13" s="46">
        <v>7658</v>
      </c>
      <c r="G13" s="46">
        <v>440</v>
      </c>
      <c r="H13" s="46">
        <v>266</v>
      </c>
    </row>
    <row r="14" s="37" customFormat="1" ht="15.75" customHeight="1">
      <c r="A14" s="48"/>
    </row>
    <row r="15" spans="1:8" s="37" customFormat="1" ht="15.75" customHeight="1">
      <c r="A15" s="48" t="s">
        <v>528</v>
      </c>
      <c r="B15" s="46">
        <v>9465</v>
      </c>
      <c r="C15" s="46">
        <v>9230</v>
      </c>
      <c r="D15" s="46">
        <v>3867</v>
      </c>
      <c r="E15" s="46">
        <v>661</v>
      </c>
      <c r="F15" s="46">
        <v>4135</v>
      </c>
      <c r="G15" s="46">
        <v>567</v>
      </c>
      <c r="H15" s="37">
        <v>235</v>
      </c>
    </row>
    <row r="16" spans="1:8" s="37" customFormat="1" ht="15.75" customHeight="1">
      <c r="A16" s="48" t="s">
        <v>529</v>
      </c>
      <c r="B16" s="46">
        <v>9751</v>
      </c>
      <c r="C16" s="46">
        <v>9582</v>
      </c>
      <c r="D16" s="46">
        <v>6460</v>
      </c>
      <c r="E16" s="46">
        <v>162</v>
      </c>
      <c r="F16" s="46">
        <v>2638</v>
      </c>
      <c r="G16" s="46">
        <v>322</v>
      </c>
      <c r="H16" s="46">
        <v>169</v>
      </c>
    </row>
    <row r="17" spans="1:8" s="37" customFormat="1" ht="15.75" customHeight="1">
      <c r="A17" s="48" t="s">
        <v>530</v>
      </c>
      <c r="B17" s="46">
        <v>8011</v>
      </c>
      <c r="C17" s="46">
        <v>7886</v>
      </c>
      <c r="D17" s="46">
        <v>6630</v>
      </c>
      <c r="E17" s="46">
        <v>22</v>
      </c>
      <c r="F17" s="46">
        <v>1060</v>
      </c>
      <c r="G17" s="46">
        <v>174</v>
      </c>
      <c r="H17" s="46">
        <v>125</v>
      </c>
    </row>
    <row r="18" spans="1:8" s="37" customFormat="1" ht="15.75" customHeight="1">
      <c r="A18" s="48" t="s">
        <v>531</v>
      </c>
      <c r="B18" s="46">
        <v>10349</v>
      </c>
      <c r="C18" s="46">
        <v>10210</v>
      </c>
      <c r="D18" s="46">
        <v>9211</v>
      </c>
      <c r="E18" s="46">
        <v>12</v>
      </c>
      <c r="F18" s="46">
        <v>837</v>
      </c>
      <c r="G18" s="46">
        <v>150</v>
      </c>
      <c r="H18" s="46">
        <v>139</v>
      </c>
    </row>
    <row r="19" spans="1:8" s="37" customFormat="1" ht="15.75" customHeight="1">
      <c r="A19" s="48" t="s">
        <v>532</v>
      </c>
      <c r="B19" s="46">
        <v>16221</v>
      </c>
      <c r="C19" s="46">
        <v>16210</v>
      </c>
      <c r="D19" s="46">
        <v>15473</v>
      </c>
      <c r="E19" s="46">
        <v>7</v>
      </c>
      <c r="F19" s="46">
        <v>662</v>
      </c>
      <c r="G19" s="46">
        <v>68</v>
      </c>
      <c r="H19" s="46">
        <v>11</v>
      </c>
    </row>
    <row r="20" s="37" customFormat="1" ht="15.75" customHeight="1">
      <c r="A20" s="48"/>
    </row>
    <row r="21" spans="1:8" s="37" customFormat="1" ht="15.75" customHeight="1">
      <c r="A21" s="48" t="s">
        <v>533</v>
      </c>
      <c r="B21" s="46">
        <v>22319</v>
      </c>
      <c r="C21" s="46">
        <v>22309</v>
      </c>
      <c r="D21" s="46">
        <v>21861</v>
      </c>
      <c r="E21" s="46" t="s">
        <v>14</v>
      </c>
      <c r="F21" s="46">
        <v>401</v>
      </c>
      <c r="G21" s="46">
        <v>47</v>
      </c>
      <c r="H21" s="37">
        <v>10</v>
      </c>
    </row>
    <row r="22" spans="1:8" s="37" customFormat="1" ht="15.75" customHeight="1">
      <c r="A22" s="48" t="s">
        <v>534</v>
      </c>
      <c r="B22" s="46">
        <v>18965</v>
      </c>
      <c r="C22" s="46">
        <v>18961</v>
      </c>
      <c r="D22" s="46">
        <v>18706</v>
      </c>
      <c r="E22" s="46" t="s">
        <v>14</v>
      </c>
      <c r="F22" s="46">
        <v>227</v>
      </c>
      <c r="G22" s="46">
        <v>28</v>
      </c>
      <c r="H22" s="37">
        <v>4</v>
      </c>
    </row>
    <row r="23" spans="1:8" s="37" customFormat="1" ht="15.75" customHeight="1">
      <c r="A23" s="48" t="s">
        <v>535</v>
      </c>
      <c r="B23" s="329">
        <v>6948</v>
      </c>
      <c r="C23" s="46">
        <v>6944</v>
      </c>
      <c r="D23" s="46">
        <v>6880</v>
      </c>
      <c r="E23" s="46" t="s">
        <v>14</v>
      </c>
      <c r="F23" s="46">
        <v>42</v>
      </c>
      <c r="G23" s="46">
        <v>22</v>
      </c>
      <c r="H23" s="46">
        <v>4</v>
      </c>
    </row>
    <row r="24" spans="1:8" s="37" customFormat="1" ht="15.75" customHeight="1">
      <c r="A24" s="153" t="s">
        <v>937</v>
      </c>
      <c r="B24" s="329">
        <v>5723</v>
      </c>
      <c r="C24" s="46">
        <v>5722</v>
      </c>
      <c r="D24" s="46">
        <v>5675</v>
      </c>
      <c r="E24" s="46" t="s">
        <v>14</v>
      </c>
      <c r="F24" s="46">
        <v>16</v>
      </c>
      <c r="G24" s="46">
        <v>31</v>
      </c>
      <c r="H24" s="46">
        <v>1</v>
      </c>
    </row>
    <row r="25" spans="1:8" s="37" customFormat="1" ht="15.75" customHeight="1">
      <c r="A25" s="48" t="s">
        <v>11</v>
      </c>
      <c r="B25" s="329"/>
      <c r="C25" s="46"/>
      <c r="D25" s="46"/>
      <c r="E25" s="46"/>
      <c r="F25" s="46"/>
      <c r="G25" s="46"/>
      <c r="H25" s="46"/>
    </row>
    <row r="26" spans="1:8" s="37" customFormat="1" ht="15.75" customHeight="1">
      <c r="A26" s="48" t="s">
        <v>253</v>
      </c>
      <c r="B26" s="348">
        <f>SUM(B28:B43)</f>
        <v>403038</v>
      </c>
      <c r="C26" s="348">
        <v>398513</v>
      </c>
      <c r="D26" s="348">
        <v>292386</v>
      </c>
      <c r="E26" s="348">
        <v>9655</v>
      </c>
      <c r="F26" s="348">
        <v>88912</v>
      </c>
      <c r="G26" s="348">
        <v>7560</v>
      </c>
      <c r="H26" s="348">
        <v>4525</v>
      </c>
    </row>
    <row r="27" spans="1:8" s="37" customFormat="1" ht="15.75" customHeight="1">
      <c r="A27" s="48"/>
      <c r="B27" s="348"/>
      <c r="C27" s="348"/>
      <c r="D27" s="348"/>
      <c r="E27" s="348"/>
      <c r="F27" s="348"/>
      <c r="G27" s="348"/>
      <c r="H27" s="348"/>
    </row>
    <row r="28" spans="1:8" s="37" customFormat="1" ht="15.75" customHeight="1">
      <c r="A28" s="48" t="s">
        <v>523</v>
      </c>
      <c r="B28" s="329">
        <v>5874</v>
      </c>
      <c r="C28" s="46">
        <v>5478</v>
      </c>
      <c r="D28" s="46">
        <v>67</v>
      </c>
      <c r="E28" s="46" t="s">
        <v>14</v>
      </c>
      <c r="F28" s="46">
        <v>4946</v>
      </c>
      <c r="G28" s="46">
        <v>465</v>
      </c>
      <c r="H28" s="46">
        <v>396</v>
      </c>
    </row>
    <row r="29" spans="1:8" s="37" customFormat="1" ht="15.75" customHeight="1">
      <c r="A29" s="48" t="s">
        <v>524</v>
      </c>
      <c r="B29" s="329">
        <v>14099</v>
      </c>
      <c r="C29" s="46">
        <v>13666</v>
      </c>
      <c r="D29" s="46">
        <v>783</v>
      </c>
      <c r="E29" s="46">
        <v>62</v>
      </c>
      <c r="F29" s="46">
        <v>12208</v>
      </c>
      <c r="G29" s="46">
        <v>613</v>
      </c>
      <c r="H29" s="46">
        <v>433</v>
      </c>
    </row>
    <row r="30" spans="1:8" s="37" customFormat="1" ht="15.75" customHeight="1">
      <c r="A30" s="48" t="s">
        <v>525</v>
      </c>
      <c r="B30" s="329">
        <v>18766</v>
      </c>
      <c r="C30" s="46">
        <v>18292</v>
      </c>
      <c r="D30" s="46">
        <v>1508</v>
      </c>
      <c r="E30" s="46">
        <v>2020</v>
      </c>
      <c r="F30" s="46">
        <v>14125</v>
      </c>
      <c r="G30" s="46">
        <v>639</v>
      </c>
      <c r="H30" s="46">
        <v>474</v>
      </c>
    </row>
    <row r="31" spans="1:8" s="37" customFormat="1" ht="15.75" customHeight="1">
      <c r="A31" s="48" t="s">
        <v>526</v>
      </c>
      <c r="B31" s="329">
        <v>23215</v>
      </c>
      <c r="C31" s="46">
        <v>22680</v>
      </c>
      <c r="D31" s="46">
        <v>1756</v>
      </c>
      <c r="E31" s="46">
        <v>3235</v>
      </c>
      <c r="F31" s="46">
        <v>16598</v>
      </c>
      <c r="G31" s="46">
        <v>1091</v>
      </c>
      <c r="H31" s="46">
        <v>535</v>
      </c>
    </row>
    <row r="32" spans="1:8" s="37" customFormat="1" ht="15.75" customHeight="1">
      <c r="A32" s="48" t="s">
        <v>527</v>
      </c>
      <c r="B32" s="329">
        <v>24914</v>
      </c>
      <c r="C32" s="46">
        <v>24196</v>
      </c>
      <c r="D32" s="46">
        <v>4190</v>
      </c>
      <c r="E32" s="46">
        <v>2202</v>
      </c>
      <c r="F32" s="46">
        <v>16756</v>
      </c>
      <c r="G32" s="46">
        <v>1048</v>
      </c>
      <c r="H32" s="46">
        <v>718</v>
      </c>
    </row>
    <row r="33" s="37" customFormat="1" ht="15.75" customHeight="1">
      <c r="A33" s="48"/>
    </row>
    <row r="34" spans="1:8" s="37" customFormat="1" ht="15.75" customHeight="1">
      <c r="A34" s="48" t="s">
        <v>528</v>
      </c>
      <c r="B34" s="329">
        <v>21870</v>
      </c>
      <c r="C34" s="46">
        <v>21232</v>
      </c>
      <c r="D34" s="46">
        <v>8585</v>
      </c>
      <c r="E34" s="46">
        <v>1601</v>
      </c>
      <c r="F34" s="46">
        <v>9645</v>
      </c>
      <c r="G34" s="46">
        <v>1401</v>
      </c>
      <c r="H34" s="46">
        <v>638</v>
      </c>
    </row>
    <row r="35" spans="1:8" s="37" customFormat="1" ht="15.75" customHeight="1">
      <c r="A35" s="48" t="s">
        <v>529</v>
      </c>
      <c r="B35" s="329">
        <v>22926</v>
      </c>
      <c r="C35" s="46">
        <v>22439</v>
      </c>
      <c r="D35" s="46">
        <v>14834</v>
      </c>
      <c r="E35" s="46">
        <v>415</v>
      </c>
      <c r="F35" s="46">
        <v>6315</v>
      </c>
      <c r="G35" s="46">
        <v>875</v>
      </c>
      <c r="H35" s="46">
        <v>487</v>
      </c>
    </row>
    <row r="36" spans="1:8" s="37" customFormat="1" ht="15.75" customHeight="1">
      <c r="A36" s="48" t="s">
        <v>530</v>
      </c>
      <c r="B36" s="329">
        <v>20553</v>
      </c>
      <c r="C36" s="46">
        <v>20202</v>
      </c>
      <c r="D36" s="46">
        <v>17119</v>
      </c>
      <c r="E36" s="46">
        <v>67</v>
      </c>
      <c r="F36" s="46">
        <v>2554</v>
      </c>
      <c r="G36" s="46">
        <v>462</v>
      </c>
      <c r="H36" s="46">
        <v>351</v>
      </c>
    </row>
    <row r="37" spans="1:8" s="37" customFormat="1" ht="15.75" customHeight="1">
      <c r="A37" s="48" t="s">
        <v>531</v>
      </c>
      <c r="B37" s="329">
        <v>27406</v>
      </c>
      <c r="C37" s="46">
        <v>27007</v>
      </c>
      <c r="D37" s="46">
        <v>24536</v>
      </c>
      <c r="E37" s="46">
        <v>35</v>
      </c>
      <c r="F37" s="46">
        <v>2046</v>
      </c>
      <c r="G37" s="46">
        <v>390</v>
      </c>
      <c r="H37" s="46">
        <v>399</v>
      </c>
    </row>
    <row r="38" spans="1:8" s="37" customFormat="1" ht="15.75" customHeight="1">
      <c r="A38" s="48" t="s">
        <v>532</v>
      </c>
      <c r="B38" s="329">
        <v>45600</v>
      </c>
      <c r="C38" s="46">
        <v>45567</v>
      </c>
      <c r="D38" s="46">
        <v>43610</v>
      </c>
      <c r="E38" s="46">
        <v>18</v>
      </c>
      <c r="F38" s="46">
        <v>1752</v>
      </c>
      <c r="G38" s="46">
        <v>187</v>
      </c>
      <c r="H38" s="46">
        <v>33</v>
      </c>
    </row>
    <row r="39" s="37" customFormat="1" ht="15.75" customHeight="1">
      <c r="A39" s="48"/>
    </row>
    <row r="40" spans="1:8" s="37" customFormat="1" ht="15.75" customHeight="1">
      <c r="A40" s="48" t="s">
        <v>533</v>
      </c>
      <c r="B40" s="329">
        <v>68533</v>
      </c>
      <c r="C40" s="46">
        <v>68504</v>
      </c>
      <c r="D40" s="46">
        <v>67205</v>
      </c>
      <c r="E40" s="46" t="s">
        <v>14</v>
      </c>
      <c r="F40" s="46">
        <v>1148</v>
      </c>
      <c r="G40" s="46">
        <v>151</v>
      </c>
      <c r="H40" s="46">
        <v>29</v>
      </c>
    </row>
    <row r="41" spans="1:8" s="37" customFormat="1" ht="15.75" customHeight="1">
      <c r="A41" s="48" t="s">
        <v>534</v>
      </c>
      <c r="B41" s="329">
        <v>64265</v>
      </c>
      <c r="C41" s="46">
        <v>64254</v>
      </c>
      <c r="D41" s="46">
        <v>63539</v>
      </c>
      <c r="E41" s="46" t="s">
        <v>14</v>
      </c>
      <c r="F41" s="46">
        <v>635</v>
      </c>
      <c r="G41" s="46">
        <v>80</v>
      </c>
      <c r="H41" s="46">
        <v>11</v>
      </c>
    </row>
    <row r="42" spans="1:8" s="37" customFormat="1" ht="15.75" customHeight="1">
      <c r="A42" s="48" t="s">
        <v>535</v>
      </c>
      <c r="B42" s="329">
        <v>24447</v>
      </c>
      <c r="C42" s="46">
        <v>24430</v>
      </c>
      <c r="D42" s="46">
        <v>24235</v>
      </c>
      <c r="E42" s="46" t="s">
        <v>14</v>
      </c>
      <c r="F42" s="46">
        <v>132</v>
      </c>
      <c r="G42" s="46">
        <v>63</v>
      </c>
      <c r="H42" s="46">
        <v>17</v>
      </c>
    </row>
    <row r="43" spans="1:8" s="37" customFormat="1" ht="15.75" customHeight="1">
      <c r="A43" s="153" t="s">
        <v>936</v>
      </c>
      <c r="B43" s="329">
        <v>20570</v>
      </c>
      <c r="C43" s="46">
        <v>20566</v>
      </c>
      <c r="D43" s="46">
        <v>20419</v>
      </c>
      <c r="E43" s="46" t="s">
        <v>14</v>
      </c>
      <c r="F43" s="46">
        <v>52</v>
      </c>
      <c r="G43" s="46">
        <v>95</v>
      </c>
      <c r="H43" s="46">
        <v>4</v>
      </c>
    </row>
    <row r="44" spans="1:8" s="37" customFormat="1" ht="9" customHeight="1" thickBot="1">
      <c r="A44" s="56" t="s">
        <v>11</v>
      </c>
      <c r="B44" s="51"/>
      <c r="C44" s="51"/>
      <c r="D44" s="51"/>
      <c r="E44" s="51"/>
      <c r="F44" s="51"/>
      <c r="G44" s="51"/>
      <c r="H44" s="51"/>
    </row>
    <row r="45" spans="1:8" s="37" customFormat="1" ht="13.5">
      <c r="A45" s="47"/>
      <c r="B45" s="45"/>
      <c r="C45" s="45"/>
      <c r="D45" s="45"/>
      <c r="E45" s="45"/>
      <c r="F45" s="45"/>
      <c r="G45" s="45"/>
      <c r="H45" s="45"/>
    </row>
    <row r="46" spans="1:8" s="37" customFormat="1" ht="13.5">
      <c r="A46" s="47"/>
      <c r="B46" s="45"/>
      <c r="C46" s="45"/>
      <c r="D46" s="45"/>
      <c r="E46" s="45"/>
      <c r="F46" s="45"/>
      <c r="G46" s="45"/>
      <c r="H46" s="45"/>
    </row>
    <row r="47" spans="1:8" s="37" customFormat="1" ht="13.5">
      <c r="A47" s="47"/>
      <c r="B47" s="45"/>
      <c r="C47" s="45"/>
      <c r="D47" s="45"/>
      <c r="E47" s="45"/>
      <c r="F47" s="45"/>
      <c r="G47" s="45"/>
      <c r="H47" s="45"/>
    </row>
    <row r="48" spans="1:8" s="37" customFormat="1" ht="13.5">
      <c r="A48" s="47"/>
      <c r="B48" s="45"/>
      <c r="C48" s="45"/>
      <c r="D48" s="45"/>
      <c r="E48" s="45"/>
      <c r="F48" s="45"/>
      <c r="G48" s="45"/>
      <c r="H48" s="45"/>
    </row>
    <row r="49" spans="1:8" s="37" customFormat="1" ht="13.5">
      <c r="A49" s="47"/>
      <c r="B49" s="45"/>
      <c r="C49" s="45"/>
      <c r="D49" s="45"/>
      <c r="E49" s="45"/>
      <c r="F49" s="45"/>
      <c r="G49" s="45"/>
      <c r="H49" s="45"/>
    </row>
    <row r="50" spans="1:8" s="37" customFormat="1" ht="13.5">
      <c r="A50" s="47"/>
      <c r="B50" s="45"/>
      <c r="C50" s="45"/>
      <c r="D50" s="45"/>
      <c r="E50" s="45"/>
      <c r="F50" s="45"/>
      <c r="G50" s="45"/>
      <c r="H50" s="45"/>
    </row>
    <row r="51" spans="1:8" s="37" customFormat="1" ht="13.5">
      <c r="A51" s="47"/>
      <c r="B51" s="45"/>
      <c r="C51" s="45"/>
      <c r="D51" s="45"/>
      <c r="E51" s="45"/>
      <c r="F51" s="45"/>
      <c r="G51" s="45"/>
      <c r="H51" s="45"/>
    </row>
    <row r="52" spans="1:8" s="37" customFormat="1" ht="13.5">
      <c r="A52" s="47"/>
      <c r="B52" s="45"/>
      <c r="C52" s="45"/>
      <c r="D52" s="45"/>
      <c r="E52" s="45"/>
      <c r="F52" s="45"/>
      <c r="G52" s="45"/>
      <c r="H52" s="45"/>
    </row>
    <row r="53" spans="1:8" s="37" customFormat="1" ht="13.5">
      <c r="A53" s="47"/>
      <c r="B53" s="45"/>
      <c r="C53" s="45"/>
      <c r="D53" s="45"/>
      <c r="E53" s="45"/>
      <c r="F53" s="45"/>
      <c r="G53" s="45"/>
      <c r="H53" s="45"/>
    </row>
    <row r="54" spans="1:8" s="37" customFormat="1" ht="13.5">
      <c r="A54" s="47"/>
      <c r="B54" s="45"/>
      <c r="C54" s="45"/>
      <c r="D54" s="45"/>
      <c r="E54" s="45"/>
      <c r="F54" s="45"/>
      <c r="G54" s="45"/>
      <c r="H54" s="45"/>
    </row>
    <row r="55" spans="1:8" s="37" customFormat="1" ht="13.5">
      <c r="A55" s="47"/>
      <c r="B55" s="45"/>
      <c r="C55" s="45"/>
      <c r="D55" s="45"/>
      <c r="E55" s="45"/>
      <c r="F55" s="45"/>
      <c r="G55" s="45"/>
      <c r="H55" s="45"/>
    </row>
    <row r="56" spans="1:8" s="37" customFormat="1" ht="13.5">
      <c r="A56" s="47"/>
      <c r="B56" s="45"/>
      <c r="C56" s="45"/>
      <c r="D56" s="45"/>
      <c r="E56" s="45"/>
      <c r="F56" s="45"/>
      <c r="G56" s="45"/>
      <c r="H56" s="45"/>
    </row>
    <row r="57" spans="1:8" s="37" customFormat="1" ht="13.5">
      <c r="A57" s="47"/>
      <c r="B57" s="45"/>
      <c r="C57" s="45"/>
      <c r="D57" s="45"/>
      <c r="E57" s="45"/>
      <c r="F57" s="45"/>
      <c r="G57" s="45"/>
      <c r="H57" s="45"/>
    </row>
    <row r="58" spans="1:8" s="37" customFormat="1" ht="13.5">
      <c r="A58" s="47"/>
      <c r="B58" s="45"/>
      <c r="C58" s="45"/>
      <c r="D58" s="45"/>
      <c r="E58" s="45"/>
      <c r="F58" s="45"/>
      <c r="G58" s="45"/>
      <c r="H58" s="45"/>
    </row>
    <row r="59" spans="1:8" s="37" customFormat="1" ht="13.5">
      <c r="A59" s="47"/>
      <c r="B59" s="45"/>
      <c r="C59" s="45"/>
      <c r="D59" s="45"/>
      <c r="E59" s="45"/>
      <c r="F59" s="45"/>
      <c r="G59" s="45"/>
      <c r="H59" s="45"/>
    </row>
    <row r="60" spans="1:8" s="37" customFormat="1" ht="13.5">
      <c r="A60" s="47"/>
      <c r="B60" s="45"/>
      <c r="C60" s="45"/>
      <c r="D60" s="45"/>
      <c r="E60" s="45"/>
      <c r="F60" s="45"/>
      <c r="G60" s="45"/>
      <c r="H60" s="45"/>
    </row>
    <row r="61" spans="1:8" s="37" customFormat="1" ht="13.5">
      <c r="A61" s="47"/>
      <c r="B61" s="45"/>
      <c r="C61" s="45"/>
      <c r="D61" s="45"/>
      <c r="E61" s="45"/>
      <c r="F61" s="45"/>
      <c r="G61" s="45"/>
      <c r="H61" s="45"/>
    </row>
    <row r="62" spans="1:8" s="37" customFormat="1" ht="13.5">
      <c r="A62" s="47"/>
      <c r="B62" s="45"/>
      <c r="C62" s="45"/>
      <c r="D62" s="45"/>
      <c r="E62" s="45"/>
      <c r="F62" s="45"/>
      <c r="G62" s="45"/>
      <c r="H62" s="45"/>
    </row>
    <row r="63" spans="1:8" s="37" customFormat="1" ht="13.5">
      <c r="A63" s="47"/>
      <c r="B63" s="45"/>
      <c r="C63" s="45"/>
      <c r="D63" s="45"/>
      <c r="E63" s="45"/>
      <c r="F63" s="45"/>
      <c r="G63" s="45"/>
      <c r="H63" s="45"/>
    </row>
    <row r="64" spans="1:8" s="37" customFormat="1" ht="13.5">
      <c r="A64" s="47"/>
      <c r="B64" s="45"/>
      <c r="C64" s="45"/>
      <c r="D64" s="45"/>
      <c r="E64" s="45"/>
      <c r="F64" s="45"/>
      <c r="G64" s="45"/>
      <c r="H64" s="45"/>
    </row>
    <row r="65" spans="1:8" s="37" customFormat="1" ht="13.5">
      <c r="A65" s="47"/>
      <c r="B65" s="45"/>
      <c r="C65" s="45"/>
      <c r="D65" s="45"/>
      <c r="E65" s="45"/>
      <c r="F65" s="45"/>
      <c r="G65" s="45"/>
      <c r="H65" s="45"/>
    </row>
    <row r="66" spans="1:8" s="37" customFormat="1" ht="13.5">
      <c r="A66" s="47"/>
      <c r="B66" s="45"/>
      <c r="C66" s="45"/>
      <c r="D66" s="45"/>
      <c r="E66" s="45"/>
      <c r="F66" s="45"/>
      <c r="G66" s="45"/>
      <c r="H66" s="45"/>
    </row>
    <row r="67" spans="1:8" s="37" customFormat="1" ht="13.5">
      <c r="A67" s="47"/>
      <c r="B67" s="45"/>
      <c r="C67" s="45"/>
      <c r="D67" s="45"/>
      <c r="E67" s="45"/>
      <c r="F67" s="45"/>
      <c r="G67" s="45"/>
      <c r="H67" s="45"/>
    </row>
    <row r="68" spans="1:8" s="37" customFormat="1" ht="13.5">
      <c r="A68" s="47"/>
      <c r="B68" s="45"/>
      <c r="C68" s="45"/>
      <c r="D68" s="45"/>
      <c r="E68" s="45"/>
      <c r="F68" s="45"/>
      <c r="G68" s="45"/>
      <c r="H68" s="45"/>
    </row>
    <row r="69" spans="1:8" s="37" customFormat="1" ht="13.5">
      <c r="A69" s="47"/>
      <c r="B69" s="45"/>
      <c r="C69" s="45"/>
      <c r="D69" s="45"/>
      <c r="E69" s="45"/>
      <c r="F69" s="45"/>
      <c r="G69" s="45"/>
      <c r="H69" s="45"/>
    </row>
    <row r="70" spans="1:8" s="37" customFormat="1" ht="13.5">
      <c r="A70" s="47"/>
      <c r="B70" s="45"/>
      <c r="C70" s="45"/>
      <c r="D70" s="45"/>
      <c r="E70" s="45"/>
      <c r="F70" s="45"/>
      <c r="G70" s="45"/>
      <c r="H70" s="45"/>
    </row>
    <row r="71" spans="1:8" s="37" customFormat="1" ht="13.5">
      <c r="A71" s="47"/>
      <c r="B71" s="45"/>
      <c r="C71" s="45"/>
      <c r="D71" s="45"/>
      <c r="E71" s="45"/>
      <c r="F71" s="45"/>
      <c r="G71" s="45"/>
      <c r="H71" s="45"/>
    </row>
    <row r="72" spans="1:8" s="37" customFormat="1" ht="13.5">
      <c r="A72" s="47"/>
      <c r="B72" s="45"/>
      <c r="C72" s="45"/>
      <c r="D72" s="45"/>
      <c r="E72" s="45"/>
      <c r="F72" s="45"/>
      <c r="G72" s="45"/>
      <c r="H72" s="45"/>
    </row>
    <row r="73" spans="1:8" s="37" customFormat="1" ht="13.5">
      <c r="A73" s="47"/>
      <c r="B73" s="45"/>
      <c r="C73" s="45"/>
      <c r="D73" s="45"/>
      <c r="E73" s="45"/>
      <c r="F73" s="45"/>
      <c r="G73" s="45"/>
      <c r="H73" s="45"/>
    </row>
    <row r="74" spans="1:8" s="37" customFormat="1" ht="13.5">
      <c r="A74" s="47"/>
      <c r="B74" s="45"/>
      <c r="C74" s="45"/>
      <c r="D74" s="45"/>
      <c r="E74" s="45"/>
      <c r="F74" s="45"/>
      <c r="G74" s="45"/>
      <c r="H74" s="45"/>
    </row>
    <row r="75" spans="1:8" s="37" customFormat="1" ht="13.5">
      <c r="A75" s="47"/>
      <c r="B75" s="45"/>
      <c r="C75" s="45"/>
      <c r="D75" s="45"/>
      <c r="E75" s="45"/>
      <c r="F75" s="45"/>
      <c r="G75" s="45"/>
      <c r="H75" s="45"/>
    </row>
    <row r="76" spans="1:8" s="37" customFormat="1" ht="13.5">
      <c r="A76" s="47"/>
      <c r="B76" s="45"/>
      <c r="C76" s="45"/>
      <c r="D76" s="45"/>
      <c r="E76" s="45"/>
      <c r="F76" s="45"/>
      <c r="G76" s="45"/>
      <c r="H76" s="45"/>
    </row>
    <row r="77" spans="1:8" s="37" customFormat="1" ht="13.5">
      <c r="A77" s="47"/>
      <c r="B77" s="45"/>
      <c r="C77" s="45"/>
      <c r="D77" s="45"/>
      <c r="E77" s="45"/>
      <c r="F77" s="45"/>
      <c r="G77" s="45"/>
      <c r="H77" s="45"/>
    </row>
    <row r="78" spans="1:8" s="37" customFormat="1" ht="13.5">
      <c r="A78" s="47"/>
      <c r="B78" s="45"/>
      <c r="C78" s="45"/>
      <c r="D78" s="45"/>
      <c r="E78" s="45"/>
      <c r="F78" s="45"/>
      <c r="G78" s="45"/>
      <c r="H78" s="45"/>
    </row>
    <row r="79" spans="1:8" s="37" customFormat="1" ht="13.5">
      <c r="A79" s="47"/>
      <c r="B79" s="45"/>
      <c r="C79" s="45"/>
      <c r="D79" s="45"/>
      <c r="E79" s="45"/>
      <c r="F79" s="45"/>
      <c r="G79" s="45"/>
      <c r="H79" s="45"/>
    </row>
    <row r="80" spans="1:8" s="37" customFormat="1" ht="13.5">
      <c r="A80" s="47"/>
      <c r="B80" s="45"/>
      <c r="C80" s="45"/>
      <c r="D80" s="45"/>
      <c r="E80" s="45"/>
      <c r="F80" s="45"/>
      <c r="G80" s="45"/>
      <c r="H80" s="45"/>
    </row>
    <row r="81" spans="1:8" s="37" customFormat="1" ht="13.5">
      <c r="A81" s="47"/>
      <c r="B81" s="45"/>
      <c r="C81" s="45"/>
      <c r="D81" s="45"/>
      <c r="E81" s="45"/>
      <c r="F81" s="45"/>
      <c r="G81" s="45"/>
      <c r="H81" s="45"/>
    </row>
    <row r="82" spans="1:8" s="37" customFormat="1" ht="13.5">
      <c r="A82" s="47"/>
      <c r="B82" s="45"/>
      <c r="C82" s="45"/>
      <c r="D82" s="45"/>
      <c r="E82" s="45"/>
      <c r="F82" s="45"/>
      <c r="G82" s="45"/>
      <c r="H82" s="45"/>
    </row>
    <row r="83" spans="1:8" s="37" customFormat="1" ht="13.5">
      <c r="A83" s="47"/>
      <c r="B83" s="45"/>
      <c r="C83" s="45"/>
      <c r="D83" s="45"/>
      <c r="E83" s="45"/>
      <c r="F83" s="45"/>
      <c r="G83" s="45"/>
      <c r="H83" s="45"/>
    </row>
  </sheetData>
  <sheetProtection/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7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9" customWidth="1"/>
    <col min="2" max="5" width="4.375" style="10" customWidth="1"/>
    <col min="6" max="6" width="3.875" style="10" customWidth="1"/>
    <col min="7" max="10" width="4.375" style="19" customWidth="1"/>
    <col min="11" max="11" width="3.875" style="19" customWidth="1"/>
    <col min="12" max="15" width="4.375" style="19" customWidth="1"/>
    <col min="16" max="16" width="3.875" style="19" customWidth="1"/>
    <col min="17" max="20" width="4.375" style="19" customWidth="1"/>
    <col min="21" max="21" width="3.875" style="19" customWidth="1"/>
    <col min="22" max="27" width="6.625" style="19" customWidth="1"/>
    <col min="28" max="30" width="6.625" style="6" customWidth="1"/>
    <col min="31" max="16384" width="9.00390625" style="6" customWidth="1"/>
  </cols>
  <sheetData>
    <row r="1" spans="1:27" s="24" customFormat="1" ht="24" customHeight="1">
      <c r="A1" s="488" t="s">
        <v>504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23"/>
      <c r="W1" s="23"/>
      <c r="X1" s="23"/>
      <c r="Y1" s="23"/>
      <c r="Z1" s="23"/>
      <c r="AA1" s="23"/>
    </row>
    <row r="2" spans="1:27" s="37" customFormat="1" ht="12" customHeight="1" thickBot="1">
      <c r="A2" s="52"/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9"/>
      <c r="W2" s="59"/>
      <c r="X2" s="47"/>
      <c r="Y2" s="47"/>
      <c r="Z2" s="47"/>
      <c r="AA2" s="47"/>
    </row>
    <row r="3" spans="1:27" s="37" customFormat="1" ht="19.5" customHeight="1">
      <c r="A3" s="482" t="s">
        <v>549</v>
      </c>
      <c r="B3" s="481" t="s">
        <v>62</v>
      </c>
      <c r="C3" s="493"/>
      <c r="D3" s="493"/>
      <c r="E3" s="493"/>
      <c r="F3" s="493"/>
      <c r="G3" s="493"/>
      <c r="H3" s="493"/>
      <c r="I3" s="493"/>
      <c r="J3" s="493"/>
      <c r="K3" s="494"/>
      <c r="L3" s="484" t="s">
        <v>566</v>
      </c>
      <c r="M3" s="485"/>
      <c r="N3" s="485"/>
      <c r="O3" s="485"/>
      <c r="P3" s="485"/>
      <c r="Q3" s="485"/>
      <c r="R3" s="485"/>
      <c r="S3" s="485"/>
      <c r="T3" s="485"/>
      <c r="U3" s="485"/>
      <c r="V3" s="59"/>
      <c r="W3" s="59"/>
      <c r="X3" s="47"/>
      <c r="Y3" s="47"/>
      <c r="Z3" s="47"/>
      <c r="AA3" s="47"/>
    </row>
    <row r="4" spans="1:27" s="37" customFormat="1" ht="19.5" customHeight="1">
      <c r="A4" s="507"/>
      <c r="B4" s="576" t="s">
        <v>63</v>
      </c>
      <c r="C4" s="572"/>
      <c r="D4" s="572"/>
      <c r="E4" s="572"/>
      <c r="F4" s="622"/>
      <c r="G4" s="621" t="s">
        <v>505</v>
      </c>
      <c r="H4" s="507"/>
      <c r="I4" s="507"/>
      <c r="J4" s="507"/>
      <c r="K4" s="489"/>
      <c r="L4" s="621" t="s">
        <v>63</v>
      </c>
      <c r="M4" s="507"/>
      <c r="N4" s="507"/>
      <c r="O4" s="507"/>
      <c r="P4" s="489"/>
      <c r="Q4" s="621" t="s">
        <v>64</v>
      </c>
      <c r="R4" s="507"/>
      <c r="S4" s="507"/>
      <c r="T4" s="507"/>
      <c r="U4" s="507"/>
      <c r="V4" s="59"/>
      <c r="W4" s="59"/>
      <c r="X4" s="47"/>
      <c r="Y4" s="47"/>
      <c r="Z4" s="47"/>
      <c r="AA4" s="47"/>
    </row>
    <row r="5" spans="1:27" s="37" customFormat="1" ht="6" customHeight="1">
      <c r="A5" s="40"/>
      <c r="B5" s="46"/>
      <c r="C5" s="46"/>
      <c r="D5" s="46"/>
      <c r="E5" s="46"/>
      <c r="F5" s="46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47"/>
      <c r="V5" s="59"/>
      <c r="W5" s="59"/>
      <c r="X5" s="47"/>
      <c r="Y5" s="47"/>
      <c r="Z5" s="47"/>
      <c r="AA5" s="47"/>
    </row>
    <row r="6" spans="1:27" s="37" customFormat="1" ht="19.5" customHeight="1">
      <c r="A6" s="48" t="s">
        <v>254</v>
      </c>
      <c r="B6" s="619">
        <v>203506</v>
      </c>
      <c r="C6" s="518"/>
      <c r="D6" s="518"/>
      <c r="E6" s="181" t="s">
        <v>347</v>
      </c>
      <c r="F6" s="47"/>
      <c r="G6" s="620">
        <v>15.9</v>
      </c>
      <c r="H6" s="620"/>
      <c r="I6" s="620"/>
      <c r="J6" s="180" t="s">
        <v>506</v>
      </c>
      <c r="K6" s="47"/>
      <c r="L6" s="618">
        <v>65.1</v>
      </c>
      <c r="M6" s="618"/>
      <c r="N6" s="618"/>
      <c r="O6" s="181" t="s">
        <v>954</v>
      </c>
      <c r="P6" s="47"/>
      <c r="Q6" s="618">
        <v>8.2</v>
      </c>
      <c r="R6" s="618"/>
      <c r="S6" s="618"/>
      <c r="T6" s="181" t="s">
        <v>954</v>
      </c>
      <c r="U6" s="47"/>
      <c r="V6" s="59"/>
      <c r="W6" s="59"/>
      <c r="X6" s="47"/>
      <c r="Y6" s="47"/>
      <c r="Z6" s="47"/>
      <c r="AA6" s="47"/>
    </row>
    <row r="7" spans="1:27" s="37" customFormat="1" ht="19.5" customHeight="1">
      <c r="A7" s="74" t="s">
        <v>507</v>
      </c>
      <c r="B7" s="619">
        <v>239099</v>
      </c>
      <c r="C7" s="518"/>
      <c r="D7" s="518"/>
      <c r="E7" s="33"/>
      <c r="F7" s="45"/>
      <c r="G7" s="620">
        <v>20.4</v>
      </c>
      <c r="H7" s="620"/>
      <c r="I7" s="620"/>
      <c r="J7" s="179"/>
      <c r="K7" s="187"/>
      <c r="L7" s="618">
        <v>66.8</v>
      </c>
      <c r="M7" s="618"/>
      <c r="N7" s="618"/>
      <c r="O7" s="179"/>
      <c r="P7" s="187"/>
      <c r="Q7" s="618">
        <v>10.5</v>
      </c>
      <c r="R7" s="618"/>
      <c r="S7" s="618"/>
      <c r="T7" s="179"/>
      <c r="U7" s="47"/>
      <c r="V7" s="59"/>
      <c r="W7" s="59"/>
      <c r="X7" s="47"/>
      <c r="Y7" s="47"/>
      <c r="Z7" s="47"/>
      <c r="AA7" s="47"/>
    </row>
    <row r="8" spans="1:27" s="37" customFormat="1" ht="19.5" customHeight="1">
      <c r="A8" s="74" t="s">
        <v>508</v>
      </c>
      <c r="B8" s="619">
        <v>263910</v>
      </c>
      <c r="C8" s="518"/>
      <c r="D8" s="518"/>
      <c r="E8" s="33"/>
      <c r="F8" s="45"/>
      <c r="G8" s="620">
        <v>28.2</v>
      </c>
      <c r="H8" s="620"/>
      <c r="I8" s="620"/>
      <c r="J8" s="179"/>
      <c r="K8" s="188"/>
      <c r="L8" s="618">
        <v>68.4</v>
      </c>
      <c r="M8" s="618"/>
      <c r="N8" s="618"/>
      <c r="O8" s="179"/>
      <c r="P8" s="188"/>
      <c r="Q8" s="618">
        <v>14.4</v>
      </c>
      <c r="R8" s="618"/>
      <c r="S8" s="618"/>
      <c r="T8" s="179"/>
      <c r="U8" s="47"/>
      <c r="V8" s="59"/>
      <c r="W8" s="59"/>
      <c r="X8" s="47"/>
      <c r="Y8" s="47"/>
      <c r="Z8" s="47"/>
      <c r="AA8" s="47"/>
    </row>
    <row r="9" spans="1:27" s="37" customFormat="1" ht="19.5" customHeight="1">
      <c r="A9" s="74" t="s">
        <v>509</v>
      </c>
      <c r="B9" s="619">
        <v>285071</v>
      </c>
      <c r="C9" s="518"/>
      <c r="D9" s="518"/>
      <c r="E9" s="33"/>
      <c r="F9" s="45"/>
      <c r="G9" s="620">
        <v>35.9</v>
      </c>
      <c r="H9" s="620"/>
      <c r="I9" s="620"/>
      <c r="J9" s="179"/>
      <c r="K9" s="188"/>
      <c r="L9" s="618">
        <v>69.8</v>
      </c>
      <c r="M9" s="618"/>
      <c r="N9" s="618"/>
      <c r="O9" s="179"/>
      <c r="P9" s="188"/>
      <c r="Q9" s="618">
        <v>18.3</v>
      </c>
      <c r="R9" s="618"/>
      <c r="S9" s="618"/>
      <c r="T9" s="179"/>
      <c r="U9" s="47"/>
      <c r="V9" s="59"/>
      <c r="W9" s="59"/>
      <c r="X9" s="47"/>
      <c r="Y9" s="47"/>
      <c r="Z9" s="47"/>
      <c r="AA9" s="47"/>
    </row>
    <row r="10" spans="1:27" s="37" customFormat="1" ht="19.5" customHeight="1">
      <c r="A10" s="74" t="s">
        <v>510</v>
      </c>
      <c r="B10" s="619">
        <v>280574</v>
      </c>
      <c r="C10" s="518"/>
      <c r="D10" s="518"/>
      <c r="E10" s="33"/>
      <c r="F10" s="45"/>
      <c r="G10" s="620">
        <v>39.2</v>
      </c>
      <c r="H10" s="620"/>
      <c r="I10" s="620"/>
      <c r="J10" s="179"/>
      <c r="K10" s="188"/>
      <c r="L10" s="618">
        <v>68.4</v>
      </c>
      <c r="M10" s="618"/>
      <c r="N10" s="618"/>
      <c r="O10" s="179"/>
      <c r="P10" s="188"/>
      <c r="Q10" s="618">
        <v>20</v>
      </c>
      <c r="R10" s="618"/>
      <c r="S10" s="618"/>
      <c r="T10" s="179"/>
      <c r="U10" s="47"/>
      <c r="V10" s="59"/>
      <c r="W10" s="59"/>
      <c r="X10" s="47"/>
      <c r="Y10" s="47"/>
      <c r="Z10" s="47"/>
      <c r="AA10" s="47"/>
    </row>
    <row r="11" spans="1:27" s="37" customFormat="1" ht="19.5" customHeight="1">
      <c r="A11" s="74" t="s">
        <v>511</v>
      </c>
      <c r="B11" s="619">
        <v>280646</v>
      </c>
      <c r="C11" s="518"/>
      <c r="D11" s="518"/>
      <c r="E11" s="33"/>
      <c r="F11" s="45"/>
      <c r="G11" s="620">
        <v>42.6</v>
      </c>
      <c r="H11" s="620"/>
      <c r="I11" s="620"/>
      <c r="J11" s="179"/>
      <c r="K11" s="188"/>
      <c r="L11" s="618">
        <v>68.2</v>
      </c>
      <c r="M11" s="618"/>
      <c r="N11" s="618"/>
      <c r="O11" s="179"/>
      <c r="P11" s="188"/>
      <c r="Q11" s="618">
        <v>21.7</v>
      </c>
      <c r="R11" s="618"/>
      <c r="S11" s="618"/>
      <c r="T11" s="179"/>
      <c r="U11" s="47"/>
      <c r="V11" s="59"/>
      <c r="W11" s="59"/>
      <c r="X11" s="47"/>
      <c r="Y11" s="47"/>
      <c r="Z11" s="47"/>
      <c r="AA11" s="47"/>
    </row>
    <row r="12" spans="1:27" s="37" customFormat="1" ht="19.5" customHeight="1">
      <c r="A12" s="48" t="s">
        <v>512</v>
      </c>
      <c r="B12" s="619">
        <v>295568</v>
      </c>
      <c r="C12" s="518"/>
      <c r="D12" s="518"/>
      <c r="E12" s="33"/>
      <c r="F12" s="45"/>
      <c r="G12" s="620">
        <v>49.7</v>
      </c>
      <c r="H12" s="620"/>
      <c r="I12" s="620"/>
      <c r="J12" s="179"/>
      <c r="K12" s="188"/>
      <c r="L12" s="618">
        <v>72</v>
      </c>
      <c r="M12" s="618"/>
      <c r="N12" s="618"/>
      <c r="O12" s="179"/>
      <c r="P12" s="188"/>
      <c r="Q12" s="618">
        <v>25.3</v>
      </c>
      <c r="R12" s="618"/>
      <c r="S12" s="618"/>
      <c r="T12" s="179"/>
      <c r="U12" s="47"/>
      <c r="V12" s="59"/>
      <c r="W12" s="59"/>
      <c r="X12" s="47"/>
      <c r="Y12" s="47"/>
      <c r="Z12" s="47"/>
      <c r="AA12" s="47"/>
    </row>
    <row r="13" spans="1:27" s="37" customFormat="1" ht="19.5" customHeight="1">
      <c r="A13" s="74" t="s">
        <v>513</v>
      </c>
      <c r="B13" s="619">
        <v>299467</v>
      </c>
      <c r="C13" s="518"/>
      <c r="D13" s="518"/>
      <c r="E13" s="33"/>
      <c r="F13" s="33"/>
      <c r="G13" s="620">
        <v>52.8</v>
      </c>
      <c r="H13" s="620"/>
      <c r="I13" s="620"/>
      <c r="J13" s="179"/>
      <c r="K13" s="188"/>
      <c r="L13" s="618">
        <v>73.6</v>
      </c>
      <c r="M13" s="618"/>
      <c r="N13" s="618"/>
      <c r="O13" s="179"/>
      <c r="P13" s="188"/>
      <c r="Q13" s="618">
        <v>26.9</v>
      </c>
      <c r="R13" s="618"/>
      <c r="S13" s="618"/>
      <c r="T13" s="179"/>
      <c r="U13" s="47"/>
      <c r="V13" s="59"/>
      <c r="W13" s="59"/>
      <c r="X13" s="47"/>
      <c r="Y13" s="47"/>
      <c r="Z13" s="47"/>
      <c r="AA13" s="47"/>
    </row>
    <row r="14" spans="1:27" s="37" customFormat="1" ht="19.5" customHeight="1">
      <c r="A14" s="74" t="s">
        <v>514</v>
      </c>
      <c r="B14" s="619">
        <v>295176</v>
      </c>
      <c r="C14" s="518"/>
      <c r="D14" s="518"/>
      <c r="E14" s="33"/>
      <c r="F14" s="45"/>
      <c r="G14" s="620">
        <v>53.15</v>
      </c>
      <c r="H14" s="620"/>
      <c r="I14" s="620"/>
      <c r="J14" s="179"/>
      <c r="K14" s="189"/>
      <c r="L14" s="618">
        <v>73.29</v>
      </c>
      <c r="M14" s="618"/>
      <c r="N14" s="618"/>
      <c r="O14" s="179"/>
      <c r="P14" s="189"/>
      <c r="Q14" s="618">
        <v>27.24</v>
      </c>
      <c r="R14" s="618"/>
      <c r="S14" s="618"/>
      <c r="T14" s="179"/>
      <c r="U14" s="47"/>
      <c r="V14" s="59"/>
      <c r="W14" s="59"/>
      <c r="X14" s="47"/>
      <c r="Y14" s="47"/>
      <c r="Z14" s="47"/>
      <c r="AA14" s="47"/>
    </row>
    <row r="15" spans="1:27" s="37" customFormat="1" ht="19.5" customHeight="1">
      <c r="A15" s="74" t="s">
        <v>571</v>
      </c>
      <c r="B15" s="619">
        <v>291805</v>
      </c>
      <c r="C15" s="518"/>
      <c r="D15" s="518"/>
      <c r="E15" s="33"/>
      <c r="F15" s="45"/>
      <c r="G15" s="620">
        <v>54.37</v>
      </c>
      <c r="H15" s="620"/>
      <c r="I15" s="620"/>
      <c r="J15" s="179"/>
      <c r="K15" s="189"/>
      <c r="L15" s="618">
        <v>73</v>
      </c>
      <c r="M15" s="618"/>
      <c r="N15" s="618"/>
      <c r="O15" s="179"/>
      <c r="P15" s="189"/>
      <c r="Q15" s="618">
        <v>27.9</v>
      </c>
      <c r="R15" s="618"/>
      <c r="S15" s="618"/>
      <c r="T15" s="179"/>
      <c r="U15" s="47"/>
      <c r="V15" s="59"/>
      <c r="W15" s="59"/>
      <c r="X15" s="47"/>
      <c r="Y15" s="47"/>
      <c r="Z15" s="47"/>
      <c r="AA15" s="47"/>
    </row>
    <row r="16" spans="1:27" s="37" customFormat="1" ht="19.5" customHeight="1">
      <c r="A16" s="74" t="s">
        <v>930</v>
      </c>
      <c r="B16" s="619">
        <v>291254</v>
      </c>
      <c r="C16" s="518"/>
      <c r="D16" s="518"/>
      <c r="E16" s="33"/>
      <c r="F16" s="45"/>
      <c r="G16" s="620">
        <v>55.01</v>
      </c>
      <c r="H16" s="620"/>
      <c r="I16" s="620"/>
      <c r="J16" s="179"/>
      <c r="K16" s="189"/>
      <c r="L16" s="618">
        <v>70.5</v>
      </c>
      <c r="M16" s="618"/>
      <c r="N16" s="618"/>
      <c r="O16" s="179"/>
      <c r="P16" s="189"/>
      <c r="Q16" s="618">
        <v>27.1</v>
      </c>
      <c r="R16" s="618"/>
      <c r="S16" s="618"/>
      <c r="T16" s="179"/>
      <c r="U16" s="47"/>
      <c r="V16" s="59"/>
      <c r="W16" s="59"/>
      <c r="X16" s="47"/>
      <c r="Y16" s="47"/>
      <c r="Z16" s="47"/>
      <c r="AA16" s="47"/>
    </row>
    <row r="17" spans="1:27" s="37" customFormat="1" ht="6" customHeight="1" thickBot="1">
      <c r="A17" s="56" t="s">
        <v>10</v>
      </c>
      <c r="B17" s="51"/>
      <c r="C17" s="51"/>
      <c r="D17" s="51"/>
      <c r="E17" s="51"/>
      <c r="F17" s="51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52"/>
      <c r="V17" s="59"/>
      <c r="W17" s="59"/>
      <c r="X17" s="47"/>
      <c r="Y17" s="47"/>
      <c r="Z17" s="47"/>
      <c r="AA17" s="47"/>
    </row>
  </sheetData>
  <sheetProtection/>
  <mergeCells count="52">
    <mergeCell ref="B3:K3"/>
    <mergeCell ref="L3:U3"/>
    <mergeCell ref="G4:K4"/>
    <mergeCell ref="B14:D14"/>
    <mergeCell ref="G14:I14"/>
    <mergeCell ref="B9:D9"/>
    <mergeCell ref="L13:N13"/>
    <mergeCell ref="L12:N12"/>
    <mergeCell ref="G12:I12"/>
    <mergeCell ref="B4:F4"/>
    <mergeCell ref="Q16:S16"/>
    <mergeCell ref="B16:D16"/>
    <mergeCell ref="B10:D10"/>
    <mergeCell ref="L15:N15"/>
    <mergeCell ref="G11:I11"/>
    <mergeCell ref="Q15:S15"/>
    <mergeCell ref="G16:I16"/>
    <mergeCell ref="B11:D11"/>
    <mergeCell ref="B12:D12"/>
    <mergeCell ref="L16:N16"/>
    <mergeCell ref="B6:D6"/>
    <mergeCell ref="B7:D7"/>
    <mergeCell ref="B8:D8"/>
    <mergeCell ref="L4:P4"/>
    <mergeCell ref="L6:N6"/>
    <mergeCell ref="L7:N7"/>
    <mergeCell ref="Q9:S9"/>
    <mergeCell ref="Q10:S10"/>
    <mergeCell ref="G9:I9"/>
    <mergeCell ref="G10:I10"/>
    <mergeCell ref="L10:N10"/>
    <mergeCell ref="L9:N9"/>
    <mergeCell ref="A1:U1"/>
    <mergeCell ref="Q6:S6"/>
    <mergeCell ref="Q7:S7"/>
    <mergeCell ref="Q8:S8"/>
    <mergeCell ref="G6:I6"/>
    <mergeCell ref="G7:I7"/>
    <mergeCell ref="G8:I8"/>
    <mergeCell ref="A3:A4"/>
    <mergeCell ref="Q4:U4"/>
    <mergeCell ref="L8:N8"/>
    <mergeCell ref="Q14:S14"/>
    <mergeCell ref="B13:D13"/>
    <mergeCell ref="G13:I13"/>
    <mergeCell ref="Q11:S11"/>
    <mergeCell ref="L11:N11"/>
    <mergeCell ref="B15:D15"/>
    <mergeCell ref="G15:I15"/>
    <mergeCell ref="L14:N14"/>
    <mergeCell ref="Q12:S12"/>
    <mergeCell ref="Q13:S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9" customWidth="1"/>
    <col min="2" max="5" width="4.375" style="10" customWidth="1"/>
    <col min="6" max="6" width="3.875" style="10" customWidth="1"/>
    <col min="7" max="10" width="4.375" style="19" customWidth="1"/>
    <col min="11" max="11" width="3.875" style="19" customWidth="1"/>
    <col min="12" max="15" width="4.375" style="19" customWidth="1"/>
    <col min="16" max="16" width="3.875" style="19" customWidth="1"/>
    <col min="17" max="20" width="4.375" style="19" customWidth="1"/>
    <col min="21" max="21" width="3.875" style="19" customWidth="1"/>
    <col min="22" max="27" width="6.625" style="19" customWidth="1"/>
    <col min="28" max="30" width="6.625" style="6" customWidth="1"/>
    <col min="31" max="16384" width="9.00390625" style="6" customWidth="1"/>
  </cols>
  <sheetData>
    <row r="1" spans="1:23" ht="24" customHeight="1">
      <c r="A1" s="488" t="s">
        <v>722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11"/>
      <c r="W1" s="11"/>
    </row>
    <row r="2" spans="1:27" s="37" customFormat="1" ht="12" customHeight="1" thickBot="1">
      <c r="A2" s="52"/>
      <c r="B2" s="51"/>
      <c r="C2" s="51"/>
      <c r="D2" s="173"/>
      <c r="E2" s="173"/>
      <c r="F2" s="17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9"/>
      <c r="W2" s="59"/>
      <c r="X2" s="47"/>
      <c r="Y2" s="47"/>
      <c r="Z2" s="47"/>
      <c r="AA2" s="47"/>
    </row>
    <row r="3" spans="1:27" s="37" customFormat="1" ht="19.5" customHeight="1">
      <c r="A3" s="490" t="s">
        <v>701</v>
      </c>
      <c r="B3" s="490"/>
      <c r="C3" s="579"/>
      <c r="D3" s="626" t="s">
        <v>723</v>
      </c>
      <c r="E3" s="627"/>
      <c r="F3" s="627"/>
      <c r="G3" s="627"/>
      <c r="H3" s="627"/>
      <c r="I3" s="628"/>
      <c r="J3" s="630" t="s">
        <v>724</v>
      </c>
      <c r="K3" s="631"/>
      <c r="L3" s="631"/>
      <c r="M3" s="631"/>
      <c r="N3" s="631"/>
      <c r="O3" s="632"/>
      <c r="P3" s="630" t="s">
        <v>725</v>
      </c>
      <c r="Q3" s="631"/>
      <c r="R3" s="631"/>
      <c r="S3" s="631"/>
      <c r="T3" s="631"/>
      <c r="U3" s="631"/>
      <c r="V3" s="59"/>
      <c r="W3" s="59"/>
      <c r="X3" s="47"/>
      <c r="Y3" s="47"/>
      <c r="Z3" s="47"/>
      <c r="AA3" s="47"/>
    </row>
    <row r="4" spans="1:27" s="37" customFormat="1" ht="19.5" customHeight="1">
      <c r="A4" s="487"/>
      <c r="B4" s="487"/>
      <c r="C4" s="482"/>
      <c r="D4" s="481"/>
      <c r="E4" s="493"/>
      <c r="F4" s="493"/>
      <c r="G4" s="493"/>
      <c r="H4" s="493"/>
      <c r="I4" s="494"/>
      <c r="J4" s="633"/>
      <c r="K4" s="634"/>
      <c r="L4" s="634"/>
      <c r="M4" s="634"/>
      <c r="N4" s="634"/>
      <c r="O4" s="635"/>
      <c r="P4" s="633" t="s">
        <v>726</v>
      </c>
      <c r="Q4" s="634"/>
      <c r="R4" s="634"/>
      <c r="S4" s="634"/>
      <c r="T4" s="634"/>
      <c r="U4" s="634"/>
      <c r="V4" s="59"/>
      <c r="W4" s="59"/>
      <c r="X4" s="47"/>
      <c r="Y4" s="47"/>
      <c r="Z4" s="47"/>
      <c r="AA4" s="47"/>
    </row>
    <row r="5" spans="1:27" s="37" customFormat="1" ht="6" customHeight="1">
      <c r="A5" s="174"/>
      <c r="B5" s="175"/>
      <c r="C5" s="176"/>
      <c r="D5" s="47"/>
      <c r="E5" s="47"/>
      <c r="F5" s="45"/>
      <c r="G5" s="47"/>
      <c r="H5" s="47"/>
      <c r="I5" s="47"/>
      <c r="J5" s="177"/>
      <c r="K5" s="177"/>
      <c r="L5" s="47"/>
      <c r="M5" s="47"/>
      <c r="N5" s="47"/>
      <c r="O5" s="47"/>
      <c r="P5" s="177"/>
      <c r="Q5" s="47"/>
      <c r="R5" s="47"/>
      <c r="S5" s="47"/>
      <c r="T5" s="47"/>
      <c r="U5" s="47"/>
      <c r="V5" s="59"/>
      <c r="W5" s="59"/>
      <c r="X5" s="47"/>
      <c r="Y5" s="47"/>
      <c r="Z5" s="47"/>
      <c r="AA5" s="47"/>
    </row>
    <row r="6" spans="1:27" s="37" customFormat="1" ht="19.5" customHeight="1">
      <c r="A6" s="485" t="s">
        <v>727</v>
      </c>
      <c r="B6" s="485"/>
      <c r="C6" s="491"/>
      <c r="D6" s="623">
        <v>291254</v>
      </c>
      <c r="E6" s="624"/>
      <c r="F6" s="624"/>
      <c r="G6" s="624"/>
      <c r="H6" s="47" t="s">
        <v>348</v>
      </c>
      <c r="I6" s="47"/>
      <c r="J6" s="620">
        <v>55.01</v>
      </c>
      <c r="K6" s="620"/>
      <c r="L6" s="620"/>
      <c r="M6" s="620"/>
      <c r="N6" s="180" t="s">
        <v>721</v>
      </c>
      <c r="O6" s="47"/>
      <c r="P6" s="618">
        <f>D6/J6</f>
        <v>5294.564624613707</v>
      </c>
      <c r="Q6" s="618"/>
      <c r="R6" s="618"/>
      <c r="S6" s="618"/>
      <c r="T6" s="181" t="s">
        <v>347</v>
      </c>
      <c r="V6" s="59"/>
      <c r="W6" s="59"/>
      <c r="X6" s="47"/>
      <c r="Y6" s="47"/>
      <c r="Z6" s="47"/>
      <c r="AA6" s="47"/>
    </row>
    <row r="7" spans="1:27" s="37" customFormat="1" ht="19.5" customHeight="1">
      <c r="A7" s="59"/>
      <c r="B7" s="33"/>
      <c r="C7" s="182"/>
      <c r="D7" s="178"/>
      <c r="E7" s="178"/>
      <c r="F7" s="178"/>
      <c r="G7" s="178"/>
      <c r="H7" s="47"/>
      <c r="I7" s="47"/>
      <c r="J7" s="66"/>
      <c r="K7" s="66"/>
      <c r="L7" s="66"/>
      <c r="M7" s="66"/>
      <c r="N7" s="47"/>
      <c r="O7" s="47"/>
      <c r="P7" s="179"/>
      <c r="Q7" s="179"/>
      <c r="R7" s="179"/>
      <c r="S7" s="179"/>
      <c r="T7" s="179"/>
      <c r="U7" s="47"/>
      <c r="V7" s="59"/>
      <c r="W7" s="59"/>
      <c r="X7" s="47"/>
      <c r="Y7" s="47"/>
      <c r="Z7" s="47"/>
      <c r="AA7" s="47"/>
    </row>
    <row r="8" spans="1:27" s="37" customFormat="1" ht="19.5" customHeight="1">
      <c r="A8" s="485" t="s">
        <v>728</v>
      </c>
      <c r="B8" s="485"/>
      <c r="C8" s="491"/>
      <c r="D8" s="178"/>
      <c r="E8" s="625">
        <v>252958</v>
      </c>
      <c r="F8" s="625"/>
      <c r="G8" s="625"/>
      <c r="H8" s="47"/>
      <c r="I8" s="47"/>
      <c r="J8" s="636">
        <v>47.73</v>
      </c>
      <c r="K8" s="636"/>
      <c r="L8" s="636"/>
      <c r="M8" s="636"/>
      <c r="N8" s="47"/>
      <c r="O8" s="47"/>
      <c r="P8" s="629">
        <v>5299.8</v>
      </c>
      <c r="Q8" s="629"/>
      <c r="R8" s="629"/>
      <c r="S8" s="629"/>
      <c r="T8" s="179"/>
      <c r="U8" s="47"/>
      <c r="V8" s="59"/>
      <c r="W8" s="59"/>
      <c r="X8" s="47"/>
      <c r="Y8" s="47"/>
      <c r="Z8" s="47"/>
      <c r="AA8" s="47"/>
    </row>
    <row r="9" spans="1:27" s="37" customFormat="1" ht="19.5" customHeight="1">
      <c r="A9" s="485" t="s">
        <v>729</v>
      </c>
      <c r="B9" s="485"/>
      <c r="C9" s="491"/>
      <c r="D9" s="178"/>
      <c r="E9" s="625">
        <v>11879</v>
      </c>
      <c r="F9" s="625"/>
      <c r="G9" s="625"/>
      <c r="H9" s="47"/>
      <c r="I9" s="47"/>
      <c r="J9" s="636">
        <v>2.07</v>
      </c>
      <c r="K9" s="636"/>
      <c r="L9" s="636"/>
      <c r="M9" s="636"/>
      <c r="N9" s="47"/>
      <c r="O9" s="47"/>
      <c r="P9" s="629">
        <v>5738.6</v>
      </c>
      <c r="Q9" s="629"/>
      <c r="R9" s="629"/>
      <c r="S9" s="629"/>
      <c r="T9" s="179"/>
      <c r="U9" s="47"/>
      <c r="V9" s="59"/>
      <c r="W9" s="59"/>
      <c r="X9" s="47"/>
      <c r="Y9" s="47"/>
      <c r="Z9" s="47"/>
      <c r="AA9" s="47"/>
    </row>
    <row r="10" spans="1:27" s="37" customFormat="1" ht="19.5" customHeight="1">
      <c r="A10" s="485" t="s">
        <v>730</v>
      </c>
      <c r="B10" s="485"/>
      <c r="C10" s="491"/>
      <c r="D10" s="178"/>
      <c r="E10" s="625">
        <v>10114</v>
      </c>
      <c r="F10" s="625"/>
      <c r="G10" s="625"/>
      <c r="H10" s="47"/>
      <c r="I10" s="47"/>
      <c r="J10" s="636">
        <v>2.31</v>
      </c>
      <c r="K10" s="636"/>
      <c r="L10" s="636"/>
      <c r="M10" s="636"/>
      <c r="N10" s="47"/>
      <c r="O10" s="47"/>
      <c r="P10" s="629">
        <v>4378.4</v>
      </c>
      <c r="Q10" s="629"/>
      <c r="R10" s="629"/>
      <c r="S10" s="629"/>
      <c r="T10" s="179"/>
      <c r="U10" s="47"/>
      <c r="V10" s="59"/>
      <c r="W10" s="59"/>
      <c r="X10" s="47"/>
      <c r="Y10" s="47"/>
      <c r="Z10" s="47"/>
      <c r="AA10" s="47"/>
    </row>
    <row r="11" spans="1:27" s="37" customFormat="1" ht="19.5" customHeight="1">
      <c r="A11" s="485" t="s">
        <v>731</v>
      </c>
      <c r="B11" s="485"/>
      <c r="C11" s="491"/>
      <c r="D11" s="178"/>
      <c r="E11" s="625">
        <v>9211</v>
      </c>
      <c r="F11" s="625"/>
      <c r="G11" s="625"/>
      <c r="H11" s="47"/>
      <c r="I11" s="47"/>
      <c r="J11" s="636">
        <v>1.35</v>
      </c>
      <c r="K11" s="636"/>
      <c r="L11" s="636"/>
      <c r="M11" s="636"/>
      <c r="N11" s="47"/>
      <c r="O11" s="47"/>
      <c r="P11" s="629">
        <v>6823</v>
      </c>
      <c r="Q11" s="629"/>
      <c r="R11" s="629"/>
      <c r="S11" s="629"/>
      <c r="T11" s="179"/>
      <c r="U11" s="47"/>
      <c r="V11" s="59"/>
      <c r="W11" s="59"/>
      <c r="X11" s="47"/>
      <c r="Y11" s="47"/>
      <c r="Z11" s="47"/>
      <c r="AA11" s="47"/>
    </row>
    <row r="12" spans="1:27" s="37" customFormat="1" ht="19.5" customHeight="1">
      <c r="A12" s="485" t="s">
        <v>732</v>
      </c>
      <c r="B12" s="485"/>
      <c r="C12" s="491"/>
      <c r="D12" s="178"/>
      <c r="E12" s="625">
        <v>7092</v>
      </c>
      <c r="F12" s="625"/>
      <c r="G12" s="625"/>
      <c r="H12" s="47"/>
      <c r="I12" s="47"/>
      <c r="J12" s="636">
        <v>1.54</v>
      </c>
      <c r="K12" s="636"/>
      <c r="L12" s="636"/>
      <c r="M12" s="636"/>
      <c r="N12" s="47"/>
      <c r="O12" s="47"/>
      <c r="P12" s="629">
        <v>4605.2</v>
      </c>
      <c r="Q12" s="629"/>
      <c r="R12" s="629"/>
      <c r="S12" s="629"/>
      <c r="T12" s="179"/>
      <c r="U12" s="47"/>
      <c r="V12" s="59"/>
      <c r="W12" s="59"/>
      <c r="X12" s="47"/>
      <c r="Y12" s="47"/>
      <c r="Z12" s="47"/>
      <c r="AA12" s="47"/>
    </row>
    <row r="13" spans="1:27" s="37" customFormat="1" ht="6.75" customHeight="1" thickBot="1">
      <c r="A13" s="183" t="s">
        <v>10</v>
      </c>
      <c r="B13" s="184"/>
      <c r="C13" s="185"/>
      <c r="D13" s="52"/>
      <c r="E13" s="52"/>
      <c r="F13" s="51"/>
      <c r="G13" s="52"/>
      <c r="H13" s="52"/>
      <c r="I13" s="52"/>
      <c r="J13" s="173"/>
      <c r="K13" s="173"/>
      <c r="L13" s="52"/>
      <c r="M13" s="52"/>
      <c r="N13" s="52"/>
      <c r="O13" s="52"/>
      <c r="P13" s="173"/>
      <c r="Q13" s="52"/>
      <c r="R13" s="52"/>
      <c r="S13" s="52"/>
      <c r="T13" s="52"/>
      <c r="U13" s="52"/>
      <c r="V13" s="59"/>
      <c r="W13" s="59"/>
      <c r="X13" s="47"/>
      <c r="Y13" s="47"/>
      <c r="Z13" s="47"/>
      <c r="AA13" s="47"/>
    </row>
    <row r="14" spans="1:27" s="37" customFormat="1" ht="19.5" customHeight="1">
      <c r="A14" s="59"/>
      <c r="B14" s="33"/>
      <c r="C14" s="33"/>
      <c r="D14" s="186"/>
      <c r="E14" s="186"/>
      <c r="F14" s="18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59"/>
      <c r="W14" s="59"/>
      <c r="X14" s="47"/>
      <c r="Y14" s="47"/>
      <c r="Z14" s="47"/>
      <c r="AA14" s="47"/>
    </row>
    <row r="15" spans="22:23" ht="19.5" customHeight="1">
      <c r="V15" s="11"/>
      <c r="W15" s="11"/>
    </row>
    <row r="16" spans="22:23" ht="19.5" customHeight="1">
      <c r="V16" s="11"/>
      <c r="W16" s="11"/>
    </row>
    <row r="17" spans="22:23" ht="19.5" customHeight="1">
      <c r="V17" s="11"/>
      <c r="W17" s="11"/>
    </row>
    <row r="18" spans="22:23" ht="19.5" customHeight="1">
      <c r="V18" s="11"/>
      <c r="W18" s="11"/>
    </row>
    <row r="19" spans="22:23" ht="13.5">
      <c r="V19" s="11"/>
      <c r="W19" s="11"/>
    </row>
    <row r="20" spans="22:23" ht="13.5">
      <c r="V20" s="11"/>
      <c r="W20" s="11"/>
    </row>
    <row r="21" spans="22:23" ht="13.5">
      <c r="V21" s="11"/>
      <c r="W21" s="11"/>
    </row>
    <row r="22" spans="22:23" ht="13.5">
      <c r="V22" s="11"/>
      <c r="W22" s="11"/>
    </row>
    <row r="23" spans="22:23" ht="13.5">
      <c r="V23" s="11"/>
      <c r="W23" s="11"/>
    </row>
    <row r="24" spans="22:23" ht="13.5">
      <c r="V24" s="11"/>
      <c r="W24" s="11"/>
    </row>
    <row r="25" spans="22:23" ht="13.5">
      <c r="V25" s="11"/>
      <c r="W25" s="11"/>
    </row>
    <row r="26" spans="22:23" ht="13.5">
      <c r="V26" s="11"/>
      <c r="W26" s="11"/>
    </row>
    <row r="27" spans="22:23" ht="13.5">
      <c r="V27" s="11"/>
      <c r="W27" s="11"/>
    </row>
    <row r="28" spans="22:23" ht="13.5">
      <c r="V28" s="11"/>
      <c r="W28" s="11"/>
    </row>
    <row r="29" spans="21:23" ht="13.5">
      <c r="U29" s="11"/>
      <c r="V29" s="11"/>
      <c r="W29" s="11"/>
    </row>
    <row r="30" ht="13.5">
      <c r="U30" s="11"/>
    </row>
    <row r="31" ht="13.5">
      <c r="U31" s="11"/>
    </row>
    <row r="32" ht="13.5">
      <c r="U32" s="11"/>
    </row>
    <row r="33" ht="13.5">
      <c r="U33" s="11"/>
    </row>
    <row r="34" ht="13.5">
      <c r="U34" s="11"/>
    </row>
    <row r="35" ht="13.5">
      <c r="U35" s="11"/>
    </row>
    <row r="36" ht="13.5">
      <c r="U36" s="11"/>
    </row>
    <row r="37" ht="13.5">
      <c r="U37" s="11"/>
    </row>
    <row r="38" ht="13.5">
      <c r="U38" s="11"/>
    </row>
    <row r="39" ht="13.5">
      <c r="U39" s="11"/>
    </row>
    <row r="40" ht="13.5">
      <c r="U40" s="11"/>
    </row>
    <row r="41" ht="13.5">
      <c r="U41" s="11"/>
    </row>
    <row r="42" ht="13.5">
      <c r="U42" s="11"/>
    </row>
    <row r="43" ht="13.5">
      <c r="U43" s="11"/>
    </row>
    <row r="44" ht="13.5">
      <c r="U44" s="11"/>
    </row>
    <row r="45" ht="13.5">
      <c r="U45" s="11"/>
    </row>
    <row r="46" ht="13.5">
      <c r="U46" s="11"/>
    </row>
    <row r="47" ht="13.5">
      <c r="U47" s="11"/>
    </row>
    <row r="48" ht="13.5">
      <c r="U48" s="11"/>
    </row>
    <row r="49" ht="13.5">
      <c r="U49" s="11"/>
    </row>
    <row r="50" ht="13.5">
      <c r="U50" s="11"/>
    </row>
    <row r="51" ht="13.5">
      <c r="U51" s="11"/>
    </row>
    <row r="52" ht="13.5">
      <c r="U52" s="11"/>
    </row>
    <row r="53" ht="13.5">
      <c r="U53" s="11"/>
    </row>
    <row r="54" ht="13.5">
      <c r="U54" s="11"/>
    </row>
    <row r="55" ht="13.5">
      <c r="U55" s="11"/>
    </row>
    <row r="56" ht="13.5">
      <c r="U56" s="11"/>
    </row>
    <row r="57" ht="13.5">
      <c r="U57" s="11"/>
    </row>
    <row r="58" ht="13.5">
      <c r="U58" s="11"/>
    </row>
    <row r="59" ht="13.5">
      <c r="U59" s="11"/>
    </row>
    <row r="60" ht="13.5">
      <c r="U60" s="11"/>
    </row>
    <row r="61" ht="13.5">
      <c r="U61" s="11"/>
    </row>
    <row r="62" ht="13.5">
      <c r="U62" s="11"/>
    </row>
    <row r="63" ht="13.5">
      <c r="U63" s="11"/>
    </row>
    <row r="64" ht="13.5">
      <c r="U64" s="11"/>
    </row>
    <row r="65" ht="13.5">
      <c r="U65" s="11"/>
    </row>
    <row r="66" ht="13.5">
      <c r="U66" s="11"/>
    </row>
    <row r="67" ht="13.5">
      <c r="U67" s="11"/>
    </row>
    <row r="68" ht="13.5">
      <c r="U68" s="11"/>
    </row>
    <row r="69" ht="13.5">
      <c r="U69" s="11"/>
    </row>
  </sheetData>
  <sheetProtection/>
  <mergeCells count="30"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D6:G6"/>
    <mergeCell ref="A6:C6"/>
    <mergeCell ref="A8:C8"/>
    <mergeCell ref="E8:G8"/>
    <mergeCell ref="A12:C12"/>
    <mergeCell ref="E10:G10"/>
    <mergeCell ref="E12:G12"/>
    <mergeCell ref="A11:C11"/>
    <mergeCell ref="E11:G11"/>
    <mergeCell ref="A10:C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9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19" customWidth="1"/>
    <col min="2" max="2" width="7.875" style="19" customWidth="1"/>
    <col min="3" max="4" width="8.875" style="99" customWidth="1"/>
    <col min="5" max="5" width="8.875" style="206" customWidth="1"/>
    <col min="6" max="14" width="8.625" style="99" customWidth="1"/>
    <col min="15" max="15" width="8.125" style="99" customWidth="1"/>
    <col min="16" max="16" width="8.00390625" style="99" customWidth="1"/>
    <col min="17" max="17" width="8.625" style="99" customWidth="1"/>
    <col min="18" max="18" width="8.00390625" style="99" customWidth="1"/>
    <col min="19" max="19" width="8.625" style="99" customWidth="1"/>
    <col min="20" max="20" width="8.125" style="99" customWidth="1"/>
    <col min="21" max="21" width="8.00390625" style="99" customWidth="1"/>
    <col min="22" max="22" width="8.625" style="99" customWidth="1"/>
    <col min="23" max="23" width="8.125" style="99" customWidth="1"/>
    <col min="24" max="24" width="8.625" style="99" customWidth="1"/>
    <col min="25" max="25" width="8.125" style="99" customWidth="1"/>
    <col min="26" max="27" width="8.25390625" style="19" customWidth="1"/>
    <col min="28" max="28" width="8.375" style="19" customWidth="1"/>
    <col min="29" max="51" width="8.25390625" style="19" customWidth="1"/>
    <col min="52" max="16384" width="9.00390625" style="19" customWidth="1"/>
  </cols>
  <sheetData>
    <row r="1" spans="1:25" s="203" customFormat="1" ht="28.5" customHeight="1">
      <c r="A1" s="544" t="s">
        <v>762</v>
      </c>
      <c r="B1" s="544"/>
      <c r="C1" s="544"/>
      <c r="D1" s="544"/>
      <c r="E1" s="544"/>
      <c r="F1" s="544"/>
      <c r="G1" s="544"/>
      <c r="H1" s="544"/>
      <c r="I1" s="544"/>
      <c r="J1" s="26" t="s">
        <v>758</v>
      </c>
      <c r="K1" s="26"/>
      <c r="L1" s="26"/>
      <c r="M1" s="26"/>
      <c r="N1" s="26"/>
      <c r="O1" s="26"/>
      <c r="P1" s="26"/>
      <c r="Q1" s="26"/>
      <c r="R1" s="26"/>
      <c r="S1" s="202"/>
      <c r="T1" s="202"/>
      <c r="U1" s="202"/>
      <c r="V1" s="202"/>
      <c r="W1" s="202"/>
      <c r="X1" s="202"/>
      <c r="Y1" s="202"/>
    </row>
    <row r="2" spans="1:25" ht="21" customHeight="1" thickBot="1">
      <c r="A2" s="14"/>
      <c r="B2" s="14"/>
      <c r="C2" s="204"/>
      <c r="D2" s="204"/>
      <c r="E2" s="205"/>
      <c r="F2" s="204"/>
      <c r="G2" s="204"/>
      <c r="H2" s="204"/>
      <c r="I2" s="204"/>
      <c r="J2" s="322"/>
      <c r="K2" s="322"/>
      <c r="L2" s="322"/>
      <c r="M2" s="322"/>
      <c r="N2" s="322"/>
      <c r="O2" s="52"/>
      <c r="P2" s="52"/>
      <c r="Q2" s="52"/>
      <c r="R2" s="52"/>
      <c r="S2" s="204"/>
      <c r="T2" s="204"/>
      <c r="U2" s="204"/>
      <c r="V2" s="52"/>
      <c r="W2" s="52"/>
      <c r="X2" s="52"/>
      <c r="Y2" s="52"/>
    </row>
    <row r="3" spans="1:25" s="106" customFormat="1" ht="22.5" customHeight="1">
      <c r="A3" s="643" t="s">
        <v>237</v>
      </c>
      <c r="B3" s="644"/>
      <c r="C3" s="657" t="s">
        <v>255</v>
      </c>
      <c r="D3" s="657" t="s">
        <v>256</v>
      </c>
      <c r="E3" s="655" t="s">
        <v>257</v>
      </c>
      <c r="F3" s="647" t="s">
        <v>763</v>
      </c>
      <c r="G3" s="647"/>
      <c r="H3" s="647"/>
      <c r="I3" s="647"/>
      <c r="J3" s="648"/>
      <c r="K3" s="647" t="s">
        <v>666</v>
      </c>
      <c r="L3" s="647"/>
      <c r="M3" s="647"/>
      <c r="N3" s="647"/>
      <c r="O3" s="648"/>
      <c r="P3" s="648" t="s">
        <v>667</v>
      </c>
      <c r="Q3" s="651"/>
      <c r="R3" s="651"/>
      <c r="S3" s="651"/>
      <c r="T3" s="652"/>
      <c r="U3" s="648" t="s">
        <v>537</v>
      </c>
      <c r="V3" s="651"/>
      <c r="W3" s="651"/>
      <c r="X3" s="651"/>
      <c r="Y3" s="651"/>
    </row>
    <row r="4" spans="1:25" s="106" customFormat="1" ht="31.5" customHeight="1">
      <c r="A4" s="643"/>
      <c r="B4" s="644"/>
      <c r="C4" s="658"/>
      <c r="D4" s="658"/>
      <c r="E4" s="656"/>
      <c r="F4" s="641" t="s">
        <v>349</v>
      </c>
      <c r="G4" s="642"/>
      <c r="H4" s="641" t="s">
        <v>216</v>
      </c>
      <c r="I4" s="642"/>
      <c r="J4" s="653" t="s">
        <v>258</v>
      </c>
      <c r="K4" s="641" t="s">
        <v>349</v>
      </c>
      <c r="L4" s="642"/>
      <c r="M4" s="641" t="s">
        <v>216</v>
      </c>
      <c r="N4" s="642"/>
      <c r="O4" s="639" t="s">
        <v>258</v>
      </c>
      <c r="P4" s="641" t="s">
        <v>349</v>
      </c>
      <c r="Q4" s="642"/>
      <c r="R4" s="641" t="s">
        <v>216</v>
      </c>
      <c r="S4" s="642"/>
      <c r="T4" s="653" t="s">
        <v>258</v>
      </c>
      <c r="U4" s="641" t="s">
        <v>349</v>
      </c>
      <c r="V4" s="642"/>
      <c r="W4" s="641" t="s">
        <v>216</v>
      </c>
      <c r="X4" s="642"/>
      <c r="Y4" s="649" t="s">
        <v>258</v>
      </c>
    </row>
    <row r="5" spans="1:25" s="106" customFormat="1" ht="63.75" customHeight="1">
      <c r="A5" s="645"/>
      <c r="B5" s="646"/>
      <c r="C5" s="658"/>
      <c r="D5" s="658"/>
      <c r="E5" s="656"/>
      <c r="F5" s="217" t="s">
        <v>1188</v>
      </c>
      <c r="G5" s="215" t="s">
        <v>259</v>
      </c>
      <c r="H5" s="217" t="s">
        <v>1189</v>
      </c>
      <c r="I5" s="215" t="s">
        <v>1190</v>
      </c>
      <c r="J5" s="654"/>
      <c r="K5" s="217" t="s">
        <v>350</v>
      </c>
      <c r="L5" s="215" t="s">
        <v>259</v>
      </c>
      <c r="M5" s="217" t="s">
        <v>350</v>
      </c>
      <c r="N5" s="215" t="s">
        <v>217</v>
      </c>
      <c r="O5" s="640"/>
      <c r="P5" s="217" t="s">
        <v>350</v>
      </c>
      <c r="Q5" s="215" t="s">
        <v>259</v>
      </c>
      <c r="R5" s="217" t="s">
        <v>350</v>
      </c>
      <c r="S5" s="215" t="s">
        <v>217</v>
      </c>
      <c r="T5" s="654"/>
      <c r="U5" s="217" t="s">
        <v>350</v>
      </c>
      <c r="V5" s="215" t="s">
        <v>259</v>
      </c>
      <c r="W5" s="217" t="s">
        <v>350</v>
      </c>
      <c r="X5" s="215" t="s">
        <v>217</v>
      </c>
      <c r="Y5" s="650"/>
    </row>
    <row r="6" spans="1:2" ht="9" customHeight="1">
      <c r="A6" s="11"/>
      <c r="B6" s="9"/>
    </row>
    <row r="7" spans="1:25" ht="21" customHeight="1">
      <c r="A7" s="211" t="s">
        <v>970</v>
      </c>
      <c r="B7" s="214"/>
      <c r="C7" s="365">
        <v>409638</v>
      </c>
      <c r="D7" s="365">
        <v>434512</v>
      </c>
      <c r="E7" s="366">
        <v>106.1</v>
      </c>
      <c r="F7" s="365">
        <v>272083</v>
      </c>
      <c r="G7" s="365">
        <v>81524</v>
      </c>
      <c r="H7" s="365">
        <v>246989</v>
      </c>
      <c r="I7" s="365">
        <v>56430</v>
      </c>
      <c r="J7" s="365">
        <v>25094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</row>
    <row r="8" spans="1:25" ht="21" customHeight="1">
      <c r="A8" s="211"/>
      <c r="B8" s="214"/>
      <c r="C8" s="365"/>
      <c r="D8" s="365"/>
      <c r="E8" s="366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</row>
    <row r="9" spans="1:25" ht="21" customHeight="1">
      <c r="A9" s="637">
        <v>7</v>
      </c>
      <c r="B9" s="638"/>
      <c r="C9" s="365">
        <v>407087</v>
      </c>
      <c r="D9" s="365">
        <v>434014</v>
      </c>
      <c r="E9" s="366">
        <v>106.6</v>
      </c>
      <c r="F9" s="365">
        <v>270348</v>
      </c>
      <c r="G9" s="365">
        <v>86501</v>
      </c>
      <c r="H9" s="365">
        <v>243386</v>
      </c>
      <c r="I9" s="365">
        <v>59539</v>
      </c>
      <c r="J9" s="365">
        <v>26962</v>
      </c>
      <c r="K9" s="365">
        <v>234612</v>
      </c>
      <c r="L9" s="365">
        <v>70279</v>
      </c>
      <c r="M9" s="365">
        <v>214686</v>
      </c>
      <c r="N9" s="365">
        <v>50353</v>
      </c>
      <c r="O9" s="365">
        <v>19926</v>
      </c>
      <c r="P9" s="365">
        <v>35736</v>
      </c>
      <c r="Q9" s="365">
        <v>16222</v>
      </c>
      <c r="R9" s="365">
        <v>28700</v>
      </c>
      <c r="S9" s="365">
        <v>9186</v>
      </c>
      <c r="T9" s="365">
        <v>7036</v>
      </c>
      <c r="U9" s="365">
        <v>71539</v>
      </c>
      <c r="V9" s="365">
        <v>16890</v>
      </c>
      <c r="W9" s="365">
        <v>64538</v>
      </c>
      <c r="X9" s="365">
        <v>9689</v>
      </c>
      <c r="Y9" s="365">
        <v>7001</v>
      </c>
    </row>
    <row r="10" spans="1:25" ht="21" customHeight="1">
      <c r="A10" s="211"/>
      <c r="B10" s="214"/>
      <c r="C10" s="365"/>
      <c r="D10" s="365"/>
      <c r="E10" s="366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</row>
    <row r="11" spans="1:25" ht="21" customHeight="1">
      <c r="A11" s="637">
        <v>12</v>
      </c>
      <c r="B11" s="638"/>
      <c r="C11" s="365">
        <v>402706</v>
      </c>
      <c r="D11" s="365">
        <v>426865</v>
      </c>
      <c r="E11" s="366">
        <v>106</v>
      </c>
      <c r="F11" s="365">
        <v>254361</v>
      </c>
      <c r="G11" s="365">
        <v>84380</v>
      </c>
      <c r="H11" s="365">
        <v>230202</v>
      </c>
      <c r="I11" s="365">
        <v>60221</v>
      </c>
      <c r="J11" s="365">
        <v>24159</v>
      </c>
      <c r="K11" s="365">
        <v>222750</v>
      </c>
      <c r="L11" s="365">
        <v>70083</v>
      </c>
      <c r="M11" s="365">
        <v>205401</v>
      </c>
      <c r="N11" s="365">
        <v>52734</v>
      </c>
      <c r="O11" s="365">
        <v>17349</v>
      </c>
      <c r="P11" s="365">
        <v>31611</v>
      </c>
      <c r="Q11" s="365">
        <v>14297</v>
      </c>
      <c r="R11" s="365">
        <v>24801</v>
      </c>
      <c r="S11" s="365">
        <v>7487</v>
      </c>
      <c r="T11" s="365">
        <v>6810</v>
      </c>
      <c r="U11" s="365">
        <v>64277</v>
      </c>
      <c r="V11" s="365">
        <v>14783</v>
      </c>
      <c r="W11" s="365">
        <v>57421</v>
      </c>
      <c r="X11" s="365">
        <v>7927</v>
      </c>
      <c r="Y11" s="365">
        <v>6856</v>
      </c>
    </row>
    <row r="12" spans="1:25" ht="21" customHeight="1">
      <c r="A12" s="211"/>
      <c r="B12" s="214"/>
      <c r="C12" s="365"/>
      <c r="D12" s="365"/>
      <c r="E12" s="366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</row>
    <row r="13" spans="1:25" ht="21" customHeight="1">
      <c r="A13" s="637">
        <v>17</v>
      </c>
      <c r="B13" s="638"/>
      <c r="C13" s="365">
        <v>399831</v>
      </c>
      <c r="D13" s="365">
        <v>415614</v>
      </c>
      <c r="E13" s="366">
        <v>103.9</v>
      </c>
      <c r="F13" s="365">
        <v>235802</v>
      </c>
      <c r="G13" s="365">
        <v>80228</v>
      </c>
      <c r="H13" s="365">
        <v>220255</v>
      </c>
      <c r="I13" s="365">
        <v>64681</v>
      </c>
      <c r="J13" s="365">
        <v>15547</v>
      </c>
      <c r="K13" s="365">
        <v>208050</v>
      </c>
      <c r="L13" s="365">
        <v>67926</v>
      </c>
      <c r="M13" s="365">
        <v>197762</v>
      </c>
      <c r="N13" s="365">
        <v>57638</v>
      </c>
      <c r="O13" s="365">
        <v>10288</v>
      </c>
      <c r="P13" s="365">
        <v>27752</v>
      </c>
      <c r="Q13" s="365">
        <v>12302</v>
      </c>
      <c r="R13" s="365">
        <v>22493</v>
      </c>
      <c r="S13" s="365">
        <v>7043</v>
      </c>
      <c r="T13" s="365">
        <v>5259</v>
      </c>
      <c r="U13" s="365">
        <v>59191</v>
      </c>
      <c r="V13" s="365">
        <v>12909</v>
      </c>
      <c r="W13" s="365">
        <v>53696</v>
      </c>
      <c r="X13" s="365">
        <v>7414</v>
      </c>
      <c r="Y13" s="365">
        <v>5495</v>
      </c>
    </row>
    <row r="14" spans="1:25" ht="21" customHeight="1">
      <c r="A14" s="211"/>
      <c r="B14" s="214"/>
      <c r="C14" s="365"/>
      <c r="D14" s="365"/>
      <c r="E14" s="366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</row>
    <row r="15" spans="1:25" ht="21" customHeight="1">
      <c r="A15" s="637">
        <v>22</v>
      </c>
      <c r="B15" s="638"/>
      <c r="C15" s="365">
        <v>409367</v>
      </c>
      <c r="D15" s="365">
        <v>428926</v>
      </c>
      <c r="E15" s="366">
        <f>D15/C15*100</f>
        <v>104.77786436131882</v>
      </c>
      <c r="F15" s="365">
        <v>237796</v>
      </c>
      <c r="G15" s="365">
        <v>80629</v>
      </c>
      <c r="H15" s="365">
        <v>222720</v>
      </c>
      <c r="I15" s="365">
        <v>69426</v>
      </c>
      <c r="J15" s="365">
        <f>G15-I15</f>
        <v>11203</v>
      </c>
      <c r="K15" s="365">
        <v>209622</v>
      </c>
      <c r="L15" s="365">
        <v>67678</v>
      </c>
      <c r="M15" s="365">
        <v>200647</v>
      </c>
      <c r="N15" s="365">
        <v>62139</v>
      </c>
      <c r="O15" s="365">
        <f>L15-N15</f>
        <v>5539</v>
      </c>
      <c r="P15" s="365">
        <v>28174</v>
      </c>
      <c r="Q15" s="365">
        <v>12951</v>
      </c>
      <c r="R15" s="365">
        <v>22073</v>
      </c>
      <c r="S15" s="365">
        <v>7287</v>
      </c>
      <c r="T15" s="365">
        <f>Q15-S15</f>
        <v>5664</v>
      </c>
      <c r="U15" s="365">
        <v>61725</v>
      </c>
      <c r="V15" s="365">
        <v>13850</v>
      </c>
      <c r="W15" s="365">
        <v>54910</v>
      </c>
      <c r="X15" s="365">
        <v>7623</v>
      </c>
      <c r="Y15" s="365">
        <f>V15-X15</f>
        <v>6227</v>
      </c>
    </row>
    <row r="16" spans="1:25" ht="9" customHeight="1" thickBot="1">
      <c r="A16" s="14"/>
      <c r="B16" s="17"/>
      <c r="C16" s="204"/>
      <c r="D16" s="204"/>
      <c r="E16" s="205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</row>
    <row r="17" spans="1:25" s="207" customFormat="1" ht="18.75" customHeight="1">
      <c r="A17" s="216" t="s">
        <v>1191</v>
      </c>
      <c r="C17" s="208"/>
      <c r="D17" s="208"/>
      <c r="E17" s="209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</row>
    <row r="18" ht="15">
      <c r="A18" s="216" t="s">
        <v>1192</v>
      </c>
    </row>
    <row r="19" ht="15">
      <c r="A19" s="216" t="s">
        <v>1193</v>
      </c>
    </row>
  </sheetData>
  <sheetProtection/>
  <mergeCells count="25">
    <mergeCell ref="A1:I1"/>
    <mergeCell ref="F3:J3"/>
    <mergeCell ref="E3:E5"/>
    <mergeCell ref="D3:D5"/>
    <mergeCell ref="C3:C5"/>
    <mergeCell ref="H4:I4"/>
    <mergeCell ref="J4:J5"/>
    <mergeCell ref="W4:X4"/>
    <mergeCell ref="K3:O3"/>
    <mergeCell ref="Y4:Y5"/>
    <mergeCell ref="P3:T3"/>
    <mergeCell ref="P4:Q4"/>
    <mergeCell ref="R4:S4"/>
    <mergeCell ref="T4:T5"/>
    <mergeCell ref="U3:Y3"/>
    <mergeCell ref="U4:V4"/>
    <mergeCell ref="A9:B9"/>
    <mergeCell ref="A11:B11"/>
    <mergeCell ref="A13:B13"/>
    <mergeCell ref="A15:B15"/>
    <mergeCell ref="O4:O5"/>
    <mergeCell ref="K4:L4"/>
    <mergeCell ref="M4:N4"/>
    <mergeCell ref="A3:B5"/>
    <mergeCell ref="F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373" customWidth="1"/>
    <col min="2" max="2" width="7.875" style="373" customWidth="1"/>
    <col min="3" max="4" width="8.875" style="373" customWidth="1"/>
    <col min="5" max="5" width="12.875" style="373" customWidth="1"/>
    <col min="6" max="18" width="16.625" style="373" customWidth="1"/>
    <col min="19" max="41" width="8.25390625" style="373" customWidth="1"/>
    <col min="42" max="16384" width="9.00390625" style="373" customWidth="1"/>
  </cols>
  <sheetData>
    <row r="1" spans="1:18" ht="21" customHeight="1">
      <c r="A1" s="662" t="s">
        <v>759</v>
      </c>
      <c r="B1" s="662"/>
      <c r="C1" s="662"/>
      <c r="D1" s="662"/>
      <c r="E1" s="662"/>
      <c r="F1" s="662"/>
      <c r="G1" s="662"/>
      <c r="H1" s="662"/>
      <c r="I1" s="662"/>
      <c r="J1" s="453"/>
      <c r="K1" s="663" t="s">
        <v>971</v>
      </c>
      <c r="L1" s="663"/>
      <c r="M1" s="663"/>
      <c r="N1" s="663"/>
      <c r="O1" s="663"/>
      <c r="P1" s="663"/>
      <c r="Q1" s="663"/>
      <c r="R1" s="663"/>
    </row>
    <row r="2" spans="1:18" ht="18" thickBot="1">
      <c r="A2" s="433"/>
      <c r="B2" s="433"/>
      <c r="C2" s="369"/>
      <c r="D2" s="369"/>
      <c r="E2" s="369"/>
      <c r="F2" s="374"/>
      <c r="G2" s="374"/>
      <c r="H2" s="374"/>
      <c r="I2" s="374"/>
      <c r="J2" s="374"/>
      <c r="K2" s="374"/>
      <c r="L2" s="374"/>
      <c r="M2" s="374"/>
      <c r="N2" s="369"/>
      <c r="O2" s="369"/>
      <c r="P2" s="369"/>
      <c r="Q2" s="380"/>
      <c r="R2" s="380"/>
    </row>
    <row r="3" spans="1:18" s="406" customFormat="1" ht="22.5" customHeight="1">
      <c r="A3" s="664" t="s">
        <v>702</v>
      </c>
      <c r="B3" s="664"/>
      <c r="C3" s="664"/>
      <c r="D3" s="664"/>
      <c r="E3" s="665"/>
      <c r="F3" s="659" t="s">
        <v>539</v>
      </c>
      <c r="G3" s="660"/>
      <c r="H3" s="660"/>
      <c r="I3" s="660"/>
      <c r="J3" s="660"/>
      <c r="K3" s="660"/>
      <c r="L3" s="660"/>
      <c r="M3" s="660"/>
      <c r="N3" s="661"/>
      <c r="O3" s="659" t="s">
        <v>538</v>
      </c>
      <c r="P3" s="660"/>
      <c r="Q3" s="660"/>
      <c r="R3" s="660"/>
    </row>
    <row r="4" spans="1:18" s="406" customFormat="1" ht="21" customHeight="1">
      <c r="A4" s="666"/>
      <c r="B4" s="666"/>
      <c r="C4" s="666"/>
      <c r="D4" s="666"/>
      <c r="E4" s="667"/>
      <c r="F4" s="675" t="s">
        <v>353</v>
      </c>
      <c r="G4" s="668" t="s">
        <v>218</v>
      </c>
      <c r="H4" s="434"/>
      <c r="I4" s="671" t="s">
        <v>355</v>
      </c>
      <c r="J4" s="673" t="s">
        <v>1165</v>
      </c>
      <c r="K4" s="459"/>
      <c r="L4" s="459"/>
      <c r="M4" s="460"/>
      <c r="N4" s="671" t="s">
        <v>1167</v>
      </c>
      <c r="O4" s="668" t="s">
        <v>1166</v>
      </c>
      <c r="P4" s="435"/>
      <c r="Q4" s="435"/>
      <c r="R4" s="435"/>
    </row>
    <row r="5" spans="1:18" s="406" customFormat="1" ht="21" customHeight="1">
      <c r="A5" s="666"/>
      <c r="B5" s="666"/>
      <c r="C5" s="666"/>
      <c r="D5" s="666"/>
      <c r="E5" s="667"/>
      <c r="F5" s="676"/>
      <c r="G5" s="669"/>
      <c r="H5" s="671" t="s">
        <v>1164</v>
      </c>
      <c r="I5" s="678"/>
      <c r="J5" s="678"/>
      <c r="K5" s="678" t="s">
        <v>540</v>
      </c>
      <c r="L5" s="678" t="s">
        <v>354</v>
      </c>
      <c r="M5" s="676" t="s">
        <v>219</v>
      </c>
      <c r="N5" s="676"/>
      <c r="O5" s="669"/>
      <c r="P5" s="671" t="s">
        <v>352</v>
      </c>
      <c r="Q5" s="671" t="s">
        <v>351</v>
      </c>
      <c r="R5" s="673" t="s">
        <v>541</v>
      </c>
    </row>
    <row r="6" spans="1:18" s="406" customFormat="1" ht="27.75" customHeight="1">
      <c r="A6" s="666"/>
      <c r="B6" s="666"/>
      <c r="C6" s="666"/>
      <c r="D6" s="666"/>
      <c r="E6" s="667"/>
      <c r="F6" s="677"/>
      <c r="G6" s="670"/>
      <c r="H6" s="672"/>
      <c r="I6" s="672"/>
      <c r="J6" s="672"/>
      <c r="K6" s="672"/>
      <c r="L6" s="672"/>
      <c r="M6" s="677"/>
      <c r="N6" s="677"/>
      <c r="O6" s="670"/>
      <c r="P6" s="672"/>
      <c r="Q6" s="672"/>
      <c r="R6" s="674"/>
    </row>
    <row r="7" spans="1:6" s="438" customFormat="1" ht="6" customHeight="1">
      <c r="A7" s="436"/>
      <c r="B7" s="436"/>
      <c r="C7" s="436"/>
      <c r="D7" s="436"/>
      <c r="E7" s="437"/>
      <c r="F7" s="436"/>
    </row>
    <row r="8" spans="1:18" s="438" customFormat="1" ht="24" customHeight="1">
      <c r="A8" s="439" t="s">
        <v>356</v>
      </c>
      <c r="B8" s="439"/>
      <c r="D8" s="440"/>
      <c r="E8" s="441"/>
      <c r="F8" s="456">
        <f>G8+I8+J8+N8</f>
        <v>200647</v>
      </c>
      <c r="G8" s="438">
        <f>SUM(G9:G29)-G10</f>
        <v>23149</v>
      </c>
      <c r="H8" s="438">
        <f aca="true" t="shared" si="0" ref="H8:R8">SUM(H9:H29)-H10</f>
        <v>2095</v>
      </c>
      <c r="I8" s="438">
        <f t="shared" si="0"/>
        <v>111413</v>
      </c>
      <c r="J8" s="438">
        <v>62139</v>
      </c>
      <c r="K8" s="458">
        <v>0</v>
      </c>
      <c r="L8" s="438">
        <f t="shared" si="0"/>
        <v>39096</v>
      </c>
      <c r="M8" s="438">
        <f t="shared" si="0"/>
        <v>19607</v>
      </c>
      <c r="N8" s="438">
        <v>3946</v>
      </c>
      <c r="O8" s="438">
        <v>209622</v>
      </c>
      <c r="P8" s="458">
        <v>0</v>
      </c>
      <c r="Q8" s="438">
        <f t="shared" si="0"/>
        <v>56768</v>
      </c>
      <c r="R8" s="438">
        <f t="shared" si="0"/>
        <v>10910</v>
      </c>
    </row>
    <row r="9" spans="1:18" s="406" customFormat="1" ht="24" customHeight="1">
      <c r="A9" s="455" t="s">
        <v>1143</v>
      </c>
      <c r="B9" s="434"/>
      <c r="C9" s="434"/>
      <c r="D9" s="405"/>
      <c r="E9" s="442"/>
      <c r="F9" s="456">
        <f aca="true" t="shared" si="1" ref="F9:F29">G9+I9+J9+N9</f>
        <v>3384</v>
      </c>
      <c r="G9" s="406">
        <v>2402</v>
      </c>
      <c r="H9" s="405">
        <v>16</v>
      </c>
      <c r="I9" s="406">
        <v>759</v>
      </c>
      <c r="J9" s="406">
        <v>223</v>
      </c>
      <c r="K9" s="458">
        <v>0</v>
      </c>
      <c r="L9" s="406">
        <v>190</v>
      </c>
      <c r="M9" s="406">
        <v>23</v>
      </c>
      <c r="N9" s="458">
        <v>0</v>
      </c>
      <c r="O9" s="438">
        <v>3444</v>
      </c>
      <c r="P9" s="458">
        <v>0</v>
      </c>
      <c r="Q9" s="406">
        <v>253</v>
      </c>
      <c r="R9" s="405">
        <v>20</v>
      </c>
    </row>
    <row r="10" spans="1:18" s="406" customFormat="1" ht="24" customHeight="1">
      <c r="A10" s="455" t="s">
        <v>1163</v>
      </c>
      <c r="B10" s="434"/>
      <c r="C10" s="434"/>
      <c r="D10" s="405"/>
      <c r="E10" s="442"/>
      <c r="F10" s="456">
        <f t="shared" si="1"/>
        <v>3262</v>
      </c>
      <c r="G10" s="406">
        <v>2388</v>
      </c>
      <c r="H10" s="405">
        <v>16</v>
      </c>
      <c r="I10" s="406">
        <v>692</v>
      </c>
      <c r="J10" s="406">
        <v>182</v>
      </c>
      <c r="K10" s="458">
        <v>0</v>
      </c>
      <c r="L10" s="406">
        <v>153</v>
      </c>
      <c r="M10" s="406">
        <v>20</v>
      </c>
      <c r="N10" s="458">
        <v>0</v>
      </c>
      <c r="O10" s="438">
        <v>3305</v>
      </c>
      <c r="P10" s="458">
        <v>0</v>
      </c>
      <c r="Q10" s="406">
        <v>198</v>
      </c>
      <c r="R10" s="405">
        <v>18</v>
      </c>
    </row>
    <row r="11" spans="1:18" s="406" customFormat="1" ht="24" customHeight="1">
      <c r="A11" s="455" t="s">
        <v>1144</v>
      </c>
      <c r="B11" s="434"/>
      <c r="C11" s="434"/>
      <c r="D11" s="405"/>
      <c r="E11" s="442"/>
      <c r="F11" s="456">
        <f t="shared" si="1"/>
        <v>38</v>
      </c>
      <c r="G11" s="406">
        <v>17</v>
      </c>
      <c r="H11" s="458">
        <v>0</v>
      </c>
      <c r="I11" s="406">
        <v>11</v>
      </c>
      <c r="J11" s="406">
        <v>10</v>
      </c>
      <c r="K11" s="458">
        <v>0</v>
      </c>
      <c r="L11" s="406">
        <v>10</v>
      </c>
      <c r="M11" s="458">
        <v>0</v>
      </c>
      <c r="N11" s="458">
        <v>0</v>
      </c>
      <c r="O11" s="438">
        <v>30</v>
      </c>
      <c r="P11" s="458">
        <v>0</v>
      </c>
      <c r="Q11" s="406">
        <v>2</v>
      </c>
      <c r="R11" s="458">
        <v>0</v>
      </c>
    </row>
    <row r="12" spans="1:18" s="406" customFormat="1" ht="24" customHeight="1">
      <c r="A12" s="455" t="s">
        <v>1145</v>
      </c>
      <c r="B12" s="434"/>
      <c r="C12" s="434"/>
      <c r="D12" s="405"/>
      <c r="E12" s="442"/>
      <c r="F12" s="456">
        <f t="shared" si="1"/>
        <v>37</v>
      </c>
      <c r="G12" s="458">
        <v>0</v>
      </c>
      <c r="H12" s="458">
        <v>0</v>
      </c>
      <c r="I12" s="406">
        <v>9</v>
      </c>
      <c r="J12" s="406">
        <v>28</v>
      </c>
      <c r="K12" s="458">
        <v>0</v>
      </c>
      <c r="L12" s="406">
        <v>24</v>
      </c>
      <c r="M12" s="406">
        <v>3</v>
      </c>
      <c r="N12" s="458">
        <v>0</v>
      </c>
      <c r="O12" s="438">
        <v>14</v>
      </c>
      <c r="P12" s="458">
        <v>0</v>
      </c>
      <c r="Q12" s="406">
        <v>4</v>
      </c>
      <c r="R12" s="458">
        <v>0</v>
      </c>
    </row>
    <row r="13" spans="1:18" s="406" customFormat="1" ht="24" customHeight="1">
      <c r="A13" s="455" t="s">
        <v>1146</v>
      </c>
      <c r="B13" s="434"/>
      <c r="C13" s="434"/>
      <c r="D13" s="405"/>
      <c r="E13" s="442"/>
      <c r="F13" s="456">
        <f t="shared" si="1"/>
        <v>16179</v>
      </c>
      <c r="G13" s="406">
        <v>3040</v>
      </c>
      <c r="H13" s="405">
        <v>300</v>
      </c>
      <c r="I13" s="406">
        <v>8320</v>
      </c>
      <c r="J13" s="406">
        <v>4818</v>
      </c>
      <c r="K13" s="458">
        <v>0</v>
      </c>
      <c r="L13" s="406">
        <v>2747</v>
      </c>
      <c r="M13" s="406">
        <v>1707</v>
      </c>
      <c r="N13" s="406">
        <v>1</v>
      </c>
      <c r="O13" s="438">
        <v>17589</v>
      </c>
      <c r="P13" s="458">
        <v>0</v>
      </c>
      <c r="Q13" s="406">
        <v>4921</v>
      </c>
      <c r="R13" s="405">
        <v>943</v>
      </c>
    </row>
    <row r="14" spans="1:18" s="406" customFormat="1" ht="24" customHeight="1">
      <c r="A14" s="455" t="s">
        <v>1147</v>
      </c>
      <c r="B14" s="434"/>
      <c r="C14" s="434"/>
      <c r="D14" s="405"/>
      <c r="E14" s="442"/>
      <c r="F14" s="456">
        <f t="shared" si="1"/>
        <v>31466</v>
      </c>
      <c r="G14" s="406">
        <v>3669</v>
      </c>
      <c r="H14" s="405">
        <v>412</v>
      </c>
      <c r="I14" s="406">
        <v>11377</v>
      </c>
      <c r="J14" s="406">
        <v>16420</v>
      </c>
      <c r="K14" s="458">
        <v>0</v>
      </c>
      <c r="L14" s="406">
        <v>12573</v>
      </c>
      <c r="M14" s="406">
        <v>3295</v>
      </c>
      <c r="N14" s="458">
        <v>0</v>
      </c>
      <c r="O14" s="438">
        <v>22322</v>
      </c>
      <c r="P14" s="458">
        <v>0</v>
      </c>
      <c r="Q14" s="406">
        <v>5911</v>
      </c>
      <c r="R14" s="405">
        <v>813</v>
      </c>
    </row>
    <row r="15" spans="1:18" s="406" customFormat="1" ht="24" customHeight="1">
      <c r="A15" s="455" t="s">
        <v>1148</v>
      </c>
      <c r="B15" s="434"/>
      <c r="C15" s="434"/>
      <c r="D15" s="405"/>
      <c r="E15" s="442"/>
      <c r="F15" s="456">
        <f t="shared" si="1"/>
        <v>1168</v>
      </c>
      <c r="G15" s="458">
        <v>0</v>
      </c>
      <c r="H15" s="458">
        <v>0</v>
      </c>
      <c r="I15" s="406">
        <v>630</v>
      </c>
      <c r="J15" s="406">
        <v>538</v>
      </c>
      <c r="K15" s="458">
        <v>0</v>
      </c>
      <c r="L15" s="406">
        <v>232</v>
      </c>
      <c r="M15" s="406">
        <v>298</v>
      </c>
      <c r="N15" s="458">
        <v>0</v>
      </c>
      <c r="O15" s="438">
        <v>1191</v>
      </c>
      <c r="P15" s="458">
        <v>0</v>
      </c>
      <c r="Q15" s="406">
        <v>399</v>
      </c>
      <c r="R15" s="405">
        <v>154</v>
      </c>
    </row>
    <row r="16" spans="1:18" s="406" customFormat="1" ht="24" customHeight="1">
      <c r="A16" s="455" t="s">
        <v>1149</v>
      </c>
      <c r="B16" s="434"/>
      <c r="C16" s="434"/>
      <c r="D16" s="405"/>
      <c r="E16" s="442"/>
      <c r="F16" s="456">
        <f t="shared" si="1"/>
        <v>3587</v>
      </c>
      <c r="G16" s="406">
        <v>176</v>
      </c>
      <c r="H16" s="405">
        <v>19</v>
      </c>
      <c r="I16" s="406">
        <v>1538</v>
      </c>
      <c r="J16" s="406">
        <v>1873</v>
      </c>
      <c r="K16" s="458">
        <v>0</v>
      </c>
      <c r="L16" s="406">
        <v>461</v>
      </c>
      <c r="M16" s="406">
        <v>1372</v>
      </c>
      <c r="N16" s="458">
        <v>0</v>
      </c>
      <c r="O16" s="438">
        <v>3419</v>
      </c>
      <c r="P16" s="458">
        <v>0</v>
      </c>
      <c r="Q16" s="406">
        <v>1243</v>
      </c>
      <c r="R16" s="405">
        <v>422</v>
      </c>
    </row>
    <row r="17" spans="1:18" s="406" customFormat="1" ht="24" customHeight="1">
      <c r="A17" s="455" t="s">
        <v>1150</v>
      </c>
      <c r="B17" s="434"/>
      <c r="C17" s="434"/>
      <c r="D17" s="434"/>
      <c r="E17" s="442"/>
      <c r="F17" s="456">
        <f t="shared" si="1"/>
        <v>8587</v>
      </c>
      <c r="G17" s="406">
        <v>242</v>
      </c>
      <c r="H17" s="405">
        <v>32</v>
      </c>
      <c r="I17" s="406">
        <v>4220</v>
      </c>
      <c r="J17" s="406">
        <v>4125</v>
      </c>
      <c r="K17" s="458">
        <v>0</v>
      </c>
      <c r="L17" s="406">
        <v>2337</v>
      </c>
      <c r="M17" s="406">
        <v>1601</v>
      </c>
      <c r="N17" s="458">
        <v>0</v>
      </c>
      <c r="O17" s="438">
        <v>8122</v>
      </c>
      <c r="P17" s="458">
        <v>0</v>
      </c>
      <c r="Q17" s="406">
        <v>2964</v>
      </c>
      <c r="R17" s="405">
        <v>509</v>
      </c>
    </row>
    <row r="18" spans="1:18" s="406" customFormat="1" ht="24" customHeight="1">
      <c r="A18" s="455" t="s">
        <v>1151</v>
      </c>
      <c r="B18" s="434"/>
      <c r="C18" s="434"/>
      <c r="D18" s="405"/>
      <c r="E18" s="442"/>
      <c r="F18" s="456">
        <f t="shared" si="1"/>
        <v>37867</v>
      </c>
      <c r="G18" s="406">
        <v>4469</v>
      </c>
      <c r="H18" s="405">
        <v>549</v>
      </c>
      <c r="I18" s="406">
        <v>23068</v>
      </c>
      <c r="J18" s="406">
        <v>10330</v>
      </c>
      <c r="K18" s="458">
        <v>0</v>
      </c>
      <c r="L18" s="406">
        <v>6174</v>
      </c>
      <c r="M18" s="406">
        <v>3747</v>
      </c>
      <c r="N18" s="458">
        <v>0</v>
      </c>
      <c r="O18" s="438">
        <v>42113</v>
      </c>
      <c r="P18" s="458">
        <v>0</v>
      </c>
      <c r="Q18" s="406">
        <v>11657</v>
      </c>
      <c r="R18" s="405">
        <v>2510</v>
      </c>
    </row>
    <row r="19" spans="1:18" s="406" customFormat="1" ht="24" customHeight="1">
      <c r="A19" s="455" t="s">
        <v>1152</v>
      </c>
      <c r="B19" s="434"/>
      <c r="C19" s="434"/>
      <c r="D19" s="434"/>
      <c r="E19" s="442"/>
      <c r="F19" s="456">
        <f t="shared" si="1"/>
        <v>6979</v>
      </c>
      <c r="G19" s="406">
        <v>176</v>
      </c>
      <c r="H19" s="405">
        <v>23</v>
      </c>
      <c r="I19" s="406">
        <v>4784</v>
      </c>
      <c r="J19" s="406">
        <v>2019</v>
      </c>
      <c r="K19" s="458">
        <v>0</v>
      </c>
      <c r="L19" s="406">
        <v>998</v>
      </c>
      <c r="M19" s="406">
        <v>963</v>
      </c>
      <c r="N19" s="458">
        <v>0</v>
      </c>
      <c r="O19" s="438">
        <v>9620</v>
      </c>
      <c r="P19" s="458">
        <v>0</v>
      </c>
      <c r="Q19" s="406">
        <v>3476</v>
      </c>
      <c r="R19" s="405">
        <v>1126</v>
      </c>
    </row>
    <row r="20" spans="1:18" s="406" customFormat="1" ht="24" customHeight="1">
      <c r="A20" s="455" t="s">
        <v>1153</v>
      </c>
      <c r="B20" s="434"/>
      <c r="C20" s="434"/>
      <c r="D20" s="405"/>
      <c r="E20" s="442"/>
      <c r="F20" s="456">
        <f t="shared" si="1"/>
        <v>3314</v>
      </c>
      <c r="G20" s="406">
        <v>806</v>
      </c>
      <c r="H20" s="405">
        <v>79</v>
      </c>
      <c r="I20" s="406">
        <v>1737</v>
      </c>
      <c r="J20" s="406">
        <v>769</v>
      </c>
      <c r="K20" s="458">
        <v>0</v>
      </c>
      <c r="L20" s="406">
        <v>314</v>
      </c>
      <c r="M20" s="406">
        <v>411</v>
      </c>
      <c r="N20" s="406">
        <v>2</v>
      </c>
      <c r="O20" s="438">
        <v>3568</v>
      </c>
      <c r="P20" s="458">
        <v>0</v>
      </c>
      <c r="Q20" s="406">
        <v>788</v>
      </c>
      <c r="R20" s="405">
        <v>191</v>
      </c>
    </row>
    <row r="21" spans="1:18" s="406" customFormat="1" ht="24" customHeight="1">
      <c r="A21" s="455" t="s">
        <v>1154</v>
      </c>
      <c r="B21" s="434"/>
      <c r="C21" s="434"/>
      <c r="D21" s="405"/>
      <c r="E21" s="442"/>
      <c r="F21" s="456">
        <f t="shared" si="1"/>
        <v>6729</v>
      </c>
      <c r="G21" s="406">
        <v>1336</v>
      </c>
      <c r="H21" s="405">
        <v>67</v>
      </c>
      <c r="I21" s="406">
        <v>3441</v>
      </c>
      <c r="J21" s="406">
        <v>1952</v>
      </c>
      <c r="K21" s="458">
        <v>0</v>
      </c>
      <c r="L21" s="406">
        <v>777</v>
      </c>
      <c r="M21" s="406">
        <v>1111</v>
      </c>
      <c r="N21" s="458">
        <v>0</v>
      </c>
      <c r="O21" s="438">
        <v>7724</v>
      </c>
      <c r="P21" s="458">
        <v>0</v>
      </c>
      <c r="Q21" s="406">
        <v>2389</v>
      </c>
      <c r="R21" s="405">
        <v>494</v>
      </c>
    </row>
    <row r="22" spans="1:18" s="406" customFormat="1" ht="24" customHeight="1">
      <c r="A22" s="455" t="s">
        <v>1155</v>
      </c>
      <c r="B22" s="434"/>
      <c r="C22" s="434"/>
      <c r="D22" s="405"/>
      <c r="E22" s="442"/>
      <c r="F22" s="456">
        <f t="shared" si="1"/>
        <v>12824</v>
      </c>
      <c r="G22" s="406">
        <v>1586</v>
      </c>
      <c r="H22" s="405">
        <v>117</v>
      </c>
      <c r="I22" s="406">
        <v>8997</v>
      </c>
      <c r="J22" s="406">
        <v>2240</v>
      </c>
      <c r="K22" s="458">
        <v>0</v>
      </c>
      <c r="L22" s="406">
        <v>1499</v>
      </c>
      <c r="M22" s="406">
        <v>627</v>
      </c>
      <c r="N22" s="406">
        <v>1</v>
      </c>
      <c r="O22" s="438">
        <v>13671</v>
      </c>
      <c r="P22" s="458">
        <v>0</v>
      </c>
      <c r="Q22" s="406">
        <v>2567</v>
      </c>
      <c r="R22" s="405">
        <v>406</v>
      </c>
    </row>
    <row r="23" spans="1:18" s="406" customFormat="1" ht="24" customHeight="1">
      <c r="A23" s="455" t="s">
        <v>1156</v>
      </c>
      <c r="B23" s="434"/>
      <c r="C23" s="434"/>
      <c r="D23" s="434"/>
      <c r="E23" s="442"/>
      <c r="F23" s="456">
        <f t="shared" si="1"/>
        <v>8351</v>
      </c>
      <c r="G23" s="406">
        <v>1670</v>
      </c>
      <c r="H23" s="405">
        <v>68</v>
      </c>
      <c r="I23" s="406">
        <v>4778</v>
      </c>
      <c r="J23" s="406">
        <v>1902</v>
      </c>
      <c r="K23" s="458">
        <v>0</v>
      </c>
      <c r="L23" s="406">
        <v>1224</v>
      </c>
      <c r="M23" s="406">
        <v>580</v>
      </c>
      <c r="N23" s="406">
        <v>1</v>
      </c>
      <c r="O23" s="438">
        <v>9086</v>
      </c>
      <c r="P23" s="458">
        <v>0</v>
      </c>
      <c r="Q23" s="406">
        <v>2126</v>
      </c>
      <c r="R23" s="405">
        <v>413</v>
      </c>
    </row>
    <row r="24" spans="1:18" s="406" customFormat="1" ht="24" customHeight="1">
      <c r="A24" s="455" t="s">
        <v>1157</v>
      </c>
      <c r="B24" s="434"/>
      <c r="C24" s="434"/>
      <c r="D24" s="434"/>
      <c r="E24" s="442"/>
      <c r="F24" s="456">
        <f t="shared" si="1"/>
        <v>10467</v>
      </c>
      <c r="G24" s="406">
        <v>463</v>
      </c>
      <c r="H24" s="405">
        <v>30</v>
      </c>
      <c r="I24" s="406">
        <v>6681</v>
      </c>
      <c r="J24" s="406">
        <v>3323</v>
      </c>
      <c r="K24" s="458">
        <v>0</v>
      </c>
      <c r="L24" s="406">
        <v>2417</v>
      </c>
      <c r="M24" s="406">
        <v>840</v>
      </c>
      <c r="N24" s="458">
        <v>0</v>
      </c>
      <c r="O24" s="438">
        <v>10941</v>
      </c>
      <c r="P24" s="458">
        <v>0</v>
      </c>
      <c r="Q24" s="406">
        <v>3052</v>
      </c>
      <c r="R24" s="405">
        <v>679</v>
      </c>
    </row>
    <row r="25" spans="1:18" s="406" customFormat="1" ht="24" customHeight="1">
      <c r="A25" s="455" t="s">
        <v>1158</v>
      </c>
      <c r="B25" s="434"/>
      <c r="C25" s="434"/>
      <c r="D25" s="405"/>
      <c r="E25" s="442"/>
      <c r="F25" s="456">
        <f t="shared" si="1"/>
        <v>21015</v>
      </c>
      <c r="G25" s="406">
        <v>958</v>
      </c>
      <c r="H25" s="405">
        <v>45</v>
      </c>
      <c r="I25" s="406">
        <v>15344</v>
      </c>
      <c r="J25" s="406">
        <v>4713</v>
      </c>
      <c r="K25" s="458">
        <v>0</v>
      </c>
      <c r="L25" s="406">
        <v>3590</v>
      </c>
      <c r="M25" s="406">
        <v>951</v>
      </c>
      <c r="N25" s="458">
        <v>0</v>
      </c>
      <c r="O25" s="438">
        <v>24353</v>
      </c>
      <c r="P25" s="458">
        <v>0</v>
      </c>
      <c r="Q25" s="406">
        <v>7180</v>
      </c>
      <c r="R25" s="405">
        <v>699</v>
      </c>
    </row>
    <row r="26" spans="1:18" s="406" customFormat="1" ht="24" customHeight="1">
      <c r="A26" s="455" t="s">
        <v>1159</v>
      </c>
      <c r="B26" s="434"/>
      <c r="C26" s="434"/>
      <c r="D26" s="434"/>
      <c r="E26" s="442"/>
      <c r="F26" s="456">
        <f t="shared" si="1"/>
        <v>1062</v>
      </c>
      <c r="G26" s="406">
        <v>5</v>
      </c>
      <c r="H26" s="405">
        <v>1</v>
      </c>
      <c r="I26" s="406">
        <v>757</v>
      </c>
      <c r="J26" s="406">
        <v>300</v>
      </c>
      <c r="K26" s="458">
        <v>0</v>
      </c>
      <c r="L26" s="406">
        <v>251</v>
      </c>
      <c r="M26" s="406">
        <v>38</v>
      </c>
      <c r="N26" s="458">
        <v>0</v>
      </c>
      <c r="O26" s="438">
        <v>1230</v>
      </c>
      <c r="P26" s="458">
        <v>0</v>
      </c>
      <c r="Q26" s="406">
        <v>401</v>
      </c>
      <c r="R26" s="405">
        <v>56</v>
      </c>
    </row>
    <row r="27" spans="1:18" s="406" customFormat="1" ht="24" customHeight="1">
      <c r="A27" s="455" t="s">
        <v>1160</v>
      </c>
      <c r="B27" s="449"/>
      <c r="C27" s="449"/>
      <c r="D27" s="449"/>
      <c r="E27" s="450"/>
      <c r="F27" s="456">
        <f t="shared" si="1"/>
        <v>11477</v>
      </c>
      <c r="G27" s="406">
        <v>1361</v>
      </c>
      <c r="H27" s="405">
        <v>288</v>
      </c>
      <c r="I27" s="406">
        <v>7103</v>
      </c>
      <c r="J27" s="406">
        <v>3013</v>
      </c>
      <c r="K27" s="458">
        <v>0</v>
      </c>
      <c r="L27" s="406">
        <v>1730</v>
      </c>
      <c r="M27" s="406">
        <v>1135</v>
      </c>
      <c r="N27" s="458">
        <v>0</v>
      </c>
      <c r="O27" s="438">
        <v>12998</v>
      </c>
      <c r="P27" s="458">
        <v>0</v>
      </c>
      <c r="Q27" s="406">
        <v>3735</v>
      </c>
      <c r="R27" s="405">
        <v>651</v>
      </c>
    </row>
    <row r="28" spans="1:18" s="406" customFormat="1" ht="24" customHeight="1">
      <c r="A28" s="455" t="s">
        <v>1161</v>
      </c>
      <c r="B28" s="434"/>
      <c r="C28" s="434"/>
      <c r="D28" s="405"/>
      <c r="E28" s="442"/>
      <c r="F28" s="456">
        <f t="shared" si="1"/>
        <v>6683</v>
      </c>
      <c r="G28" s="406">
        <v>7</v>
      </c>
      <c r="H28" s="405">
        <v>7</v>
      </c>
      <c r="I28" s="406">
        <v>4873</v>
      </c>
      <c r="J28" s="406">
        <v>1803</v>
      </c>
      <c r="K28" s="458">
        <v>0</v>
      </c>
      <c r="L28" s="406">
        <v>1161</v>
      </c>
      <c r="M28" s="406">
        <v>593</v>
      </c>
      <c r="N28" s="458">
        <v>0</v>
      </c>
      <c r="O28" s="438">
        <v>8665</v>
      </c>
      <c r="P28" s="458">
        <v>0</v>
      </c>
      <c r="Q28" s="406">
        <v>3097</v>
      </c>
      <c r="R28" s="405">
        <v>639</v>
      </c>
    </row>
    <row r="29" spans="1:18" s="406" customFormat="1" ht="24" customHeight="1">
      <c r="A29" s="455" t="s">
        <v>1162</v>
      </c>
      <c r="B29" s="434"/>
      <c r="C29" s="434"/>
      <c r="D29" s="405"/>
      <c r="E29" s="442"/>
      <c r="F29" s="456">
        <f t="shared" si="1"/>
        <v>9433</v>
      </c>
      <c r="G29" s="406">
        <v>766</v>
      </c>
      <c r="H29" s="405">
        <v>42</v>
      </c>
      <c r="I29" s="406">
        <v>2986</v>
      </c>
      <c r="J29" s="406">
        <v>1740</v>
      </c>
      <c r="K29" s="458">
        <v>0</v>
      </c>
      <c r="L29" s="406">
        <v>387</v>
      </c>
      <c r="M29" s="406">
        <v>312</v>
      </c>
      <c r="N29" s="406">
        <v>3941</v>
      </c>
      <c r="O29" s="438">
        <v>9522</v>
      </c>
      <c r="P29" s="458">
        <v>0</v>
      </c>
      <c r="Q29" s="406">
        <v>603</v>
      </c>
      <c r="R29" s="405">
        <v>185</v>
      </c>
    </row>
    <row r="30" spans="1:18" s="406" customFormat="1" ht="6" customHeight="1" thickBot="1">
      <c r="A30" s="425"/>
      <c r="B30" s="425"/>
      <c r="C30" s="443"/>
      <c r="D30" s="443"/>
      <c r="E30" s="443"/>
      <c r="F30" s="444"/>
      <c r="G30" s="443"/>
      <c r="H30" s="425"/>
      <c r="I30" s="425"/>
      <c r="J30" s="425"/>
      <c r="K30" s="443"/>
      <c r="L30" s="443"/>
      <c r="M30" s="443"/>
      <c r="N30" s="443"/>
      <c r="O30" s="457"/>
      <c r="P30" s="443"/>
      <c r="Q30" s="425"/>
      <c r="R30" s="443"/>
    </row>
    <row r="31" s="406" customFormat="1" ht="18.75" customHeight="1">
      <c r="A31" s="434" t="s">
        <v>1169</v>
      </c>
    </row>
    <row r="32" ht="15">
      <c r="A32" s="434" t="s">
        <v>1168</v>
      </c>
    </row>
  </sheetData>
  <sheetProtection/>
  <mergeCells count="18">
    <mergeCell ref="G4:G6"/>
    <mergeCell ref="H5:H6"/>
    <mergeCell ref="I4:I6"/>
    <mergeCell ref="J4:J6"/>
    <mergeCell ref="N4:N6"/>
    <mergeCell ref="K5:K6"/>
    <mergeCell ref="L5:L6"/>
    <mergeCell ref="M5:M6"/>
    <mergeCell ref="F3:N3"/>
    <mergeCell ref="A1:I1"/>
    <mergeCell ref="K1:R1"/>
    <mergeCell ref="A3:E6"/>
    <mergeCell ref="O4:O6"/>
    <mergeCell ref="P5:P6"/>
    <mergeCell ref="Q5:Q6"/>
    <mergeCell ref="R5:R6"/>
    <mergeCell ref="O3:R3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83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0.6171875" style="4" customWidth="1"/>
    <col min="2" max="2" width="2.50390625" style="4" customWidth="1"/>
    <col min="3" max="3" width="10.00390625" style="4" customWidth="1"/>
    <col min="4" max="4" width="2.875" style="4" customWidth="1"/>
    <col min="5" max="5" width="0.74609375" style="4" customWidth="1"/>
    <col min="6" max="18" width="11.00390625" style="4" customWidth="1"/>
    <col min="19" max="30" width="10.50390625" style="4" customWidth="1"/>
    <col min="31" max="16384" width="9.00390625" style="2" customWidth="1"/>
  </cols>
  <sheetData>
    <row r="1" spans="1:30" s="382" customFormat="1" ht="21.75" customHeight="1">
      <c r="A1" s="544" t="s">
        <v>760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452"/>
      <c r="S1" s="695" t="s">
        <v>988</v>
      </c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</row>
    <row r="2" spans="1:30" s="37" customFormat="1" ht="18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76"/>
      <c r="T2" s="76"/>
      <c r="U2" s="76"/>
      <c r="V2" s="76"/>
      <c r="W2" s="76"/>
      <c r="X2" s="76"/>
      <c r="Y2" s="76"/>
      <c r="Z2" s="52"/>
      <c r="AA2" s="52"/>
      <c r="AB2" s="52"/>
      <c r="AC2" s="52"/>
      <c r="AD2" s="52"/>
    </row>
    <row r="3" spans="1:30" s="399" customFormat="1" ht="15" customHeight="1">
      <c r="A3" s="581" t="s">
        <v>546</v>
      </c>
      <c r="B3" s="581"/>
      <c r="C3" s="485"/>
      <c r="D3" s="485"/>
      <c r="E3" s="34"/>
      <c r="F3" s="577" t="s">
        <v>225</v>
      </c>
      <c r="G3" s="578"/>
      <c r="H3" s="578"/>
      <c r="I3" s="578"/>
      <c r="J3" s="578"/>
      <c r="K3" s="578"/>
      <c r="L3" s="578"/>
      <c r="M3" s="578"/>
      <c r="N3" s="683"/>
      <c r="O3" s="577" t="s">
        <v>221</v>
      </c>
      <c r="P3" s="578"/>
      <c r="Q3" s="578"/>
      <c r="R3" s="578"/>
      <c r="S3" s="578"/>
      <c r="T3" s="578"/>
      <c r="U3" s="578"/>
      <c r="V3" s="461"/>
      <c r="W3" s="486" t="s">
        <v>222</v>
      </c>
      <c r="X3" s="487"/>
      <c r="Y3" s="487"/>
      <c r="Z3" s="482"/>
      <c r="AA3" s="486" t="s">
        <v>224</v>
      </c>
      <c r="AB3" s="487"/>
      <c r="AC3" s="487"/>
      <c r="AD3" s="487"/>
    </row>
    <row r="4" spans="1:30" s="399" customFormat="1" ht="12.75" customHeight="1">
      <c r="A4" s="485"/>
      <c r="B4" s="485"/>
      <c r="C4" s="485"/>
      <c r="D4" s="485"/>
      <c r="E4" s="48"/>
      <c r="F4" s="361" t="s">
        <v>353</v>
      </c>
      <c r="G4" s="689" t="s">
        <v>377</v>
      </c>
      <c r="H4" s="697" t="s">
        <v>218</v>
      </c>
      <c r="I4" s="690" t="s">
        <v>363</v>
      </c>
      <c r="J4" s="690" t="s">
        <v>1172</v>
      </c>
      <c r="K4" s="690" t="s">
        <v>376</v>
      </c>
      <c r="L4" s="690" t="s">
        <v>364</v>
      </c>
      <c r="M4" s="690" t="s">
        <v>365</v>
      </c>
      <c r="N4" s="690" t="s">
        <v>1170</v>
      </c>
      <c r="O4" s="694" t="s">
        <v>353</v>
      </c>
      <c r="P4" s="360"/>
      <c r="Q4" s="693" t="s">
        <v>989</v>
      </c>
      <c r="R4" s="693"/>
      <c r="S4" s="693"/>
      <c r="T4" s="693"/>
      <c r="U4" s="693"/>
      <c r="V4" s="463"/>
      <c r="W4" s="364" t="s">
        <v>353</v>
      </c>
      <c r="X4" s="507"/>
      <c r="Y4" s="507"/>
      <c r="Z4" s="489"/>
      <c r="AA4" s="694" t="s">
        <v>1177</v>
      </c>
      <c r="AB4" s="507" t="s">
        <v>989</v>
      </c>
      <c r="AC4" s="507"/>
      <c r="AD4" s="507"/>
    </row>
    <row r="5" spans="1:30" s="49" customFormat="1" ht="12.75" customHeight="1">
      <c r="A5" s="485"/>
      <c r="B5" s="485"/>
      <c r="C5" s="485"/>
      <c r="D5" s="485"/>
      <c r="E5" s="48"/>
      <c r="F5" s="362" t="s">
        <v>359</v>
      </c>
      <c r="G5" s="696"/>
      <c r="H5" s="698"/>
      <c r="I5" s="684"/>
      <c r="J5" s="684"/>
      <c r="K5" s="684"/>
      <c r="L5" s="684"/>
      <c r="M5" s="684"/>
      <c r="N5" s="684"/>
      <c r="O5" s="484"/>
      <c r="P5" s="679" t="s">
        <v>218</v>
      </c>
      <c r="Q5" s="689" t="s">
        <v>1173</v>
      </c>
      <c r="R5" s="681" t="s">
        <v>1171</v>
      </c>
      <c r="S5" s="464"/>
      <c r="T5" s="462"/>
      <c r="U5" s="463"/>
      <c r="V5" s="684" t="s">
        <v>1167</v>
      </c>
      <c r="W5" s="362" t="s">
        <v>223</v>
      </c>
      <c r="X5" s="690" t="s">
        <v>352</v>
      </c>
      <c r="Y5" s="689" t="s">
        <v>220</v>
      </c>
      <c r="Z5" s="690" t="s">
        <v>366</v>
      </c>
      <c r="AA5" s="484"/>
      <c r="AB5" s="690" t="s">
        <v>352</v>
      </c>
      <c r="AC5" s="689" t="s">
        <v>220</v>
      </c>
      <c r="AD5" s="691" t="s">
        <v>366</v>
      </c>
    </row>
    <row r="6" spans="1:30" s="400" customFormat="1" ht="25.5" customHeight="1">
      <c r="A6" s="487"/>
      <c r="B6" s="487"/>
      <c r="C6" s="487"/>
      <c r="D6" s="487"/>
      <c r="E6" s="111"/>
      <c r="F6" s="358" t="s">
        <v>990</v>
      </c>
      <c r="G6" s="682"/>
      <c r="H6" s="699"/>
      <c r="I6" s="685"/>
      <c r="J6" s="685"/>
      <c r="K6" s="685"/>
      <c r="L6" s="685"/>
      <c r="M6" s="685"/>
      <c r="N6" s="685"/>
      <c r="O6" s="486"/>
      <c r="P6" s="680"/>
      <c r="Q6" s="682"/>
      <c r="R6" s="682"/>
      <c r="S6" s="454" t="s">
        <v>1174</v>
      </c>
      <c r="T6" s="454" t="s">
        <v>1175</v>
      </c>
      <c r="U6" s="454" t="s">
        <v>1176</v>
      </c>
      <c r="V6" s="685"/>
      <c r="W6" s="363" t="s">
        <v>1178</v>
      </c>
      <c r="X6" s="685"/>
      <c r="Y6" s="682"/>
      <c r="Z6" s="685"/>
      <c r="AA6" s="486"/>
      <c r="AB6" s="685"/>
      <c r="AC6" s="682"/>
      <c r="AD6" s="692"/>
    </row>
    <row r="7" spans="1:30" s="106" customFormat="1" ht="6" customHeight="1">
      <c r="A7" s="360"/>
      <c r="B7" s="34"/>
      <c r="C7" s="34"/>
      <c r="D7" s="34"/>
      <c r="E7" s="48"/>
      <c r="F7" s="397"/>
      <c r="G7" s="398"/>
      <c r="H7" s="397"/>
      <c r="I7" s="398"/>
      <c r="J7" s="398"/>
      <c r="K7" s="398"/>
      <c r="L7" s="398"/>
      <c r="M7" s="398"/>
      <c r="N7" s="398"/>
      <c r="O7" s="465"/>
      <c r="P7" s="398"/>
      <c r="Q7" s="398"/>
      <c r="R7" s="398"/>
      <c r="S7" s="398"/>
      <c r="T7" s="398"/>
      <c r="U7" s="398"/>
      <c r="V7" s="398"/>
      <c r="W7" s="469"/>
      <c r="X7" s="398"/>
      <c r="Y7" s="398"/>
      <c r="Z7" s="398"/>
      <c r="AA7" s="469"/>
      <c r="AB7" s="398"/>
      <c r="AC7" s="398"/>
      <c r="AD7" s="398"/>
    </row>
    <row r="8" spans="1:30" s="37" customFormat="1" ht="12.75" customHeight="1">
      <c r="A8" s="59"/>
      <c r="B8" s="552" t="s">
        <v>358</v>
      </c>
      <c r="C8" s="552"/>
      <c r="D8" s="552"/>
      <c r="E8" s="356"/>
      <c r="F8" s="379">
        <v>413136</v>
      </c>
      <c r="G8" s="379">
        <v>147277</v>
      </c>
      <c r="H8" s="379">
        <v>23149</v>
      </c>
      <c r="I8" s="379">
        <v>158288</v>
      </c>
      <c r="J8" s="379">
        <v>69762</v>
      </c>
      <c r="K8" s="379" t="s">
        <v>14</v>
      </c>
      <c r="L8" s="379">
        <v>42341</v>
      </c>
      <c r="M8" s="379">
        <v>23397</v>
      </c>
      <c r="N8" s="379">
        <v>14660</v>
      </c>
      <c r="O8" s="466">
        <v>200647</v>
      </c>
      <c r="P8" s="379">
        <v>23149</v>
      </c>
      <c r="Q8" s="379">
        <v>111413</v>
      </c>
      <c r="R8" s="379">
        <v>62139</v>
      </c>
      <c r="S8" s="379" t="s">
        <v>14</v>
      </c>
      <c r="T8" s="379">
        <v>39096</v>
      </c>
      <c r="U8" s="379">
        <v>19607</v>
      </c>
      <c r="V8" s="379">
        <v>3946</v>
      </c>
      <c r="W8" s="466">
        <v>428926</v>
      </c>
      <c r="X8" s="379" t="s">
        <v>14</v>
      </c>
      <c r="Y8" s="379">
        <v>68163</v>
      </c>
      <c r="Z8" s="379">
        <v>13365</v>
      </c>
      <c r="AA8" s="466">
        <v>209622</v>
      </c>
      <c r="AB8" s="379" t="s">
        <v>14</v>
      </c>
      <c r="AC8" s="379">
        <v>56768</v>
      </c>
      <c r="AD8" s="426">
        <v>10910</v>
      </c>
    </row>
    <row r="9" spans="1:30" s="37" customFormat="1" ht="12.75" customHeight="1">
      <c r="A9" s="59"/>
      <c r="B9" s="59"/>
      <c r="C9" s="63" t="s">
        <v>991</v>
      </c>
      <c r="D9" s="34" t="s">
        <v>360</v>
      </c>
      <c r="E9" s="44"/>
      <c r="F9" s="379">
        <v>55653</v>
      </c>
      <c r="G9" s="379">
        <v>22816</v>
      </c>
      <c r="H9" s="379" t="s">
        <v>14</v>
      </c>
      <c r="I9" s="379">
        <v>32501</v>
      </c>
      <c r="J9" s="379">
        <v>336</v>
      </c>
      <c r="K9" s="379" t="s">
        <v>14</v>
      </c>
      <c r="L9" s="379">
        <v>78</v>
      </c>
      <c r="M9" s="379">
        <v>107</v>
      </c>
      <c r="N9" s="379" t="s">
        <v>14</v>
      </c>
      <c r="O9" s="466" t="s">
        <v>14</v>
      </c>
      <c r="P9" s="379" t="s">
        <v>14</v>
      </c>
      <c r="Q9" s="379" t="s">
        <v>14</v>
      </c>
      <c r="R9" s="379" t="s">
        <v>14</v>
      </c>
      <c r="S9" s="379" t="s">
        <v>14</v>
      </c>
      <c r="T9" s="379" t="s">
        <v>14</v>
      </c>
      <c r="U9" s="379" t="s">
        <v>14</v>
      </c>
      <c r="V9" s="379" t="s">
        <v>14</v>
      </c>
      <c r="W9" s="466">
        <v>56367</v>
      </c>
      <c r="X9" s="379" t="s">
        <v>14</v>
      </c>
      <c r="Y9" s="379">
        <v>803</v>
      </c>
      <c r="Z9" s="379">
        <v>96</v>
      </c>
      <c r="AA9" s="466" t="s">
        <v>14</v>
      </c>
      <c r="AB9" s="379" t="s">
        <v>14</v>
      </c>
      <c r="AC9" s="379" t="s">
        <v>14</v>
      </c>
      <c r="AD9" s="427" t="s">
        <v>14</v>
      </c>
    </row>
    <row r="10" spans="1:30" s="37" customFormat="1" ht="12.75" customHeight="1">
      <c r="A10" s="59"/>
      <c r="B10" s="59"/>
      <c r="C10" s="63" t="s">
        <v>992</v>
      </c>
      <c r="D10" s="34" t="s">
        <v>993</v>
      </c>
      <c r="E10" s="44"/>
      <c r="F10" s="379">
        <v>19940</v>
      </c>
      <c r="G10" s="379">
        <v>640</v>
      </c>
      <c r="H10" s="379">
        <v>28</v>
      </c>
      <c r="I10" s="379">
        <v>13253</v>
      </c>
      <c r="J10" s="379">
        <v>5344</v>
      </c>
      <c r="K10" s="379" t="s">
        <v>14</v>
      </c>
      <c r="L10" s="379">
        <v>3182</v>
      </c>
      <c r="M10" s="379">
        <v>1822</v>
      </c>
      <c r="N10" s="379">
        <v>675</v>
      </c>
      <c r="O10" s="466">
        <v>2942</v>
      </c>
      <c r="P10" s="379">
        <v>28</v>
      </c>
      <c r="Q10" s="379">
        <v>2001</v>
      </c>
      <c r="R10" s="379">
        <v>877</v>
      </c>
      <c r="S10" s="379" t="s">
        <v>14</v>
      </c>
      <c r="T10" s="379">
        <v>572</v>
      </c>
      <c r="U10" s="379">
        <v>262</v>
      </c>
      <c r="V10" s="379">
        <v>36</v>
      </c>
      <c r="W10" s="466">
        <v>25523</v>
      </c>
      <c r="X10" s="379" t="s">
        <v>14</v>
      </c>
      <c r="Y10" s="379">
        <v>9434</v>
      </c>
      <c r="Z10" s="379">
        <v>1153</v>
      </c>
      <c r="AA10" s="466">
        <v>3074</v>
      </c>
      <c r="AB10" s="379" t="s">
        <v>14</v>
      </c>
      <c r="AC10" s="379">
        <v>806</v>
      </c>
      <c r="AD10" s="426">
        <v>160</v>
      </c>
    </row>
    <row r="11" spans="1:30" s="37" customFormat="1" ht="12.75" customHeight="1">
      <c r="A11" s="59"/>
      <c r="B11" s="59"/>
      <c r="C11" s="109" t="s">
        <v>994</v>
      </c>
      <c r="D11" s="59"/>
      <c r="E11" s="44"/>
      <c r="F11" s="379">
        <v>21187</v>
      </c>
      <c r="G11" s="379">
        <v>2117</v>
      </c>
      <c r="H11" s="379">
        <v>173</v>
      </c>
      <c r="I11" s="379">
        <v>10732</v>
      </c>
      <c r="J11" s="379">
        <v>7312</v>
      </c>
      <c r="K11" s="379" t="s">
        <v>14</v>
      </c>
      <c r="L11" s="379">
        <v>3301</v>
      </c>
      <c r="M11" s="379">
        <v>3642</v>
      </c>
      <c r="N11" s="379">
        <v>853</v>
      </c>
      <c r="O11" s="466">
        <v>13321</v>
      </c>
      <c r="P11" s="379">
        <v>173</v>
      </c>
      <c r="Q11" s="379">
        <v>8128</v>
      </c>
      <c r="R11" s="379">
        <v>4714</v>
      </c>
      <c r="S11" s="379" t="s">
        <v>14</v>
      </c>
      <c r="T11" s="379">
        <v>2821</v>
      </c>
      <c r="U11" s="379">
        <v>1644</v>
      </c>
      <c r="V11" s="379">
        <v>306</v>
      </c>
      <c r="W11" s="466">
        <v>22423</v>
      </c>
      <c r="X11" s="379" t="s">
        <v>14</v>
      </c>
      <c r="Y11" s="379">
        <v>6033</v>
      </c>
      <c r="Z11" s="379">
        <v>2146</v>
      </c>
      <c r="AA11" s="466">
        <v>14005</v>
      </c>
      <c r="AB11" s="379" t="s">
        <v>14</v>
      </c>
      <c r="AC11" s="379">
        <v>4264</v>
      </c>
      <c r="AD11" s="426">
        <v>885</v>
      </c>
    </row>
    <row r="12" spans="1:30" s="37" customFormat="1" ht="12.75" customHeight="1">
      <c r="A12" s="59"/>
      <c r="B12" s="59"/>
      <c r="C12" s="63" t="s">
        <v>995</v>
      </c>
      <c r="D12" s="63"/>
      <c r="E12" s="44"/>
      <c r="F12" s="379">
        <v>21297</v>
      </c>
      <c r="G12" s="379">
        <v>3830</v>
      </c>
      <c r="H12" s="379">
        <v>453</v>
      </c>
      <c r="I12" s="379">
        <v>9452</v>
      </c>
      <c r="J12" s="379">
        <v>6582</v>
      </c>
      <c r="K12" s="379" t="s">
        <v>14</v>
      </c>
      <c r="L12" s="379">
        <v>4013</v>
      </c>
      <c r="M12" s="379">
        <v>2269</v>
      </c>
      <c r="N12" s="379">
        <v>980</v>
      </c>
      <c r="O12" s="466">
        <v>16640</v>
      </c>
      <c r="P12" s="379">
        <v>453</v>
      </c>
      <c r="Q12" s="379">
        <v>9185</v>
      </c>
      <c r="R12" s="379">
        <v>6462</v>
      </c>
      <c r="S12" s="379" t="s">
        <v>14</v>
      </c>
      <c r="T12" s="379">
        <v>3983</v>
      </c>
      <c r="U12" s="379">
        <v>2186</v>
      </c>
      <c r="V12" s="379">
        <v>540</v>
      </c>
      <c r="W12" s="466">
        <v>22399</v>
      </c>
      <c r="X12" s="379" t="s">
        <v>14</v>
      </c>
      <c r="Y12" s="379">
        <v>6147</v>
      </c>
      <c r="Z12" s="379">
        <v>1237</v>
      </c>
      <c r="AA12" s="466">
        <v>17690</v>
      </c>
      <c r="AB12" s="379" t="s">
        <v>14</v>
      </c>
      <c r="AC12" s="379">
        <v>6050</v>
      </c>
      <c r="AD12" s="426">
        <v>1169</v>
      </c>
    </row>
    <row r="13" spans="1:30" s="37" customFormat="1" ht="12.75" customHeight="1">
      <c r="A13" s="59"/>
      <c r="B13" s="59"/>
      <c r="C13" s="63" t="s">
        <v>996</v>
      </c>
      <c r="D13" s="59"/>
      <c r="E13" s="44"/>
      <c r="F13" s="379">
        <v>25139</v>
      </c>
      <c r="G13" s="379">
        <v>5691</v>
      </c>
      <c r="H13" s="379">
        <v>818</v>
      </c>
      <c r="I13" s="379">
        <v>10330</v>
      </c>
      <c r="J13" s="379">
        <v>7312</v>
      </c>
      <c r="K13" s="379" t="s">
        <v>14</v>
      </c>
      <c r="L13" s="379">
        <v>4629</v>
      </c>
      <c r="M13" s="379">
        <v>2394</v>
      </c>
      <c r="N13" s="379">
        <v>988</v>
      </c>
      <c r="O13" s="466">
        <v>18876</v>
      </c>
      <c r="P13" s="379">
        <v>818</v>
      </c>
      <c r="Q13" s="379">
        <v>10238</v>
      </c>
      <c r="R13" s="379">
        <v>7262</v>
      </c>
      <c r="S13" s="379" t="s">
        <v>14</v>
      </c>
      <c r="T13" s="379">
        <v>4608</v>
      </c>
      <c r="U13" s="379">
        <v>2369</v>
      </c>
      <c r="V13" s="379">
        <v>558</v>
      </c>
      <c r="W13" s="466">
        <v>25886</v>
      </c>
      <c r="X13" s="379" t="s">
        <v>14</v>
      </c>
      <c r="Y13" s="379">
        <v>6489</v>
      </c>
      <c r="Z13" s="379">
        <v>1281</v>
      </c>
      <c r="AA13" s="466">
        <v>19615</v>
      </c>
      <c r="AB13" s="379" t="s">
        <v>14</v>
      </c>
      <c r="AC13" s="379">
        <v>6450</v>
      </c>
      <c r="AD13" s="426">
        <v>1266</v>
      </c>
    </row>
    <row r="14" spans="1:30" s="37" customFormat="1" ht="12.75" customHeight="1">
      <c r="A14" s="59"/>
      <c r="B14" s="59"/>
      <c r="C14" s="63" t="s">
        <v>997</v>
      </c>
      <c r="D14" s="59"/>
      <c r="E14" s="44"/>
      <c r="F14" s="379">
        <v>31131</v>
      </c>
      <c r="G14" s="379">
        <v>6884</v>
      </c>
      <c r="H14" s="379">
        <v>1497</v>
      </c>
      <c r="I14" s="379">
        <v>13007</v>
      </c>
      <c r="J14" s="379">
        <v>8608</v>
      </c>
      <c r="K14" s="379" t="s">
        <v>14</v>
      </c>
      <c r="L14" s="379">
        <v>5464</v>
      </c>
      <c r="M14" s="379">
        <v>2766</v>
      </c>
      <c r="N14" s="379">
        <v>1135</v>
      </c>
      <c r="O14" s="466">
        <v>23612</v>
      </c>
      <c r="P14" s="379">
        <v>1497</v>
      </c>
      <c r="Q14" s="379">
        <v>12940</v>
      </c>
      <c r="R14" s="379">
        <v>8583</v>
      </c>
      <c r="S14" s="379" t="s">
        <v>14</v>
      </c>
      <c r="T14" s="379">
        <v>5451</v>
      </c>
      <c r="U14" s="379">
        <v>2755</v>
      </c>
      <c r="V14" s="379">
        <v>592</v>
      </c>
      <c r="W14" s="466">
        <v>32281</v>
      </c>
      <c r="X14" s="379" t="s">
        <v>14</v>
      </c>
      <c r="Y14" s="379">
        <v>7743</v>
      </c>
      <c r="Z14" s="379">
        <v>1637</v>
      </c>
      <c r="AA14" s="466">
        <v>24745</v>
      </c>
      <c r="AB14" s="379" t="s">
        <v>14</v>
      </c>
      <c r="AC14" s="379">
        <v>7716</v>
      </c>
      <c r="AD14" s="426">
        <v>1623</v>
      </c>
    </row>
    <row r="15" spans="1:30" s="37" customFormat="1" ht="12.75" customHeight="1">
      <c r="A15" s="59"/>
      <c r="B15" s="59"/>
      <c r="C15" s="63" t="s">
        <v>998</v>
      </c>
      <c r="D15" s="59"/>
      <c r="E15" s="44"/>
      <c r="F15" s="379">
        <v>28523</v>
      </c>
      <c r="G15" s="379">
        <v>5441</v>
      </c>
      <c r="H15" s="379">
        <v>1553</v>
      </c>
      <c r="I15" s="379">
        <v>12690</v>
      </c>
      <c r="J15" s="379">
        <v>7794</v>
      </c>
      <c r="K15" s="379" t="s">
        <v>14</v>
      </c>
      <c r="L15" s="379">
        <v>4915</v>
      </c>
      <c r="M15" s="379">
        <v>2558</v>
      </c>
      <c r="N15" s="379">
        <v>1045</v>
      </c>
      <c r="O15" s="466">
        <v>22548</v>
      </c>
      <c r="P15" s="379">
        <v>1553</v>
      </c>
      <c r="Q15" s="379">
        <v>12665</v>
      </c>
      <c r="R15" s="379">
        <v>7781</v>
      </c>
      <c r="S15" s="379" t="s">
        <v>14</v>
      </c>
      <c r="T15" s="379">
        <v>4909</v>
      </c>
      <c r="U15" s="379">
        <v>2553</v>
      </c>
      <c r="V15" s="379">
        <v>549</v>
      </c>
      <c r="W15" s="466">
        <v>28732</v>
      </c>
      <c r="X15" s="379" t="s">
        <v>14</v>
      </c>
      <c r="Y15" s="379">
        <v>6283</v>
      </c>
      <c r="Z15" s="379">
        <v>1399</v>
      </c>
      <c r="AA15" s="466">
        <v>22757</v>
      </c>
      <c r="AB15" s="379" t="s">
        <v>14</v>
      </c>
      <c r="AC15" s="379">
        <v>6274</v>
      </c>
      <c r="AD15" s="426">
        <v>1397</v>
      </c>
    </row>
    <row r="16" spans="1:30" s="37" customFormat="1" ht="12.75" customHeight="1">
      <c r="A16" s="59"/>
      <c r="B16" s="59"/>
      <c r="C16" s="63" t="s">
        <v>999</v>
      </c>
      <c r="D16" s="59"/>
      <c r="E16" s="44"/>
      <c r="F16" s="379">
        <v>26286</v>
      </c>
      <c r="G16" s="379">
        <v>4630</v>
      </c>
      <c r="H16" s="379">
        <v>1642</v>
      </c>
      <c r="I16" s="379">
        <v>12243</v>
      </c>
      <c r="J16" s="379">
        <v>6996</v>
      </c>
      <c r="K16" s="379" t="s">
        <v>14</v>
      </c>
      <c r="L16" s="379">
        <v>4395</v>
      </c>
      <c r="M16" s="379">
        <v>2308</v>
      </c>
      <c r="N16" s="379">
        <v>775</v>
      </c>
      <c r="O16" s="466">
        <v>21260</v>
      </c>
      <c r="P16" s="379">
        <v>1642</v>
      </c>
      <c r="Q16" s="379">
        <v>12229</v>
      </c>
      <c r="R16" s="379">
        <v>6992</v>
      </c>
      <c r="S16" s="379" t="s">
        <v>14</v>
      </c>
      <c r="T16" s="379">
        <v>4392</v>
      </c>
      <c r="U16" s="379">
        <v>2308</v>
      </c>
      <c r="V16" s="379">
        <v>397</v>
      </c>
      <c r="W16" s="466">
        <v>27141</v>
      </c>
      <c r="X16" s="379" t="s">
        <v>14</v>
      </c>
      <c r="Y16" s="379">
        <v>6198</v>
      </c>
      <c r="Z16" s="379">
        <v>1360</v>
      </c>
      <c r="AA16" s="466">
        <v>22107</v>
      </c>
      <c r="AB16" s="379" t="s">
        <v>14</v>
      </c>
      <c r="AC16" s="379">
        <v>6189</v>
      </c>
      <c r="AD16" s="426">
        <v>1358</v>
      </c>
    </row>
    <row r="17" spans="1:30" s="37" customFormat="1" ht="12.75" customHeight="1">
      <c r="A17" s="59"/>
      <c r="B17" s="59"/>
      <c r="C17" s="63" t="s">
        <v>1000</v>
      </c>
      <c r="D17" s="59"/>
      <c r="E17" s="44"/>
      <c r="F17" s="379">
        <v>23912</v>
      </c>
      <c r="G17" s="379">
        <v>4302</v>
      </c>
      <c r="H17" s="379">
        <v>1919</v>
      </c>
      <c r="I17" s="379">
        <v>11175</v>
      </c>
      <c r="J17" s="379">
        <v>5934</v>
      </c>
      <c r="K17" s="379" t="s">
        <v>14</v>
      </c>
      <c r="L17" s="379">
        <v>3773</v>
      </c>
      <c r="M17" s="379">
        <v>1886</v>
      </c>
      <c r="N17" s="379">
        <v>582</v>
      </c>
      <c r="O17" s="466">
        <v>19300</v>
      </c>
      <c r="P17" s="379">
        <v>1919</v>
      </c>
      <c r="Q17" s="379">
        <v>11168</v>
      </c>
      <c r="R17" s="379">
        <v>5931</v>
      </c>
      <c r="S17" s="379" t="s">
        <v>14</v>
      </c>
      <c r="T17" s="379">
        <v>3773</v>
      </c>
      <c r="U17" s="379">
        <v>1885</v>
      </c>
      <c r="V17" s="379">
        <v>282</v>
      </c>
      <c r="W17" s="466">
        <v>24996</v>
      </c>
      <c r="X17" s="379" t="s">
        <v>14</v>
      </c>
      <c r="Y17" s="379">
        <v>5700</v>
      </c>
      <c r="Z17" s="379">
        <v>1043</v>
      </c>
      <c r="AA17" s="466">
        <v>20381</v>
      </c>
      <c r="AB17" s="379" t="s">
        <v>14</v>
      </c>
      <c r="AC17" s="379">
        <v>5698</v>
      </c>
      <c r="AD17" s="426">
        <v>1041</v>
      </c>
    </row>
    <row r="18" spans="1:30" s="37" customFormat="1" ht="12.75" customHeight="1">
      <c r="A18" s="59"/>
      <c r="B18" s="59"/>
      <c r="C18" s="63" t="s">
        <v>1001</v>
      </c>
      <c r="D18" s="59"/>
      <c r="E18" s="44"/>
      <c r="F18" s="379">
        <v>26036</v>
      </c>
      <c r="G18" s="379">
        <v>6320</v>
      </c>
      <c r="H18" s="379">
        <v>2541</v>
      </c>
      <c r="I18" s="379">
        <v>10905</v>
      </c>
      <c r="J18" s="379">
        <v>5663</v>
      </c>
      <c r="K18" s="379" t="s">
        <v>14</v>
      </c>
      <c r="L18" s="379">
        <v>3635</v>
      </c>
      <c r="M18" s="379">
        <v>1721</v>
      </c>
      <c r="N18" s="379">
        <v>607</v>
      </c>
      <c r="O18" s="466">
        <v>19368</v>
      </c>
      <c r="P18" s="379">
        <v>2541</v>
      </c>
      <c r="Q18" s="379">
        <v>10902</v>
      </c>
      <c r="R18" s="379">
        <v>5662</v>
      </c>
      <c r="S18" s="379" t="s">
        <v>14</v>
      </c>
      <c r="T18" s="379">
        <v>3634</v>
      </c>
      <c r="U18" s="379">
        <v>1721</v>
      </c>
      <c r="V18" s="379">
        <v>263</v>
      </c>
      <c r="W18" s="466">
        <v>27369</v>
      </c>
      <c r="X18" s="379" t="s">
        <v>14</v>
      </c>
      <c r="Y18" s="379">
        <v>5793</v>
      </c>
      <c r="Z18" s="379">
        <v>896</v>
      </c>
      <c r="AA18" s="466">
        <v>20699</v>
      </c>
      <c r="AB18" s="379" t="s">
        <v>14</v>
      </c>
      <c r="AC18" s="379">
        <v>5791</v>
      </c>
      <c r="AD18" s="426">
        <v>895</v>
      </c>
    </row>
    <row r="19" spans="1:30" s="37" customFormat="1" ht="12.75" customHeight="1">
      <c r="A19" s="59"/>
      <c r="B19" s="59"/>
      <c r="C19" s="63" t="s">
        <v>1002</v>
      </c>
      <c r="D19" s="59"/>
      <c r="E19" s="44"/>
      <c r="F19" s="379">
        <v>32241</v>
      </c>
      <c r="G19" s="379">
        <v>11892</v>
      </c>
      <c r="H19" s="379">
        <v>3932</v>
      </c>
      <c r="I19" s="379">
        <v>11078</v>
      </c>
      <c r="J19" s="379">
        <v>4652</v>
      </c>
      <c r="K19" s="379" t="s">
        <v>14</v>
      </c>
      <c r="L19" s="379">
        <v>3047</v>
      </c>
      <c r="M19" s="379">
        <v>1248</v>
      </c>
      <c r="N19" s="379">
        <v>687</v>
      </c>
      <c r="O19" s="466">
        <v>19905</v>
      </c>
      <c r="P19" s="379">
        <v>3932</v>
      </c>
      <c r="Q19" s="379">
        <v>11071</v>
      </c>
      <c r="R19" s="379">
        <v>4651</v>
      </c>
      <c r="S19" s="379" t="s">
        <v>14</v>
      </c>
      <c r="T19" s="379">
        <v>3046</v>
      </c>
      <c r="U19" s="379">
        <v>1248</v>
      </c>
      <c r="V19" s="379">
        <v>251</v>
      </c>
      <c r="W19" s="466">
        <v>33614</v>
      </c>
      <c r="X19" s="379" t="s">
        <v>14</v>
      </c>
      <c r="Y19" s="379">
        <v>4993</v>
      </c>
      <c r="Z19" s="379">
        <v>675</v>
      </c>
      <c r="AA19" s="466">
        <v>21275</v>
      </c>
      <c r="AB19" s="379" t="s">
        <v>14</v>
      </c>
      <c r="AC19" s="379">
        <v>4989</v>
      </c>
      <c r="AD19" s="426">
        <v>675</v>
      </c>
    </row>
    <row r="20" spans="1:30" s="37" customFormat="1" ht="12.75" customHeight="1">
      <c r="A20" s="59"/>
      <c r="B20" s="59"/>
      <c r="C20" s="63" t="s">
        <v>1003</v>
      </c>
      <c r="D20" s="59"/>
      <c r="E20" s="44"/>
      <c r="F20" s="379">
        <v>27967</v>
      </c>
      <c r="G20" s="379">
        <v>15705</v>
      </c>
      <c r="H20" s="379">
        <v>3412</v>
      </c>
      <c r="I20" s="379">
        <v>6095</v>
      </c>
      <c r="J20" s="379">
        <v>1990</v>
      </c>
      <c r="K20" s="379" t="s">
        <v>14</v>
      </c>
      <c r="L20" s="379">
        <v>1247</v>
      </c>
      <c r="M20" s="379">
        <v>478</v>
      </c>
      <c r="N20" s="379">
        <v>765</v>
      </c>
      <c r="O20" s="466">
        <v>11660</v>
      </c>
      <c r="P20" s="379">
        <v>3412</v>
      </c>
      <c r="Q20" s="379">
        <v>6093</v>
      </c>
      <c r="R20" s="379">
        <v>1988</v>
      </c>
      <c r="S20" s="379" t="s">
        <v>14</v>
      </c>
      <c r="T20" s="379">
        <v>1246</v>
      </c>
      <c r="U20" s="379">
        <v>478</v>
      </c>
      <c r="V20" s="379">
        <v>167</v>
      </c>
      <c r="W20" s="466">
        <v>28365</v>
      </c>
      <c r="X20" s="379" t="s">
        <v>14</v>
      </c>
      <c r="Y20" s="379">
        <v>1834</v>
      </c>
      <c r="Z20" s="379">
        <v>289</v>
      </c>
      <c r="AA20" s="466">
        <v>12055</v>
      </c>
      <c r="AB20" s="379" t="s">
        <v>14</v>
      </c>
      <c r="AC20" s="379">
        <v>1830</v>
      </c>
      <c r="AD20" s="426">
        <v>289</v>
      </c>
    </row>
    <row r="21" spans="1:30" s="37" customFormat="1" ht="12.75" customHeight="1">
      <c r="A21" s="59"/>
      <c r="B21" s="59"/>
      <c r="C21" s="63" t="s">
        <v>1004</v>
      </c>
      <c r="D21" s="59"/>
      <c r="E21" s="44"/>
      <c r="F21" s="379">
        <v>24216</v>
      </c>
      <c r="G21" s="379">
        <v>17307</v>
      </c>
      <c r="H21" s="379">
        <v>2506</v>
      </c>
      <c r="I21" s="379">
        <v>2977</v>
      </c>
      <c r="J21" s="379">
        <v>810</v>
      </c>
      <c r="K21" s="379" t="s">
        <v>14</v>
      </c>
      <c r="L21" s="379">
        <v>477</v>
      </c>
      <c r="M21" s="379">
        <v>138</v>
      </c>
      <c r="N21" s="379">
        <v>616</v>
      </c>
      <c r="O21" s="466">
        <v>6288</v>
      </c>
      <c r="P21" s="379">
        <v>2506</v>
      </c>
      <c r="Q21" s="379">
        <v>2969</v>
      </c>
      <c r="R21" s="379">
        <v>808</v>
      </c>
      <c r="S21" s="379" t="s">
        <v>14</v>
      </c>
      <c r="T21" s="379">
        <v>476</v>
      </c>
      <c r="U21" s="379">
        <v>138</v>
      </c>
      <c r="V21" s="379">
        <v>5</v>
      </c>
      <c r="W21" s="466">
        <v>24206</v>
      </c>
      <c r="X21" s="379" t="s">
        <v>14</v>
      </c>
      <c r="Y21" s="379">
        <v>502</v>
      </c>
      <c r="Z21" s="379">
        <v>103</v>
      </c>
      <c r="AA21" s="466">
        <v>6278</v>
      </c>
      <c r="AB21" s="379" t="s">
        <v>14</v>
      </c>
      <c r="AC21" s="379">
        <v>502</v>
      </c>
      <c r="AD21" s="426">
        <v>102</v>
      </c>
    </row>
    <row r="22" spans="1:30" s="37" customFormat="1" ht="12.75" customHeight="1">
      <c r="A22" s="59"/>
      <c r="B22" s="59"/>
      <c r="C22" s="63" t="s">
        <v>1005</v>
      </c>
      <c r="D22" s="59"/>
      <c r="E22" s="44"/>
      <c r="F22" s="379">
        <v>20313</v>
      </c>
      <c r="G22" s="379">
        <v>16720</v>
      </c>
      <c r="H22" s="379">
        <v>1565</v>
      </c>
      <c r="I22" s="379">
        <v>1199</v>
      </c>
      <c r="J22" s="379">
        <v>283</v>
      </c>
      <c r="K22" s="379" t="s">
        <v>14</v>
      </c>
      <c r="L22" s="379">
        <v>129</v>
      </c>
      <c r="M22" s="379">
        <v>46</v>
      </c>
      <c r="N22" s="379">
        <v>546</v>
      </c>
      <c r="O22" s="466">
        <v>3036</v>
      </c>
      <c r="P22" s="379">
        <v>1565</v>
      </c>
      <c r="Q22" s="379">
        <v>1189</v>
      </c>
      <c r="R22" s="379">
        <v>282</v>
      </c>
      <c r="S22" s="379" t="s">
        <v>14</v>
      </c>
      <c r="T22" s="379">
        <v>129</v>
      </c>
      <c r="U22" s="379">
        <v>46</v>
      </c>
      <c r="V22" s="379" t="s">
        <v>14</v>
      </c>
      <c r="W22" s="466">
        <v>20328</v>
      </c>
      <c r="X22" s="379" t="s">
        <v>14</v>
      </c>
      <c r="Y22" s="379">
        <v>155</v>
      </c>
      <c r="Z22" s="379">
        <v>35</v>
      </c>
      <c r="AA22" s="466">
        <v>3050</v>
      </c>
      <c r="AB22" s="379" t="s">
        <v>14</v>
      </c>
      <c r="AC22" s="379">
        <v>154</v>
      </c>
      <c r="AD22" s="426">
        <v>35</v>
      </c>
    </row>
    <row r="23" spans="1:30" s="37" customFormat="1" ht="12.75" customHeight="1">
      <c r="A23" s="59"/>
      <c r="B23" s="59"/>
      <c r="C23" s="63" t="s">
        <v>1006</v>
      </c>
      <c r="D23" s="59"/>
      <c r="E23" s="44"/>
      <c r="F23" s="379">
        <v>14030</v>
      </c>
      <c r="G23" s="379">
        <v>12333</v>
      </c>
      <c r="H23" s="379">
        <v>769</v>
      </c>
      <c r="I23" s="379">
        <v>486</v>
      </c>
      <c r="J23" s="379">
        <v>101</v>
      </c>
      <c r="K23" s="379" t="s">
        <v>14</v>
      </c>
      <c r="L23" s="379">
        <v>43</v>
      </c>
      <c r="M23" s="379">
        <v>12</v>
      </c>
      <c r="N23" s="379">
        <v>341</v>
      </c>
      <c r="O23" s="466">
        <v>1347</v>
      </c>
      <c r="P23" s="379">
        <v>769</v>
      </c>
      <c r="Q23" s="379">
        <v>477</v>
      </c>
      <c r="R23" s="379">
        <v>101</v>
      </c>
      <c r="S23" s="379" t="s">
        <v>14</v>
      </c>
      <c r="T23" s="379">
        <v>43</v>
      </c>
      <c r="U23" s="379">
        <v>12</v>
      </c>
      <c r="V23" s="379" t="s">
        <v>14</v>
      </c>
      <c r="W23" s="466">
        <v>14032</v>
      </c>
      <c r="X23" s="379" t="s">
        <v>14</v>
      </c>
      <c r="Y23" s="379">
        <v>45</v>
      </c>
      <c r="Z23" s="379">
        <v>12</v>
      </c>
      <c r="AA23" s="466">
        <v>1348</v>
      </c>
      <c r="AB23" s="379" t="s">
        <v>14</v>
      </c>
      <c r="AC23" s="379">
        <v>44</v>
      </c>
      <c r="AD23" s="426">
        <v>12</v>
      </c>
    </row>
    <row r="24" spans="1:30" s="37" customFormat="1" ht="12.75" customHeight="1">
      <c r="A24" s="59"/>
      <c r="B24" s="59"/>
      <c r="C24" s="552" t="s">
        <v>1007</v>
      </c>
      <c r="D24" s="552"/>
      <c r="E24" s="44"/>
      <c r="F24" s="379">
        <v>11496</v>
      </c>
      <c r="G24" s="379">
        <v>10649</v>
      </c>
      <c r="H24" s="379">
        <v>341</v>
      </c>
      <c r="I24" s="379">
        <v>165</v>
      </c>
      <c r="J24" s="379">
        <v>45</v>
      </c>
      <c r="K24" s="379" t="s">
        <v>14</v>
      </c>
      <c r="L24" s="379">
        <v>13</v>
      </c>
      <c r="M24" s="379">
        <v>2</v>
      </c>
      <c r="N24" s="379">
        <v>296</v>
      </c>
      <c r="O24" s="466">
        <v>544</v>
      </c>
      <c r="P24" s="379">
        <v>341</v>
      </c>
      <c r="Q24" s="379">
        <v>158</v>
      </c>
      <c r="R24" s="379">
        <v>45</v>
      </c>
      <c r="S24" s="379" t="s">
        <v>14</v>
      </c>
      <c r="T24" s="379">
        <v>13</v>
      </c>
      <c r="U24" s="379">
        <v>2</v>
      </c>
      <c r="V24" s="379" t="s">
        <v>14</v>
      </c>
      <c r="W24" s="466">
        <v>11495</v>
      </c>
      <c r="X24" s="379" t="s">
        <v>14</v>
      </c>
      <c r="Y24" s="379">
        <v>11</v>
      </c>
      <c r="Z24" s="379">
        <v>3</v>
      </c>
      <c r="AA24" s="466">
        <v>543</v>
      </c>
      <c r="AB24" s="379" t="s">
        <v>14</v>
      </c>
      <c r="AC24" s="379">
        <v>11</v>
      </c>
      <c r="AD24" s="426">
        <v>3</v>
      </c>
    </row>
    <row r="25" spans="1:30" s="37" customFormat="1" ht="12.75" customHeight="1">
      <c r="A25" s="59"/>
      <c r="B25" s="59"/>
      <c r="C25" s="63" t="s">
        <v>1179</v>
      </c>
      <c r="D25" s="63"/>
      <c r="E25" s="44"/>
      <c r="F25" s="379">
        <v>3769</v>
      </c>
      <c r="G25" s="379" t="s">
        <v>14</v>
      </c>
      <c r="H25" s="379" t="s">
        <v>14</v>
      </c>
      <c r="I25" s="379" t="s">
        <v>14</v>
      </c>
      <c r="J25" s="379" t="s">
        <v>14</v>
      </c>
      <c r="K25" s="379" t="s">
        <v>14</v>
      </c>
      <c r="L25" s="379" t="s">
        <v>14</v>
      </c>
      <c r="M25" s="379" t="s">
        <v>14</v>
      </c>
      <c r="N25" s="379">
        <v>3769</v>
      </c>
      <c r="O25" s="466" t="s">
        <v>14</v>
      </c>
      <c r="P25" s="379" t="s">
        <v>14</v>
      </c>
      <c r="Q25" s="379" t="s">
        <v>14</v>
      </c>
      <c r="R25" s="379" t="s">
        <v>14</v>
      </c>
      <c r="S25" s="379" t="s">
        <v>14</v>
      </c>
      <c r="T25" s="379" t="s">
        <v>14</v>
      </c>
      <c r="U25" s="379" t="s">
        <v>14</v>
      </c>
      <c r="V25" s="379" t="s">
        <v>14</v>
      </c>
      <c r="W25" s="466">
        <v>3769</v>
      </c>
      <c r="X25" s="379" t="s">
        <v>14</v>
      </c>
      <c r="Y25" s="379" t="s">
        <v>14</v>
      </c>
      <c r="Z25" s="379" t="s">
        <v>14</v>
      </c>
      <c r="AA25" s="466" t="s">
        <v>14</v>
      </c>
      <c r="AB25" s="379" t="s">
        <v>14</v>
      </c>
      <c r="AC25" s="379" t="s">
        <v>14</v>
      </c>
      <c r="AD25" s="427" t="s">
        <v>14</v>
      </c>
    </row>
    <row r="26" spans="1:30" s="37" customFormat="1" ht="12.75" customHeight="1">
      <c r="A26" s="59"/>
      <c r="B26" s="552" t="s">
        <v>361</v>
      </c>
      <c r="C26" s="552"/>
      <c r="D26" s="552"/>
      <c r="E26" s="44"/>
      <c r="F26" s="379"/>
      <c r="G26" s="379"/>
      <c r="H26" s="379"/>
      <c r="I26" s="379"/>
      <c r="J26" s="379"/>
      <c r="K26" s="379"/>
      <c r="L26" s="379"/>
      <c r="M26" s="379"/>
      <c r="N26" s="379"/>
      <c r="O26" s="466"/>
      <c r="P26" s="379"/>
      <c r="Q26" s="379"/>
      <c r="R26" s="379"/>
      <c r="S26" s="379"/>
      <c r="T26" s="379"/>
      <c r="U26" s="379"/>
      <c r="V26" s="379"/>
      <c r="W26" s="466"/>
      <c r="X26" s="379"/>
      <c r="Y26" s="379"/>
      <c r="Z26" s="379"/>
      <c r="AA26" s="466"/>
      <c r="AB26" s="379"/>
      <c r="AC26" s="379"/>
      <c r="AD26" s="426"/>
    </row>
    <row r="27" spans="1:30" s="37" customFormat="1" ht="12.75" customHeight="1">
      <c r="A27" s="59"/>
      <c r="B27" s="59"/>
      <c r="C27" s="59" t="s">
        <v>1008</v>
      </c>
      <c r="D27" s="59"/>
      <c r="E27" s="44"/>
      <c r="F27" s="379">
        <v>98022</v>
      </c>
      <c r="G27" s="379">
        <v>72714</v>
      </c>
      <c r="H27" s="379">
        <v>8593</v>
      </c>
      <c r="I27" s="379">
        <v>10922</v>
      </c>
      <c r="J27" s="379">
        <v>3229</v>
      </c>
      <c r="K27" s="379" t="s">
        <v>14</v>
      </c>
      <c r="L27" s="379">
        <v>1909</v>
      </c>
      <c r="M27" s="379">
        <v>676</v>
      </c>
      <c r="N27" s="379">
        <v>2564</v>
      </c>
      <c r="O27" s="466">
        <v>22875</v>
      </c>
      <c r="P27" s="379">
        <v>8593</v>
      </c>
      <c r="Q27" s="379">
        <v>10886</v>
      </c>
      <c r="R27" s="379">
        <v>3224</v>
      </c>
      <c r="S27" s="379" t="s">
        <v>14</v>
      </c>
      <c r="T27" s="379">
        <v>1907</v>
      </c>
      <c r="U27" s="379">
        <v>676</v>
      </c>
      <c r="V27" s="379">
        <v>172</v>
      </c>
      <c r="W27" s="466">
        <v>98426</v>
      </c>
      <c r="X27" s="379" t="s">
        <v>14</v>
      </c>
      <c r="Y27" s="379">
        <v>2547</v>
      </c>
      <c r="Z27" s="379">
        <v>442</v>
      </c>
      <c r="AA27" s="466">
        <v>23274</v>
      </c>
      <c r="AB27" s="379" t="s">
        <v>14</v>
      </c>
      <c r="AC27" s="379">
        <v>2541</v>
      </c>
      <c r="AD27" s="426">
        <v>441</v>
      </c>
    </row>
    <row r="28" spans="1:30" s="37" customFormat="1" ht="12.75" customHeight="1">
      <c r="A28" s="59"/>
      <c r="B28" s="59"/>
      <c r="C28" s="63" t="s">
        <v>1009</v>
      </c>
      <c r="D28" s="59" t="s">
        <v>362</v>
      </c>
      <c r="E28" s="44"/>
      <c r="F28" s="379">
        <v>52183</v>
      </c>
      <c r="G28" s="379">
        <v>33012</v>
      </c>
      <c r="H28" s="379">
        <v>5918</v>
      </c>
      <c r="I28" s="379">
        <v>9072</v>
      </c>
      <c r="J28" s="379">
        <v>2800</v>
      </c>
      <c r="K28" s="379" t="s">
        <v>14</v>
      </c>
      <c r="L28" s="379">
        <v>1724</v>
      </c>
      <c r="M28" s="379">
        <v>616</v>
      </c>
      <c r="N28" s="379">
        <v>1381</v>
      </c>
      <c r="O28" s="466">
        <v>17948</v>
      </c>
      <c r="P28" s="379">
        <v>5918</v>
      </c>
      <c r="Q28" s="379">
        <v>9062</v>
      </c>
      <c r="R28" s="379">
        <v>2796</v>
      </c>
      <c r="S28" s="379" t="s">
        <v>14</v>
      </c>
      <c r="T28" s="379">
        <v>1722</v>
      </c>
      <c r="U28" s="379">
        <v>616</v>
      </c>
      <c r="V28" s="379">
        <v>172</v>
      </c>
      <c r="W28" s="466">
        <v>52571</v>
      </c>
      <c r="X28" s="379" t="s">
        <v>14</v>
      </c>
      <c r="Y28" s="379">
        <v>2336</v>
      </c>
      <c r="Z28" s="379">
        <v>392</v>
      </c>
      <c r="AA28" s="466">
        <v>18333</v>
      </c>
      <c r="AB28" s="379" t="s">
        <v>14</v>
      </c>
      <c r="AC28" s="379">
        <v>2332</v>
      </c>
      <c r="AD28" s="426">
        <v>391</v>
      </c>
    </row>
    <row r="29" spans="1:30" s="37" customFormat="1" ht="12.75" customHeight="1">
      <c r="A29" s="59"/>
      <c r="B29" s="59"/>
      <c r="C29" s="552" t="s">
        <v>1010</v>
      </c>
      <c r="D29" s="552"/>
      <c r="E29" s="44"/>
      <c r="F29" s="379">
        <v>45839</v>
      </c>
      <c r="G29" s="379">
        <v>39702</v>
      </c>
      <c r="H29" s="379">
        <v>2675</v>
      </c>
      <c r="I29" s="379">
        <v>1850</v>
      </c>
      <c r="J29" s="379">
        <v>429</v>
      </c>
      <c r="K29" s="379" t="s">
        <v>14</v>
      </c>
      <c r="L29" s="379">
        <v>185</v>
      </c>
      <c r="M29" s="379">
        <v>60</v>
      </c>
      <c r="N29" s="379">
        <v>1183</v>
      </c>
      <c r="O29" s="466">
        <v>4927</v>
      </c>
      <c r="P29" s="379">
        <v>2675</v>
      </c>
      <c r="Q29" s="379">
        <v>1824</v>
      </c>
      <c r="R29" s="379">
        <v>428</v>
      </c>
      <c r="S29" s="379" t="s">
        <v>14</v>
      </c>
      <c r="T29" s="379">
        <v>185</v>
      </c>
      <c r="U29" s="379">
        <v>60</v>
      </c>
      <c r="V29" s="379" t="s">
        <v>14</v>
      </c>
      <c r="W29" s="466">
        <v>45855</v>
      </c>
      <c r="X29" s="379" t="s">
        <v>14</v>
      </c>
      <c r="Y29" s="379">
        <v>211</v>
      </c>
      <c r="Z29" s="379">
        <v>50</v>
      </c>
      <c r="AA29" s="466">
        <v>4941</v>
      </c>
      <c r="AB29" s="379" t="s">
        <v>14</v>
      </c>
      <c r="AC29" s="379">
        <v>209</v>
      </c>
      <c r="AD29" s="426">
        <v>50</v>
      </c>
    </row>
    <row r="30" spans="1:30" s="37" customFormat="1" ht="6" customHeight="1">
      <c r="A30" s="59"/>
      <c r="B30" s="59"/>
      <c r="C30" s="63"/>
      <c r="D30" s="63"/>
      <c r="E30" s="44"/>
      <c r="F30" s="379"/>
      <c r="G30" s="379"/>
      <c r="H30" s="379"/>
      <c r="I30" s="379"/>
      <c r="J30" s="379"/>
      <c r="K30" s="379"/>
      <c r="L30" s="379"/>
      <c r="M30" s="379"/>
      <c r="N30" s="379"/>
      <c r="O30" s="466"/>
      <c r="P30" s="379"/>
      <c r="Q30" s="379"/>
      <c r="R30" s="379"/>
      <c r="S30" s="379"/>
      <c r="T30" s="379"/>
      <c r="U30" s="379"/>
      <c r="V30" s="379"/>
      <c r="W30" s="466"/>
      <c r="X30" s="379"/>
      <c r="Y30" s="379"/>
      <c r="Z30" s="379"/>
      <c r="AA30" s="466"/>
      <c r="AB30" s="379"/>
      <c r="AC30" s="379"/>
      <c r="AD30" s="426"/>
    </row>
    <row r="31" spans="1:30" s="37" customFormat="1" ht="12.75" customHeight="1">
      <c r="A31" s="59"/>
      <c r="B31" s="485" t="s">
        <v>239</v>
      </c>
      <c r="C31" s="485"/>
      <c r="D31" s="485"/>
      <c r="E31" s="44"/>
      <c r="F31" s="379">
        <v>196525</v>
      </c>
      <c r="G31" s="379">
        <v>51380</v>
      </c>
      <c r="H31" s="379">
        <v>12629</v>
      </c>
      <c r="I31" s="379">
        <v>77634</v>
      </c>
      <c r="J31" s="379">
        <v>46783</v>
      </c>
      <c r="K31" s="379" t="s">
        <v>14</v>
      </c>
      <c r="L31" s="379">
        <v>27739</v>
      </c>
      <c r="M31" s="379">
        <v>16572</v>
      </c>
      <c r="N31" s="379">
        <v>8099</v>
      </c>
      <c r="O31" s="466">
        <v>111890</v>
      </c>
      <c r="P31" s="379">
        <v>12629</v>
      </c>
      <c r="Q31" s="379">
        <v>53887</v>
      </c>
      <c r="R31" s="379">
        <v>42829</v>
      </c>
      <c r="S31" s="379" t="s">
        <v>14</v>
      </c>
      <c r="T31" s="379">
        <v>26035</v>
      </c>
      <c r="U31" s="379">
        <v>14620</v>
      </c>
      <c r="V31" s="379">
        <v>2545</v>
      </c>
      <c r="W31" s="466">
        <v>199999</v>
      </c>
      <c r="X31" s="379" t="s">
        <v>14</v>
      </c>
      <c r="Y31" s="379">
        <v>38634</v>
      </c>
      <c r="Z31" s="379">
        <v>9151</v>
      </c>
      <c r="AA31" s="466">
        <v>112394</v>
      </c>
      <c r="AB31" s="379" t="s">
        <v>14</v>
      </c>
      <c r="AC31" s="379">
        <v>33340</v>
      </c>
      <c r="AD31" s="426">
        <v>7819</v>
      </c>
    </row>
    <row r="32" spans="1:30" s="37" customFormat="1" ht="12.75" customHeight="1">
      <c r="A32" s="59"/>
      <c r="B32" s="59"/>
      <c r="C32" s="552" t="s">
        <v>1011</v>
      </c>
      <c r="D32" s="552"/>
      <c r="E32" s="44"/>
      <c r="F32" s="379">
        <v>28428</v>
      </c>
      <c r="G32" s="379">
        <v>11636</v>
      </c>
      <c r="H32" s="379" t="s">
        <v>14</v>
      </c>
      <c r="I32" s="379">
        <v>16621</v>
      </c>
      <c r="J32" s="379">
        <v>171</v>
      </c>
      <c r="K32" s="379" t="s">
        <v>14</v>
      </c>
      <c r="L32" s="379">
        <v>40</v>
      </c>
      <c r="M32" s="379">
        <v>55</v>
      </c>
      <c r="N32" s="379" t="s">
        <v>14</v>
      </c>
      <c r="O32" s="466" t="s">
        <v>14</v>
      </c>
      <c r="P32" s="379" t="s">
        <v>14</v>
      </c>
      <c r="Q32" s="379" t="s">
        <v>14</v>
      </c>
      <c r="R32" s="379" t="s">
        <v>14</v>
      </c>
      <c r="S32" s="379" t="s">
        <v>14</v>
      </c>
      <c r="T32" s="379" t="s">
        <v>14</v>
      </c>
      <c r="U32" s="379" t="s">
        <v>14</v>
      </c>
      <c r="V32" s="379" t="s">
        <v>14</v>
      </c>
      <c r="W32" s="466">
        <v>28705</v>
      </c>
      <c r="X32" s="379" t="s">
        <v>14</v>
      </c>
      <c r="Y32" s="379">
        <v>348</v>
      </c>
      <c r="Z32" s="379">
        <v>24</v>
      </c>
      <c r="AA32" s="466" t="s">
        <v>14</v>
      </c>
      <c r="AB32" s="379" t="s">
        <v>14</v>
      </c>
      <c r="AC32" s="379" t="s">
        <v>14</v>
      </c>
      <c r="AD32" s="427" t="s">
        <v>14</v>
      </c>
    </row>
    <row r="33" spans="1:30" s="37" customFormat="1" ht="12.75" customHeight="1">
      <c r="A33" s="59"/>
      <c r="B33" s="59"/>
      <c r="C33" s="63" t="s">
        <v>1012</v>
      </c>
      <c r="D33" s="59" t="s">
        <v>362</v>
      </c>
      <c r="E33" s="44"/>
      <c r="F33" s="379">
        <v>9863</v>
      </c>
      <c r="G33" s="379">
        <v>324</v>
      </c>
      <c r="H33" s="379">
        <v>17</v>
      </c>
      <c r="I33" s="379">
        <v>6360</v>
      </c>
      <c r="J33" s="379">
        <v>2804</v>
      </c>
      <c r="K33" s="379" t="s">
        <v>14</v>
      </c>
      <c r="L33" s="379">
        <v>1755</v>
      </c>
      <c r="M33" s="379">
        <v>881</v>
      </c>
      <c r="N33" s="379">
        <v>358</v>
      </c>
      <c r="O33" s="466">
        <v>1461</v>
      </c>
      <c r="P33" s="379">
        <v>17</v>
      </c>
      <c r="Q33" s="379">
        <v>904</v>
      </c>
      <c r="R33" s="379">
        <v>521</v>
      </c>
      <c r="S33" s="379" t="s">
        <v>14</v>
      </c>
      <c r="T33" s="379">
        <v>357</v>
      </c>
      <c r="U33" s="379">
        <v>142</v>
      </c>
      <c r="V33" s="379">
        <v>19</v>
      </c>
      <c r="W33" s="466">
        <v>12118</v>
      </c>
      <c r="X33" s="379" t="s">
        <v>14</v>
      </c>
      <c r="Y33" s="379">
        <v>4321</v>
      </c>
      <c r="Z33" s="379">
        <v>570</v>
      </c>
      <c r="AA33" s="466">
        <v>1408</v>
      </c>
      <c r="AB33" s="379" t="s">
        <v>14</v>
      </c>
      <c r="AC33" s="379">
        <v>354</v>
      </c>
      <c r="AD33" s="426">
        <v>92</v>
      </c>
    </row>
    <row r="34" spans="1:30" s="37" customFormat="1" ht="12.75" customHeight="1">
      <c r="A34" s="59"/>
      <c r="B34" s="59"/>
      <c r="C34" s="63" t="s">
        <v>1013</v>
      </c>
      <c r="D34" s="59"/>
      <c r="E34" s="44"/>
      <c r="F34" s="379">
        <v>10083</v>
      </c>
      <c r="G34" s="379">
        <v>788</v>
      </c>
      <c r="H34" s="379">
        <v>87</v>
      </c>
      <c r="I34" s="379">
        <v>4841</v>
      </c>
      <c r="J34" s="379">
        <v>3866</v>
      </c>
      <c r="K34" s="379" t="s">
        <v>14</v>
      </c>
      <c r="L34" s="379">
        <v>1789</v>
      </c>
      <c r="M34" s="379">
        <v>1885</v>
      </c>
      <c r="N34" s="379">
        <v>501</v>
      </c>
      <c r="O34" s="466">
        <v>6193</v>
      </c>
      <c r="P34" s="379">
        <v>87</v>
      </c>
      <c r="Q34" s="379">
        <v>3439</v>
      </c>
      <c r="R34" s="379">
        <v>2482</v>
      </c>
      <c r="S34" s="379" t="s">
        <v>14</v>
      </c>
      <c r="T34" s="379">
        <v>1548</v>
      </c>
      <c r="U34" s="379">
        <v>806</v>
      </c>
      <c r="V34" s="379">
        <v>185</v>
      </c>
      <c r="W34" s="466">
        <v>10185</v>
      </c>
      <c r="X34" s="379" t="s">
        <v>14</v>
      </c>
      <c r="Y34" s="379">
        <v>2581</v>
      </c>
      <c r="Z34" s="379">
        <v>1195</v>
      </c>
      <c r="AA34" s="466">
        <v>5982</v>
      </c>
      <c r="AB34" s="379" t="s">
        <v>14</v>
      </c>
      <c r="AC34" s="379">
        <v>1709</v>
      </c>
      <c r="AD34" s="426">
        <v>434</v>
      </c>
    </row>
    <row r="35" spans="1:30" s="37" customFormat="1" ht="12.75" customHeight="1">
      <c r="A35" s="59"/>
      <c r="B35" s="59"/>
      <c r="C35" s="63" t="s">
        <v>1014</v>
      </c>
      <c r="D35" s="59"/>
      <c r="E35" s="44"/>
      <c r="F35" s="379">
        <v>10268</v>
      </c>
      <c r="G35" s="379">
        <v>973</v>
      </c>
      <c r="H35" s="379">
        <v>256</v>
      </c>
      <c r="I35" s="379">
        <v>4458</v>
      </c>
      <c r="J35" s="379">
        <v>3990</v>
      </c>
      <c r="K35" s="379" t="s">
        <v>14</v>
      </c>
      <c r="L35" s="379">
        <v>2531</v>
      </c>
      <c r="M35" s="379">
        <v>1279</v>
      </c>
      <c r="N35" s="379">
        <v>591</v>
      </c>
      <c r="O35" s="466">
        <v>8810</v>
      </c>
      <c r="P35" s="379">
        <v>256</v>
      </c>
      <c r="Q35" s="379">
        <v>4297</v>
      </c>
      <c r="R35" s="379">
        <v>3913</v>
      </c>
      <c r="S35" s="379" t="s">
        <v>14</v>
      </c>
      <c r="T35" s="379">
        <v>2517</v>
      </c>
      <c r="U35" s="379">
        <v>1222</v>
      </c>
      <c r="V35" s="379">
        <v>344</v>
      </c>
      <c r="W35" s="466">
        <v>10037</v>
      </c>
      <c r="X35" s="379" t="s">
        <v>14</v>
      </c>
      <c r="Y35" s="379">
        <v>2915</v>
      </c>
      <c r="Z35" s="379">
        <v>664</v>
      </c>
      <c r="AA35" s="466">
        <v>8531</v>
      </c>
      <c r="AB35" s="379" t="s">
        <v>14</v>
      </c>
      <c r="AC35" s="379">
        <v>2851</v>
      </c>
      <c r="AD35" s="426">
        <v>609</v>
      </c>
    </row>
    <row r="36" spans="1:30" s="37" customFormat="1" ht="12.75" customHeight="1">
      <c r="A36" s="59"/>
      <c r="B36" s="59"/>
      <c r="C36" s="63" t="s">
        <v>1015</v>
      </c>
      <c r="D36" s="59"/>
      <c r="E36" s="44"/>
      <c r="F36" s="379">
        <v>12266</v>
      </c>
      <c r="G36" s="379">
        <v>1066</v>
      </c>
      <c r="H36" s="379">
        <v>474</v>
      </c>
      <c r="I36" s="379">
        <v>5287</v>
      </c>
      <c r="J36" s="379">
        <v>4864</v>
      </c>
      <c r="K36" s="379" t="s">
        <v>14</v>
      </c>
      <c r="L36" s="379">
        <v>3067</v>
      </c>
      <c r="M36" s="379">
        <v>1603</v>
      </c>
      <c r="N36" s="379">
        <v>575</v>
      </c>
      <c r="O36" s="466">
        <v>10908</v>
      </c>
      <c r="P36" s="379">
        <v>474</v>
      </c>
      <c r="Q36" s="379">
        <v>5232</v>
      </c>
      <c r="R36" s="379">
        <v>4842</v>
      </c>
      <c r="S36" s="379" t="s">
        <v>14</v>
      </c>
      <c r="T36" s="379">
        <v>3060</v>
      </c>
      <c r="U36" s="379">
        <v>1590</v>
      </c>
      <c r="V36" s="379">
        <v>360</v>
      </c>
      <c r="W36" s="466">
        <v>12077</v>
      </c>
      <c r="X36" s="379" t="s">
        <v>14</v>
      </c>
      <c r="Y36" s="379">
        <v>3651</v>
      </c>
      <c r="Z36" s="379">
        <v>830</v>
      </c>
      <c r="AA36" s="466">
        <v>10717</v>
      </c>
      <c r="AB36" s="379" t="s">
        <v>14</v>
      </c>
      <c r="AC36" s="379">
        <v>3634</v>
      </c>
      <c r="AD36" s="426">
        <v>825</v>
      </c>
    </row>
    <row r="37" spans="1:30" s="37" customFormat="1" ht="12.75" customHeight="1">
      <c r="A37" s="59"/>
      <c r="B37" s="59"/>
      <c r="C37" s="63" t="s">
        <v>1016</v>
      </c>
      <c r="D37" s="59"/>
      <c r="E37" s="44"/>
      <c r="F37" s="379">
        <v>15315</v>
      </c>
      <c r="G37" s="379">
        <v>1287</v>
      </c>
      <c r="H37" s="379">
        <v>850</v>
      </c>
      <c r="I37" s="379">
        <v>6431</v>
      </c>
      <c r="J37" s="379">
        <v>6096</v>
      </c>
      <c r="K37" s="379" t="s">
        <v>14</v>
      </c>
      <c r="L37" s="379">
        <v>3719</v>
      </c>
      <c r="M37" s="379">
        <v>2112</v>
      </c>
      <c r="N37" s="379">
        <v>651</v>
      </c>
      <c r="O37" s="466">
        <v>13730</v>
      </c>
      <c r="P37" s="379">
        <v>850</v>
      </c>
      <c r="Q37" s="379">
        <v>6406</v>
      </c>
      <c r="R37" s="379">
        <v>6086</v>
      </c>
      <c r="S37" s="379" t="s">
        <v>14</v>
      </c>
      <c r="T37" s="379">
        <v>3716</v>
      </c>
      <c r="U37" s="379">
        <v>2106</v>
      </c>
      <c r="V37" s="379">
        <v>388</v>
      </c>
      <c r="W37" s="466">
        <v>15274</v>
      </c>
      <c r="X37" s="379" t="s">
        <v>14</v>
      </c>
      <c r="Y37" s="379">
        <v>4592</v>
      </c>
      <c r="Z37" s="379">
        <v>1198</v>
      </c>
      <c r="AA37" s="466">
        <v>13681</v>
      </c>
      <c r="AB37" s="379" t="s">
        <v>14</v>
      </c>
      <c r="AC37" s="379">
        <v>4581</v>
      </c>
      <c r="AD37" s="426">
        <v>1192</v>
      </c>
    </row>
    <row r="38" spans="1:30" s="37" customFormat="1" ht="12.75" customHeight="1">
      <c r="A38" s="59"/>
      <c r="B38" s="59"/>
      <c r="C38" s="63" t="s">
        <v>1017</v>
      </c>
      <c r="D38" s="59"/>
      <c r="E38" s="44"/>
      <c r="F38" s="379">
        <v>13935</v>
      </c>
      <c r="G38" s="379">
        <v>1202</v>
      </c>
      <c r="H38" s="379">
        <v>875</v>
      </c>
      <c r="I38" s="379">
        <v>5702</v>
      </c>
      <c r="J38" s="379">
        <v>5579</v>
      </c>
      <c r="K38" s="379" t="s">
        <v>14</v>
      </c>
      <c r="L38" s="379">
        <v>3301</v>
      </c>
      <c r="M38" s="379">
        <v>2076</v>
      </c>
      <c r="N38" s="379">
        <v>577</v>
      </c>
      <c r="O38" s="466">
        <v>12485</v>
      </c>
      <c r="P38" s="379">
        <v>875</v>
      </c>
      <c r="Q38" s="379">
        <v>5694</v>
      </c>
      <c r="R38" s="379">
        <v>5575</v>
      </c>
      <c r="S38" s="379" t="s">
        <v>14</v>
      </c>
      <c r="T38" s="379">
        <v>3301</v>
      </c>
      <c r="U38" s="379">
        <v>2073</v>
      </c>
      <c r="V38" s="379">
        <v>341</v>
      </c>
      <c r="W38" s="466">
        <v>13226</v>
      </c>
      <c r="X38" s="379" t="s">
        <v>14</v>
      </c>
      <c r="Y38" s="379">
        <v>3563</v>
      </c>
      <c r="Z38" s="379">
        <v>1105</v>
      </c>
      <c r="AA38" s="466">
        <v>11774</v>
      </c>
      <c r="AB38" s="379" t="s">
        <v>14</v>
      </c>
      <c r="AC38" s="379">
        <v>3560</v>
      </c>
      <c r="AD38" s="426">
        <v>1103</v>
      </c>
    </row>
    <row r="39" spans="1:30" s="37" customFormat="1" ht="12.75" customHeight="1">
      <c r="A39" s="59"/>
      <c r="B39" s="59"/>
      <c r="C39" s="63" t="s">
        <v>1018</v>
      </c>
      <c r="D39" s="59"/>
      <c r="E39" s="44"/>
      <c r="F39" s="379">
        <v>12867</v>
      </c>
      <c r="G39" s="379">
        <v>1198</v>
      </c>
      <c r="H39" s="379">
        <v>882</v>
      </c>
      <c r="I39" s="379">
        <v>5314</v>
      </c>
      <c r="J39" s="379">
        <v>5023</v>
      </c>
      <c r="K39" s="379" t="s">
        <v>14</v>
      </c>
      <c r="L39" s="379">
        <v>2906</v>
      </c>
      <c r="M39" s="379">
        <v>1921</v>
      </c>
      <c r="N39" s="379">
        <v>450</v>
      </c>
      <c r="O39" s="466">
        <v>11484</v>
      </c>
      <c r="P39" s="379">
        <v>882</v>
      </c>
      <c r="Q39" s="379">
        <v>5310</v>
      </c>
      <c r="R39" s="379">
        <v>5023</v>
      </c>
      <c r="S39" s="379" t="s">
        <v>14</v>
      </c>
      <c r="T39" s="379">
        <v>2906</v>
      </c>
      <c r="U39" s="379">
        <v>1921</v>
      </c>
      <c r="V39" s="379">
        <v>269</v>
      </c>
      <c r="W39" s="466">
        <v>12679</v>
      </c>
      <c r="X39" s="379" t="s">
        <v>14</v>
      </c>
      <c r="Y39" s="379">
        <v>3568</v>
      </c>
      <c r="Z39" s="379">
        <v>1071</v>
      </c>
      <c r="AA39" s="466">
        <v>11291</v>
      </c>
      <c r="AB39" s="379" t="s">
        <v>14</v>
      </c>
      <c r="AC39" s="379">
        <v>3564</v>
      </c>
      <c r="AD39" s="426">
        <v>1070</v>
      </c>
    </row>
    <row r="40" spans="1:30" s="37" customFormat="1" ht="12.75" customHeight="1">
      <c r="A40" s="59"/>
      <c r="B40" s="59"/>
      <c r="C40" s="63" t="s">
        <v>1019</v>
      </c>
      <c r="D40" s="59"/>
      <c r="E40" s="44"/>
      <c r="F40" s="379">
        <v>11716</v>
      </c>
      <c r="G40" s="379">
        <v>984</v>
      </c>
      <c r="H40" s="379">
        <v>1012</v>
      </c>
      <c r="I40" s="379">
        <v>5048</v>
      </c>
      <c r="J40" s="379">
        <v>4320</v>
      </c>
      <c r="K40" s="379" t="s">
        <v>14</v>
      </c>
      <c r="L40" s="379">
        <v>2520</v>
      </c>
      <c r="M40" s="379">
        <v>1614</v>
      </c>
      <c r="N40" s="379">
        <v>352</v>
      </c>
      <c r="O40" s="466">
        <v>10570</v>
      </c>
      <c r="P40" s="379">
        <v>1012</v>
      </c>
      <c r="Q40" s="379">
        <v>5045</v>
      </c>
      <c r="R40" s="379">
        <v>4319</v>
      </c>
      <c r="S40" s="379" t="s">
        <v>14</v>
      </c>
      <c r="T40" s="379">
        <v>2520</v>
      </c>
      <c r="U40" s="379">
        <v>1614</v>
      </c>
      <c r="V40" s="379">
        <v>194</v>
      </c>
      <c r="W40" s="466">
        <v>11985</v>
      </c>
      <c r="X40" s="379" t="s">
        <v>14</v>
      </c>
      <c r="Y40" s="379">
        <v>3561</v>
      </c>
      <c r="Z40" s="379">
        <v>842</v>
      </c>
      <c r="AA40" s="466">
        <v>10839</v>
      </c>
      <c r="AB40" s="379" t="s">
        <v>14</v>
      </c>
      <c r="AC40" s="379">
        <v>3561</v>
      </c>
      <c r="AD40" s="426">
        <v>842</v>
      </c>
    </row>
    <row r="41" spans="1:30" s="37" customFormat="1" ht="12.75" customHeight="1">
      <c r="A41" s="59"/>
      <c r="B41" s="59"/>
      <c r="C41" s="63" t="s">
        <v>1020</v>
      </c>
      <c r="D41" s="59"/>
      <c r="E41" s="44"/>
      <c r="F41" s="379">
        <v>12459</v>
      </c>
      <c r="G41" s="379">
        <v>1443</v>
      </c>
      <c r="H41" s="379">
        <v>1298</v>
      </c>
      <c r="I41" s="379">
        <v>5204</v>
      </c>
      <c r="J41" s="379">
        <v>4157</v>
      </c>
      <c r="K41" s="379" t="s">
        <v>14</v>
      </c>
      <c r="L41" s="379">
        <v>2485</v>
      </c>
      <c r="M41" s="379">
        <v>1481</v>
      </c>
      <c r="N41" s="379">
        <v>357</v>
      </c>
      <c r="O41" s="466">
        <v>10836</v>
      </c>
      <c r="P41" s="379">
        <v>1298</v>
      </c>
      <c r="Q41" s="379">
        <v>5202</v>
      </c>
      <c r="R41" s="379">
        <v>4157</v>
      </c>
      <c r="S41" s="379" t="s">
        <v>14</v>
      </c>
      <c r="T41" s="379">
        <v>2485</v>
      </c>
      <c r="U41" s="379">
        <v>1481</v>
      </c>
      <c r="V41" s="379">
        <v>179</v>
      </c>
      <c r="W41" s="466">
        <v>13153</v>
      </c>
      <c r="X41" s="379" t="s">
        <v>14</v>
      </c>
      <c r="Y41" s="379">
        <v>3926</v>
      </c>
      <c r="Z41" s="379">
        <v>734</v>
      </c>
      <c r="AA41" s="466">
        <v>11528</v>
      </c>
      <c r="AB41" s="379" t="s">
        <v>14</v>
      </c>
      <c r="AC41" s="379">
        <v>3924</v>
      </c>
      <c r="AD41" s="426">
        <v>734</v>
      </c>
    </row>
    <row r="42" spans="1:30" s="37" customFormat="1" ht="12.75" customHeight="1">
      <c r="A42" s="59"/>
      <c r="B42" s="59"/>
      <c r="C42" s="63" t="s">
        <v>1021</v>
      </c>
      <c r="D42" s="59"/>
      <c r="E42" s="44"/>
      <c r="F42" s="379">
        <v>15358</v>
      </c>
      <c r="G42" s="379">
        <v>3681</v>
      </c>
      <c r="H42" s="379">
        <v>2022</v>
      </c>
      <c r="I42" s="379">
        <v>5834</v>
      </c>
      <c r="J42" s="379">
        <v>3477</v>
      </c>
      <c r="K42" s="379" t="s">
        <v>14</v>
      </c>
      <c r="L42" s="379">
        <v>2157</v>
      </c>
      <c r="M42" s="379">
        <v>1098</v>
      </c>
      <c r="N42" s="379">
        <v>344</v>
      </c>
      <c r="O42" s="466">
        <v>11480</v>
      </c>
      <c r="P42" s="379">
        <v>2022</v>
      </c>
      <c r="Q42" s="379">
        <v>5832</v>
      </c>
      <c r="R42" s="379">
        <v>3477</v>
      </c>
      <c r="S42" s="379" t="s">
        <v>14</v>
      </c>
      <c r="T42" s="379">
        <v>2157</v>
      </c>
      <c r="U42" s="379">
        <v>1098</v>
      </c>
      <c r="V42" s="379">
        <v>149</v>
      </c>
      <c r="W42" s="466">
        <v>16347</v>
      </c>
      <c r="X42" s="379" t="s">
        <v>14</v>
      </c>
      <c r="Y42" s="379">
        <v>3685</v>
      </c>
      <c r="Z42" s="379">
        <v>559</v>
      </c>
      <c r="AA42" s="466">
        <v>12468</v>
      </c>
      <c r="AB42" s="379" t="s">
        <v>14</v>
      </c>
      <c r="AC42" s="379">
        <v>3684</v>
      </c>
      <c r="AD42" s="426">
        <v>559</v>
      </c>
    </row>
    <row r="43" spans="1:30" s="37" customFormat="1" ht="12.75" customHeight="1">
      <c r="A43" s="59"/>
      <c r="B43" s="59"/>
      <c r="C43" s="63" t="s">
        <v>1022</v>
      </c>
      <c r="D43" s="59"/>
      <c r="E43" s="44"/>
      <c r="F43" s="379">
        <v>13077</v>
      </c>
      <c r="G43" s="379">
        <v>5806</v>
      </c>
      <c r="H43" s="379">
        <v>1825</v>
      </c>
      <c r="I43" s="379">
        <v>3553</v>
      </c>
      <c r="J43" s="379">
        <v>1512</v>
      </c>
      <c r="K43" s="379" t="s">
        <v>14</v>
      </c>
      <c r="L43" s="379">
        <v>933</v>
      </c>
      <c r="M43" s="379">
        <v>413</v>
      </c>
      <c r="N43" s="379">
        <v>381</v>
      </c>
      <c r="O43" s="466">
        <v>7002</v>
      </c>
      <c r="P43" s="379">
        <v>1825</v>
      </c>
      <c r="Q43" s="379">
        <v>3552</v>
      </c>
      <c r="R43" s="379">
        <v>1511</v>
      </c>
      <c r="S43" s="379" t="s">
        <v>14</v>
      </c>
      <c r="T43" s="379">
        <v>932</v>
      </c>
      <c r="U43" s="379">
        <v>413</v>
      </c>
      <c r="V43" s="379">
        <v>114</v>
      </c>
      <c r="W43" s="466">
        <v>13351</v>
      </c>
      <c r="X43" s="379" t="s">
        <v>14</v>
      </c>
      <c r="Y43" s="379">
        <v>1381</v>
      </c>
      <c r="Z43" s="379">
        <v>239</v>
      </c>
      <c r="AA43" s="466">
        <v>7273</v>
      </c>
      <c r="AB43" s="379" t="s">
        <v>14</v>
      </c>
      <c r="AC43" s="379">
        <v>1377</v>
      </c>
      <c r="AD43" s="426">
        <v>239</v>
      </c>
    </row>
    <row r="44" spans="1:30" s="37" customFormat="1" ht="12.75" customHeight="1">
      <c r="A44" s="59"/>
      <c r="B44" s="59"/>
      <c r="C44" s="63" t="s">
        <v>1023</v>
      </c>
      <c r="D44" s="59"/>
      <c r="E44" s="44"/>
      <c r="F44" s="379">
        <v>10978</v>
      </c>
      <c r="G44" s="379">
        <v>6803</v>
      </c>
      <c r="H44" s="379">
        <v>1463</v>
      </c>
      <c r="I44" s="379">
        <v>1829</v>
      </c>
      <c r="J44" s="379">
        <v>620</v>
      </c>
      <c r="K44" s="379" t="s">
        <v>14</v>
      </c>
      <c r="L44" s="379">
        <v>388</v>
      </c>
      <c r="M44" s="379">
        <v>107</v>
      </c>
      <c r="N44" s="379">
        <v>263</v>
      </c>
      <c r="O44" s="466">
        <v>3912</v>
      </c>
      <c r="P44" s="379">
        <v>1463</v>
      </c>
      <c r="Q44" s="379">
        <v>1827</v>
      </c>
      <c r="R44" s="379">
        <v>619</v>
      </c>
      <c r="S44" s="379" t="s">
        <v>14</v>
      </c>
      <c r="T44" s="379">
        <v>388</v>
      </c>
      <c r="U44" s="379">
        <v>107</v>
      </c>
      <c r="V44" s="379">
        <v>3</v>
      </c>
      <c r="W44" s="466">
        <v>10952</v>
      </c>
      <c r="X44" s="379" t="s">
        <v>14</v>
      </c>
      <c r="Y44" s="379">
        <v>385</v>
      </c>
      <c r="Z44" s="379">
        <v>84</v>
      </c>
      <c r="AA44" s="466">
        <v>3886</v>
      </c>
      <c r="AB44" s="379" t="s">
        <v>14</v>
      </c>
      <c r="AC44" s="379">
        <v>385</v>
      </c>
      <c r="AD44" s="426">
        <v>84</v>
      </c>
    </row>
    <row r="45" spans="1:30" s="37" customFormat="1" ht="12.75" customHeight="1">
      <c r="A45" s="59"/>
      <c r="B45" s="59"/>
      <c r="C45" s="63" t="s">
        <v>1024</v>
      </c>
      <c r="D45" s="59"/>
      <c r="E45" s="44"/>
      <c r="F45" s="379">
        <v>8779</v>
      </c>
      <c r="G45" s="379">
        <v>6630</v>
      </c>
      <c r="H45" s="379">
        <v>914</v>
      </c>
      <c r="I45" s="379">
        <v>773</v>
      </c>
      <c r="J45" s="379">
        <v>210</v>
      </c>
      <c r="K45" s="379" t="s">
        <v>14</v>
      </c>
      <c r="L45" s="379">
        <v>105</v>
      </c>
      <c r="M45" s="379">
        <v>37</v>
      </c>
      <c r="N45" s="379">
        <v>252</v>
      </c>
      <c r="O45" s="466">
        <v>1896</v>
      </c>
      <c r="P45" s="379">
        <v>914</v>
      </c>
      <c r="Q45" s="379">
        <v>772</v>
      </c>
      <c r="R45" s="379">
        <v>210</v>
      </c>
      <c r="S45" s="379" t="s">
        <v>14</v>
      </c>
      <c r="T45" s="379">
        <v>105</v>
      </c>
      <c r="U45" s="379">
        <v>37</v>
      </c>
      <c r="V45" s="379" t="s">
        <v>14</v>
      </c>
      <c r="W45" s="466">
        <v>8780</v>
      </c>
      <c r="X45" s="379" t="s">
        <v>14</v>
      </c>
      <c r="Y45" s="379">
        <v>118</v>
      </c>
      <c r="Z45" s="379">
        <v>25</v>
      </c>
      <c r="AA45" s="466">
        <v>1896</v>
      </c>
      <c r="AB45" s="379" t="s">
        <v>14</v>
      </c>
      <c r="AC45" s="379">
        <v>117</v>
      </c>
      <c r="AD45" s="426">
        <v>25</v>
      </c>
    </row>
    <row r="46" spans="1:30" s="37" customFormat="1" ht="12.75" customHeight="1">
      <c r="A46" s="59"/>
      <c r="B46" s="59"/>
      <c r="C46" s="63" t="s">
        <v>1025</v>
      </c>
      <c r="D46" s="59"/>
      <c r="E46" s="44"/>
      <c r="F46" s="379">
        <v>5618</v>
      </c>
      <c r="G46" s="379">
        <v>4662</v>
      </c>
      <c r="H46" s="379">
        <v>466</v>
      </c>
      <c r="I46" s="379">
        <v>285</v>
      </c>
      <c r="J46" s="379">
        <v>65</v>
      </c>
      <c r="K46" s="379" t="s">
        <v>14</v>
      </c>
      <c r="L46" s="379">
        <v>31</v>
      </c>
      <c r="M46" s="379">
        <v>9</v>
      </c>
      <c r="N46" s="379">
        <v>140</v>
      </c>
      <c r="O46" s="466">
        <v>812</v>
      </c>
      <c r="P46" s="379">
        <v>466</v>
      </c>
      <c r="Q46" s="379">
        <v>281</v>
      </c>
      <c r="R46" s="379">
        <v>65</v>
      </c>
      <c r="S46" s="379" t="s">
        <v>14</v>
      </c>
      <c r="T46" s="379">
        <v>31</v>
      </c>
      <c r="U46" s="379">
        <v>9</v>
      </c>
      <c r="V46" s="379" t="s">
        <v>14</v>
      </c>
      <c r="W46" s="466">
        <v>5618</v>
      </c>
      <c r="X46" s="379" t="s">
        <v>14</v>
      </c>
      <c r="Y46" s="379">
        <v>32</v>
      </c>
      <c r="Z46" s="379">
        <v>8</v>
      </c>
      <c r="AA46" s="466">
        <v>812</v>
      </c>
      <c r="AB46" s="379" t="s">
        <v>14</v>
      </c>
      <c r="AC46" s="379">
        <v>32</v>
      </c>
      <c r="AD46" s="426">
        <v>8</v>
      </c>
    </row>
    <row r="47" spans="1:30" s="37" customFormat="1" ht="12.75" customHeight="1">
      <c r="A47" s="59"/>
      <c r="B47" s="59"/>
      <c r="C47" s="552" t="s">
        <v>1026</v>
      </c>
      <c r="D47" s="552"/>
      <c r="E47" s="44"/>
      <c r="F47" s="379">
        <v>3308</v>
      </c>
      <c r="G47" s="379">
        <v>2897</v>
      </c>
      <c r="H47" s="379">
        <v>188</v>
      </c>
      <c r="I47" s="379">
        <v>94</v>
      </c>
      <c r="J47" s="379">
        <v>29</v>
      </c>
      <c r="K47" s="379" t="s">
        <v>14</v>
      </c>
      <c r="L47" s="379">
        <v>12</v>
      </c>
      <c r="M47" s="379">
        <v>1</v>
      </c>
      <c r="N47" s="379">
        <v>100</v>
      </c>
      <c r="O47" s="466">
        <v>311</v>
      </c>
      <c r="P47" s="379">
        <v>188</v>
      </c>
      <c r="Q47" s="379">
        <v>94</v>
      </c>
      <c r="R47" s="379">
        <v>29</v>
      </c>
      <c r="S47" s="379" t="s">
        <v>14</v>
      </c>
      <c r="T47" s="379">
        <v>12</v>
      </c>
      <c r="U47" s="379">
        <v>1</v>
      </c>
      <c r="V47" s="379" t="s">
        <v>14</v>
      </c>
      <c r="W47" s="466">
        <v>3305</v>
      </c>
      <c r="X47" s="379" t="s">
        <v>14</v>
      </c>
      <c r="Y47" s="379">
        <v>7</v>
      </c>
      <c r="Z47" s="379">
        <v>3</v>
      </c>
      <c r="AA47" s="466">
        <v>308</v>
      </c>
      <c r="AB47" s="379" t="s">
        <v>14</v>
      </c>
      <c r="AC47" s="379">
        <v>7</v>
      </c>
      <c r="AD47" s="426">
        <v>3</v>
      </c>
    </row>
    <row r="48" spans="1:30" s="37" customFormat="1" ht="12.75" customHeight="1">
      <c r="A48" s="59"/>
      <c r="B48" s="59"/>
      <c r="C48" s="63" t="s">
        <v>1179</v>
      </c>
      <c r="D48" s="63"/>
      <c r="E48" s="44"/>
      <c r="F48" s="379">
        <v>2207</v>
      </c>
      <c r="G48" s="379" t="s">
        <v>14</v>
      </c>
      <c r="H48" s="379" t="s">
        <v>14</v>
      </c>
      <c r="I48" s="379" t="s">
        <v>14</v>
      </c>
      <c r="J48" s="379" t="s">
        <v>14</v>
      </c>
      <c r="K48" s="379" t="s">
        <v>14</v>
      </c>
      <c r="L48" s="379" t="s">
        <v>14</v>
      </c>
      <c r="M48" s="379" t="s">
        <v>14</v>
      </c>
      <c r="N48" s="379">
        <v>2207</v>
      </c>
      <c r="O48" s="466" t="s">
        <v>14</v>
      </c>
      <c r="P48" s="379" t="s">
        <v>14</v>
      </c>
      <c r="Q48" s="379" t="s">
        <v>14</v>
      </c>
      <c r="R48" s="379" t="s">
        <v>14</v>
      </c>
      <c r="S48" s="379" t="s">
        <v>14</v>
      </c>
      <c r="T48" s="379" t="s">
        <v>14</v>
      </c>
      <c r="U48" s="379" t="s">
        <v>14</v>
      </c>
      <c r="V48" s="379" t="s">
        <v>14</v>
      </c>
      <c r="W48" s="466">
        <v>2207</v>
      </c>
      <c r="X48" s="379" t="s">
        <v>14</v>
      </c>
      <c r="Y48" s="379" t="s">
        <v>14</v>
      </c>
      <c r="Z48" s="379" t="s">
        <v>14</v>
      </c>
      <c r="AA48" s="466" t="s">
        <v>14</v>
      </c>
      <c r="AB48" s="379" t="s">
        <v>14</v>
      </c>
      <c r="AC48" s="379" t="s">
        <v>14</v>
      </c>
      <c r="AD48" s="427" t="s">
        <v>14</v>
      </c>
    </row>
    <row r="49" spans="1:30" s="37" customFormat="1" ht="12.75" customHeight="1">
      <c r="A49" s="59"/>
      <c r="B49" s="59"/>
      <c r="C49" s="59" t="s">
        <v>227</v>
      </c>
      <c r="D49" s="59"/>
      <c r="E49" s="44"/>
      <c r="F49" s="379"/>
      <c r="G49" s="379"/>
      <c r="H49" s="379"/>
      <c r="I49" s="379"/>
      <c r="J49" s="379"/>
      <c r="K49" s="379"/>
      <c r="L49" s="379"/>
      <c r="M49" s="379"/>
      <c r="N49" s="379"/>
      <c r="O49" s="466"/>
      <c r="P49" s="379"/>
      <c r="Q49" s="379"/>
      <c r="R49" s="379"/>
      <c r="S49" s="379"/>
      <c r="T49" s="379"/>
      <c r="U49" s="379"/>
      <c r="V49" s="379"/>
      <c r="W49" s="466"/>
      <c r="X49" s="379"/>
      <c r="Y49" s="379"/>
      <c r="Z49" s="379"/>
      <c r="AA49" s="466"/>
      <c r="AB49" s="379"/>
      <c r="AC49" s="379"/>
      <c r="AD49" s="426"/>
    </row>
    <row r="50" spans="1:30" s="37" customFormat="1" ht="12.75" customHeight="1">
      <c r="A50" s="59"/>
      <c r="B50" s="59"/>
      <c r="C50" s="552" t="s">
        <v>1027</v>
      </c>
      <c r="D50" s="552"/>
      <c r="E50" s="44"/>
      <c r="F50" s="379">
        <v>41760</v>
      </c>
      <c r="G50" s="379">
        <v>26798</v>
      </c>
      <c r="H50" s="379">
        <v>4856</v>
      </c>
      <c r="I50" s="379">
        <v>6534</v>
      </c>
      <c r="J50" s="379">
        <v>2436</v>
      </c>
      <c r="K50" s="379" t="s">
        <v>14</v>
      </c>
      <c r="L50" s="379">
        <v>1469</v>
      </c>
      <c r="M50" s="379">
        <v>567</v>
      </c>
      <c r="N50" s="379">
        <v>1136</v>
      </c>
      <c r="O50" s="466">
        <v>13933</v>
      </c>
      <c r="P50" s="379">
        <v>4856</v>
      </c>
      <c r="Q50" s="379">
        <v>6526</v>
      </c>
      <c r="R50" s="379">
        <v>2434</v>
      </c>
      <c r="S50" s="379" t="s">
        <v>14</v>
      </c>
      <c r="T50" s="379">
        <v>1468</v>
      </c>
      <c r="U50" s="379">
        <v>567</v>
      </c>
      <c r="V50" s="379">
        <v>117</v>
      </c>
      <c r="W50" s="466">
        <v>42006</v>
      </c>
      <c r="X50" s="379" t="s">
        <v>14</v>
      </c>
      <c r="Y50" s="379">
        <v>1923</v>
      </c>
      <c r="Z50" s="379">
        <v>359</v>
      </c>
      <c r="AA50" s="466">
        <v>14175</v>
      </c>
      <c r="AB50" s="379" t="s">
        <v>14</v>
      </c>
      <c r="AC50" s="379">
        <v>1918</v>
      </c>
      <c r="AD50" s="426">
        <v>359</v>
      </c>
    </row>
    <row r="51" spans="1:30" s="37" customFormat="1" ht="12.75" customHeight="1">
      <c r="A51" s="59"/>
      <c r="B51" s="59"/>
      <c r="C51" s="59" t="s">
        <v>1028</v>
      </c>
      <c r="D51" s="59" t="s">
        <v>1029</v>
      </c>
      <c r="E51" s="44"/>
      <c r="F51" s="379">
        <v>24055</v>
      </c>
      <c r="G51" s="379">
        <v>12609</v>
      </c>
      <c r="H51" s="379">
        <v>3288</v>
      </c>
      <c r="I51" s="379">
        <v>5382</v>
      </c>
      <c r="J51" s="379">
        <v>2132</v>
      </c>
      <c r="K51" s="379" t="s">
        <v>14</v>
      </c>
      <c r="L51" s="379">
        <v>1321</v>
      </c>
      <c r="M51" s="379">
        <v>520</v>
      </c>
      <c r="N51" s="379">
        <v>644</v>
      </c>
      <c r="O51" s="466">
        <v>10914</v>
      </c>
      <c r="P51" s="379">
        <v>3288</v>
      </c>
      <c r="Q51" s="379">
        <v>5379</v>
      </c>
      <c r="R51" s="379">
        <v>2130</v>
      </c>
      <c r="S51" s="379" t="s">
        <v>14</v>
      </c>
      <c r="T51" s="379">
        <v>1320</v>
      </c>
      <c r="U51" s="379">
        <v>520</v>
      </c>
      <c r="V51" s="379">
        <v>117</v>
      </c>
      <c r="W51" s="466">
        <v>24303</v>
      </c>
      <c r="X51" s="379" t="s">
        <v>14</v>
      </c>
      <c r="Y51" s="379">
        <v>1766</v>
      </c>
      <c r="Z51" s="379">
        <v>323</v>
      </c>
      <c r="AA51" s="466">
        <v>11159</v>
      </c>
      <c r="AB51" s="379" t="s">
        <v>14</v>
      </c>
      <c r="AC51" s="379">
        <v>1762</v>
      </c>
      <c r="AD51" s="426">
        <v>323</v>
      </c>
    </row>
    <row r="52" spans="1:30" s="37" customFormat="1" ht="12.75" customHeight="1">
      <c r="A52" s="59"/>
      <c r="B52" s="59"/>
      <c r="C52" s="552" t="s">
        <v>1030</v>
      </c>
      <c r="D52" s="552"/>
      <c r="E52" s="44"/>
      <c r="F52" s="379">
        <v>17705</v>
      </c>
      <c r="G52" s="379">
        <v>14189</v>
      </c>
      <c r="H52" s="379">
        <v>1568</v>
      </c>
      <c r="I52" s="379">
        <v>1152</v>
      </c>
      <c r="J52" s="379">
        <v>304</v>
      </c>
      <c r="K52" s="379" t="s">
        <v>14</v>
      </c>
      <c r="L52" s="379">
        <v>148</v>
      </c>
      <c r="M52" s="379">
        <v>47</v>
      </c>
      <c r="N52" s="379">
        <v>492</v>
      </c>
      <c r="O52" s="466">
        <v>3019</v>
      </c>
      <c r="P52" s="379">
        <v>1568</v>
      </c>
      <c r="Q52" s="379">
        <v>1147</v>
      </c>
      <c r="R52" s="379">
        <v>304</v>
      </c>
      <c r="S52" s="379" t="s">
        <v>14</v>
      </c>
      <c r="T52" s="379">
        <v>148</v>
      </c>
      <c r="U52" s="379">
        <v>47</v>
      </c>
      <c r="V52" s="379" t="s">
        <v>14</v>
      </c>
      <c r="W52" s="466">
        <v>17703</v>
      </c>
      <c r="X52" s="379" t="s">
        <v>14</v>
      </c>
      <c r="Y52" s="379">
        <v>157</v>
      </c>
      <c r="Z52" s="379">
        <v>36</v>
      </c>
      <c r="AA52" s="466">
        <v>3016</v>
      </c>
      <c r="AB52" s="379" t="s">
        <v>14</v>
      </c>
      <c r="AC52" s="379">
        <v>156</v>
      </c>
      <c r="AD52" s="426">
        <v>36</v>
      </c>
    </row>
    <row r="53" spans="1:30" s="37" customFormat="1" ht="6" customHeight="1">
      <c r="A53" s="59"/>
      <c r="B53" s="59"/>
      <c r="C53" s="63"/>
      <c r="D53" s="63"/>
      <c r="E53" s="44"/>
      <c r="F53" s="379"/>
      <c r="G53" s="379"/>
      <c r="H53" s="379"/>
      <c r="I53" s="379"/>
      <c r="J53" s="379"/>
      <c r="K53" s="379"/>
      <c r="L53" s="379"/>
      <c r="M53" s="379"/>
      <c r="N53" s="379"/>
      <c r="O53" s="466"/>
      <c r="P53" s="379"/>
      <c r="Q53" s="379"/>
      <c r="R53" s="379"/>
      <c r="S53" s="379"/>
      <c r="T53" s="379"/>
      <c r="U53" s="379"/>
      <c r="V53" s="379"/>
      <c r="W53" s="466"/>
      <c r="X53" s="379"/>
      <c r="Y53" s="379"/>
      <c r="Z53" s="379"/>
      <c r="AA53" s="466"/>
      <c r="AB53" s="379"/>
      <c r="AC53" s="379"/>
      <c r="AD53" s="426"/>
    </row>
    <row r="54" spans="1:30" s="37" customFormat="1" ht="12.75" customHeight="1">
      <c r="A54" s="59"/>
      <c r="B54" s="34"/>
      <c r="C54" s="34" t="s">
        <v>240</v>
      </c>
      <c r="D54" s="34"/>
      <c r="E54" s="44"/>
      <c r="F54" s="379">
        <v>216611</v>
      </c>
      <c r="G54" s="379">
        <v>95897</v>
      </c>
      <c r="H54" s="379">
        <v>10520</v>
      </c>
      <c r="I54" s="379">
        <v>80654</v>
      </c>
      <c r="J54" s="379">
        <v>22979</v>
      </c>
      <c r="K54" s="379" t="s">
        <v>14</v>
      </c>
      <c r="L54" s="379">
        <v>14602</v>
      </c>
      <c r="M54" s="379">
        <v>6825</v>
      </c>
      <c r="N54" s="379">
        <v>6561</v>
      </c>
      <c r="O54" s="466">
        <v>88757</v>
      </c>
      <c r="P54" s="379">
        <v>10520</v>
      </c>
      <c r="Q54" s="379">
        <v>57526</v>
      </c>
      <c r="R54" s="379">
        <v>19310</v>
      </c>
      <c r="S54" s="379" t="s">
        <v>14</v>
      </c>
      <c r="T54" s="379">
        <v>13061</v>
      </c>
      <c r="U54" s="379">
        <v>4987</v>
      </c>
      <c r="V54" s="379">
        <v>1401</v>
      </c>
      <c r="W54" s="466">
        <v>228927</v>
      </c>
      <c r="X54" s="379" t="s">
        <v>14</v>
      </c>
      <c r="Y54" s="379">
        <v>29529</v>
      </c>
      <c r="Z54" s="379">
        <v>4214</v>
      </c>
      <c r="AA54" s="466">
        <v>97228</v>
      </c>
      <c r="AB54" s="379" t="s">
        <v>14</v>
      </c>
      <c r="AC54" s="379">
        <v>23428</v>
      </c>
      <c r="AD54" s="426">
        <v>3091</v>
      </c>
    </row>
    <row r="55" spans="1:30" s="37" customFormat="1" ht="12.75" customHeight="1">
      <c r="A55" s="59"/>
      <c r="B55" s="59"/>
      <c r="C55" s="552" t="s">
        <v>1011</v>
      </c>
      <c r="D55" s="552"/>
      <c r="E55" s="44"/>
      <c r="F55" s="379">
        <v>27225</v>
      </c>
      <c r="G55" s="379">
        <v>11180</v>
      </c>
      <c r="H55" s="379" t="s">
        <v>14</v>
      </c>
      <c r="I55" s="379">
        <v>15880</v>
      </c>
      <c r="J55" s="379">
        <v>165</v>
      </c>
      <c r="K55" s="379" t="s">
        <v>14</v>
      </c>
      <c r="L55" s="379">
        <v>38</v>
      </c>
      <c r="M55" s="379">
        <v>52</v>
      </c>
      <c r="N55" s="379" t="s">
        <v>14</v>
      </c>
      <c r="O55" s="466" t="s">
        <v>14</v>
      </c>
      <c r="P55" s="379" t="s">
        <v>14</v>
      </c>
      <c r="Q55" s="379" t="s">
        <v>14</v>
      </c>
      <c r="R55" s="379" t="s">
        <v>14</v>
      </c>
      <c r="S55" s="379" t="s">
        <v>14</v>
      </c>
      <c r="T55" s="379" t="s">
        <v>14</v>
      </c>
      <c r="U55" s="379" t="s">
        <v>14</v>
      </c>
      <c r="V55" s="379" t="s">
        <v>14</v>
      </c>
      <c r="W55" s="466">
        <v>27662</v>
      </c>
      <c r="X55" s="379" t="s">
        <v>14</v>
      </c>
      <c r="Y55" s="379">
        <v>455</v>
      </c>
      <c r="Z55" s="379">
        <v>72</v>
      </c>
      <c r="AA55" s="466" t="s">
        <v>14</v>
      </c>
      <c r="AB55" s="379" t="s">
        <v>14</v>
      </c>
      <c r="AC55" s="379" t="s">
        <v>14</v>
      </c>
      <c r="AD55" s="427" t="s">
        <v>14</v>
      </c>
    </row>
    <row r="56" spans="1:30" s="37" customFormat="1" ht="12.75" customHeight="1">
      <c r="A56" s="59"/>
      <c r="B56" s="59"/>
      <c r="C56" s="63" t="s">
        <v>1012</v>
      </c>
      <c r="D56" s="59" t="s">
        <v>362</v>
      </c>
      <c r="E56" s="44"/>
      <c r="F56" s="379">
        <v>10077</v>
      </c>
      <c r="G56" s="379">
        <v>316</v>
      </c>
      <c r="H56" s="379">
        <v>11</v>
      </c>
      <c r="I56" s="379">
        <v>6893</v>
      </c>
      <c r="J56" s="379">
        <v>2540</v>
      </c>
      <c r="K56" s="379" t="s">
        <v>14</v>
      </c>
      <c r="L56" s="379">
        <v>1427</v>
      </c>
      <c r="M56" s="379">
        <v>941</v>
      </c>
      <c r="N56" s="379">
        <v>317</v>
      </c>
      <c r="O56" s="466">
        <v>1481</v>
      </c>
      <c r="P56" s="379">
        <v>11</v>
      </c>
      <c r="Q56" s="379">
        <v>1097</v>
      </c>
      <c r="R56" s="379">
        <v>356</v>
      </c>
      <c r="S56" s="379" t="s">
        <v>14</v>
      </c>
      <c r="T56" s="379">
        <v>215</v>
      </c>
      <c r="U56" s="379">
        <v>120</v>
      </c>
      <c r="V56" s="379">
        <v>17</v>
      </c>
      <c r="W56" s="466">
        <v>13405</v>
      </c>
      <c r="X56" s="379" t="s">
        <v>14</v>
      </c>
      <c r="Y56" s="379">
        <v>5113</v>
      </c>
      <c r="Z56" s="379">
        <v>583</v>
      </c>
      <c r="AA56" s="466">
        <v>1666</v>
      </c>
      <c r="AB56" s="379" t="s">
        <v>14</v>
      </c>
      <c r="AC56" s="379">
        <v>452</v>
      </c>
      <c r="AD56" s="426">
        <v>68</v>
      </c>
    </row>
    <row r="57" spans="1:30" s="37" customFormat="1" ht="12.75" customHeight="1">
      <c r="A57" s="59"/>
      <c r="B57" s="59"/>
      <c r="C57" s="63" t="s">
        <v>1013</v>
      </c>
      <c r="D57" s="59"/>
      <c r="E57" s="44"/>
      <c r="F57" s="379">
        <v>11104</v>
      </c>
      <c r="G57" s="379">
        <v>1329</v>
      </c>
      <c r="H57" s="379">
        <v>86</v>
      </c>
      <c r="I57" s="379">
        <v>5891</v>
      </c>
      <c r="J57" s="379">
        <v>3446</v>
      </c>
      <c r="K57" s="379" t="s">
        <v>14</v>
      </c>
      <c r="L57" s="379">
        <v>1512</v>
      </c>
      <c r="M57" s="379">
        <v>1757</v>
      </c>
      <c r="N57" s="379">
        <v>352</v>
      </c>
      <c r="O57" s="466">
        <v>7128</v>
      </c>
      <c r="P57" s="379">
        <v>86</v>
      </c>
      <c r="Q57" s="379">
        <v>4689</v>
      </c>
      <c r="R57" s="379">
        <v>2232</v>
      </c>
      <c r="S57" s="379" t="s">
        <v>14</v>
      </c>
      <c r="T57" s="379">
        <v>1273</v>
      </c>
      <c r="U57" s="379">
        <v>838</v>
      </c>
      <c r="V57" s="379">
        <v>121</v>
      </c>
      <c r="W57" s="466">
        <v>12238</v>
      </c>
      <c r="X57" s="379" t="s">
        <v>14</v>
      </c>
      <c r="Y57" s="379">
        <v>3452</v>
      </c>
      <c r="Z57" s="379">
        <v>951</v>
      </c>
      <c r="AA57" s="466">
        <v>8023</v>
      </c>
      <c r="AB57" s="379" t="s">
        <v>14</v>
      </c>
      <c r="AC57" s="379">
        <v>2555</v>
      </c>
      <c r="AD57" s="426">
        <v>451</v>
      </c>
    </row>
    <row r="58" spans="1:30" s="37" customFormat="1" ht="12.75" customHeight="1">
      <c r="A58" s="59"/>
      <c r="B58" s="59"/>
      <c r="C58" s="63" t="s">
        <v>1014</v>
      </c>
      <c r="D58" s="59"/>
      <c r="E58" s="44"/>
      <c r="F58" s="379">
        <v>11029</v>
      </c>
      <c r="G58" s="379">
        <v>2857</v>
      </c>
      <c r="H58" s="379">
        <v>197</v>
      </c>
      <c r="I58" s="379">
        <v>4994</v>
      </c>
      <c r="J58" s="379">
        <v>2592</v>
      </c>
      <c r="K58" s="379" t="s">
        <v>14</v>
      </c>
      <c r="L58" s="379">
        <v>1482</v>
      </c>
      <c r="M58" s="379">
        <v>990</v>
      </c>
      <c r="N58" s="379">
        <v>389</v>
      </c>
      <c r="O58" s="466">
        <v>7830</v>
      </c>
      <c r="P58" s="379">
        <v>197</v>
      </c>
      <c r="Q58" s="379">
        <v>4888</v>
      </c>
      <c r="R58" s="379">
        <v>2549</v>
      </c>
      <c r="S58" s="379" t="s">
        <v>14</v>
      </c>
      <c r="T58" s="379">
        <v>1466</v>
      </c>
      <c r="U58" s="379">
        <v>964</v>
      </c>
      <c r="V58" s="379">
        <v>196</v>
      </c>
      <c r="W58" s="466">
        <v>12362</v>
      </c>
      <c r="X58" s="379" t="s">
        <v>14</v>
      </c>
      <c r="Y58" s="379">
        <v>3232</v>
      </c>
      <c r="Z58" s="379">
        <v>573</v>
      </c>
      <c r="AA58" s="466">
        <v>9159</v>
      </c>
      <c r="AB58" s="379" t="s">
        <v>14</v>
      </c>
      <c r="AC58" s="379">
        <v>3199</v>
      </c>
      <c r="AD58" s="426">
        <v>560</v>
      </c>
    </row>
    <row r="59" spans="1:30" s="37" customFormat="1" ht="12.75" customHeight="1">
      <c r="A59" s="59"/>
      <c r="B59" s="59"/>
      <c r="C59" s="63" t="s">
        <v>1015</v>
      </c>
      <c r="D59" s="59"/>
      <c r="E59" s="44"/>
      <c r="F59" s="379">
        <v>12873</v>
      </c>
      <c r="G59" s="379">
        <v>4625</v>
      </c>
      <c r="H59" s="379">
        <v>344</v>
      </c>
      <c r="I59" s="379">
        <v>5043</v>
      </c>
      <c r="J59" s="379">
        <v>2448</v>
      </c>
      <c r="K59" s="379" t="s">
        <v>14</v>
      </c>
      <c r="L59" s="379">
        <v>1562</v>
      </c>
      <c r="M59" s="379">
        <v>791</v>
      </c>
      <c r="N59" s="379">
        <v>413</v>
      </c>
      <c r="O59" s="466">
        <v>7968</v>
      </c>
      <c r="P59" s="379">
        <v>344</v>
      </c>
      <c r="Q59" s="379">
        <v>5006</v>
      </c>
      <c r="R59" s="379">
        <v>2420</v>
      </c>
      <c r="S59" s="379" t="s">
        <v>14</v>
      </c>
      <c r="T59" s="379">
        <v>1548</v>
      </c>
      <c r="U59" s="379">
        <v>779</v>
      </c>
      <c r="V59" s="379">
        <v>198</v>
      </c>
      <c r="W59" s="466">
        <v>13809</v>
      </c>
      <c r="X59" s="379" t="s">
        <v>14</v>
      </c>
      <c r="Y59" s="379">
        <v>2838</v>
      </c>
      <c r="Z59" s="379">
        <v>451</v>
      </c>
      <c r="AA59" s="466">
        <v>8898</v>
      </c>
      <c r="AB59" s="379" t="s">
        <v>14</v>
      </c>
      <c r="AC59" s="379">
        <v>2816</v>
      </c>
      <c r="AD59" s="426">
        <v>441</v>
      </c>
    </row>
    <row r="60" spans="1:30" s="37" customFormat="1" ht="12.75" customHeight="1">
      <c r="A60" s="59"/>
      <c r="B60" s="59"/>
      <c r="C60" s="63" t="s">
        <v>1016</v>
      </c>
      <c r="D60" s="59"/>
      <c r="E60" s="44"/>
      <c r="F60" s="379">
        <v>15816</v>
      </c>
      <c r="G60" s="379">
        <v>5597</v>
      </c>
      <c r="H60" s="379">
        <v>647</v>
      </c>
      <c r="I60" s="379">
        <v>6576</v>
      </c>
      <c r="J60" s="379">
        <v>2512</v>
      </c>
      <c r="K60" s="379" t="s">
        <v>14</v>
      </c>
      <c r="L60" s="379">
        <v>1745</v>
      </c>
      <c r="M60" s="379">
        <v>654</v>
      </c>
      <c r="N60" s="379">
        <v>484</v>
      </c>
      <c r="O60" s="466">
        <v>9882</v>
      </c>
      <c r="P60" s="379">
        <v>647</v>
      </c>
      <c r="Q60" s="379">
        <v>6534</v>
      </c>
      <c r="R60" s="379">
        <v>2497</v>
      </c>
      <c r="S60" s="379" t="s">
        <v>14</v>
      </c>
      <c r="T60" s="379">
        <v>1735</v>
      </c>
      <c r="U60" s="379">
        <v>649</v>
      </c>
      <c r="V60" s="379">
        <v>204</v>
      </c>
      <c r="W60" s="466">
        <v>17007</v>
      </c>
      <c r="X60" s="379" t="s">
        <v>14</v>
      </c>
      <c r="Y60" s="379">
        <v>3151</v>
      </c>
      <c r="Z60" s="379">
        <v>439</v>
      </c>
      <c r="AA60" s="466">
        <v>11064</v>
      </c>
      <c r="AB60" s="379" t="s">
        <v>14</v>
      </c>
      <c r="AC60" s="379">
        <v>3135</v>
      </c>
      <c r="AD60" s="426">
        <v>431</v>
      </c>
    </row>
    <row r="61" spans="1:30" s="37" customFormat="1" ht="12.75" customHeight="1">
      <c r="A61" s="59"/>
      <c r="B61" s="59"/>
      <c r="C61" s="63" t="s">
        <v>1017</v>
      </c>
      <c r="D61" s="59"/>
      <c r="E61" s="44"/>
      <c r="F61" s="379">
        <v>14588</v>
      </c>
      <c r="G61" s="379">
        <v>4239</v>
      </c>
      <c r="H61" s="379">
        <v>678</v>
      </c>
      <c r="I61" s="379">
        <v>6988</v>
      </c>
      <c r="J61" s="379">
        <v>2215</v>
      </c>
      <c r="K61" s="379" t="s">
        <v>14</v>
      </c>
      <c r="L61" s="379">
        <v>1614</v>
      </c>
      <c r="M61" s="379">
        <v>482</v>
      </c>
      <c r="N61" s="379">
        <v>468</v>
      </c>
      <c r="O61" s="466">
        <v>10063</v>
      </c>
      <c r="P61" s="379">
        <v>678</v>
      </c>
      <c r="Q61" s="379">
        <v>6971</v>
      </c>
      <c r="R61" s="379">
        <v>2206</v>
      </c>
      <c r="S61" s="379" t="s">
        <v>14</v>
      </c>
      <c r="T61" s="379">
        <v>1608</v>
      </c>
      <c r="U61" s="379">
        <v>480</v>
      </c>
      <c r="V61" s="379">
        <v>208</v>
      </c>
      <c r="W61" s="466">
        <v>15506</v>
      </c>
      <c r="X61" s="379" t="s">
        <v>14</v>
      </c>
      <c r="Y61" s="379">
        <v>2720</v>
      </c>
      <c r="Z61" s="379">
        <v>294</v>
      </c>
      <c r="AA61" s="466">
        <v>10983</v>
      </c>
      <c r="AB61" s="379" t="s">
        <v>14</v>
      </c>
      <c r="AC61" s="379">
        <v>2714</v>
      </c>
      <c r="AD61" s="426">
        <v>294</v>
      </c>
    </row>
    <row r="62" spans="1:30" s="37" customFormat="1" ht="12.75" customHeight="1">
      <c r="A62" s="59"/>
      <c r="B62" s="59"/>
      <c r="C62" s="63" t="s">
        <v>1018</v>
      </c>
      <c r="D62" s="59"/>
      <c r="E62" s="44"/>
      <c r="F62" s="379">
        <v>13419</v>
      </c>
      <c r="G62" s="379">
        <v>3432</v>
      </c>
      <c r="H62" s="379">
        <v>760</v>
      </c>
      <c r="I62" s="379">
        <v>6929</v>
      </c>
      <c r="J62" s="379">
        <v>1973</v>
      </c>
      <c r="K62" s="379" t="s">
        <v>14</v>
      </c>
      <c r="L62" s="379">
        <v>1489</v>
      </c>
      <c r="M62" s="379">
        <v>387</v>
      </c>
      <c r="N62" s="379">
        <v>325</v>
      </c>
      <c r="O62" s="466">
        <v>9776</v>
      </c>
      <c r="P62" s="379">
        <v>760</v>
      </c>
      <c r="Q62" s="379">
        <v>6919</v>
      </c>
      <c r="R62" s="379">
        <v>1969</v>
      </c>
      <c r="S62" s="379" t="s">
        <v>14</v>
      </c>
      <c r="T62" s="379">
        <v>1486</v>
      </c>
      <c r="U62" s="379">
        <v>387</v>
      </c>
      <c r="V62" s="379">
        <v>128</v>
      </c>
      <c r="W62" s="466">
        <v>14462</v>
      </c>
      <c r="X62" s="379" t="s">
        <v>14</v>
      </c>
      <c r="Y62" s="379">
        <v>2630</v>
      </c>
      <c r="Z62" s="379">
        <v>289</v>
      </c>
      <c r="AA62" s="466">
        <v>10816</v>
      </c>
      <c r="AB62" s="379" t="s">
        <v>14</v>
      </c>
      <c r="AC62" s="379">
        <v>2625</v>
      </c>
      <c r="AD62" s="426">
        <v>288</v>
      </c>
    </row>
    <row r="63" spans="1:30" s="37" customFormat="1" ht="12.75" customHeight="1">
      <c r="A63" s="59"/>
      <c r="B63" s="59"/>
      <c r="C63" s="63" t="s">
        <v>1019</v>
      </c>
      <c r="D63" s="59"/>
      <c r="E63" s="44"/>
      <c r="F63" s="379">
        <v>12196</v>
      </c>
      <c r="G63" s="379">
        <v>3318</v>
      </c>
      <c r="H63" s="379">
        <v>907</v>
      </c>
      <c r="I63" s="379">
        <v>6127</v>
      </c>
      <c r="J63" s="379">
        <v>1614</v>
      </c>
      <c r="K63" s="379" t="s">
        <v>14</v>
      </c>
      <c r="L63" s="379">
        <v>1253</v>
      </c>
      <c r="M63" s="379">
        <v>272</v>
      </c>
      <c r="N63" s="379">
        <v>230</v>
      </c>
      <c r="O63" s="466">
        <v>8730</v>
      </c>
      <c r="P63" s="379">
        <v>907</v>
      </c>
      <c r="Q63" s="379">
        <v>6123</v>
      </c>
      <c r="R63" s="379">
        <v>1612</v>
      </c>
      <c r="S63" s="379" t="s">
        <v>14</v>
      </c>
      <c r="T63" s="379">
        <v>1253</v>
      </c>
      <c r="U63" s="379">
        <v>271</v>
      </c>
      <c r="V63" s="379">
        <v>88</v>
      </c>
      <c r="W63" s="466">
        <v>13011</v>
      </c>
      <c r="X63" s="379" t="s">
        <v>14</v>
      </c>
      <c r="Y63" s="379">
        <v>2139</v>
      </c>
      <c r="Z63" s="379">
        <v>201</v>
      </c>
      <c r="AA63" s="466">
        <v>9542</v>
      </c>
      <c r="AB63" s="379" t="s">
        <v>14</v>
      </c>
      <c r="AC63" s="379">
        <v>2137</v>
      </c>
      <c r="AD63" s="426">
        <v>199</v>
      </c>
    </row>
    <row r="64" spans="1:30" s="37" customFormat="1" ht="12.75" customHeight="1">
      <c r="A64" s="59"/>
      <c r="B64" s="59"/>
      <c r="C64" s="63" t="s">
        <v>1020</v>
      </c>
      <c r="D64" s="59"/>
      <c r="E64" s="44"/>
      <c r="F64" s="379">
        <v>13577</v>
      </c>
      <c r="G64" s="379">
        <v>4877</v>
      </c>
      <c r="H64" s="379">
        <v>1243</v>
      </c>
      <c r="I64" s="379">
        <v>5701</v>
      </c>
      <c r="J64" s="379">
        <v>1506</v>
      </c>
      <c r="K64" s="379" t="s">
        <v>14</v>
      </c>
      <c r="L64" s="379">
        <v>1150</v>
      </c>
      <c r="M64" s="379">
        <v>240</v>
      </c>
      <c r="N64" s="379">
        <v>250</v>
      </c>
      <c r="O64" s="466">
        <v>8532</v>
      </c>
      <c r="P64" s="379">
        <v>1243</v>
      </c>
      <c r="Q64" s="379">
        <v>5700</v>
      </c>
      <c r="R64" s="379">
        <v>1505</v>
      </c>
      <c r="S64" s="379" t="s">
        <v>14</v>
      </c>
      <c r="T64" s="379">
        <v>1149</v>
      </c>
      <c r="U64" s="379">
        <v>240</v>
      </c>
      <c r="V64" s="379">
        <v>84</v>
      </c>
      <c r="W64" s="466">
        <v>14216</v>
      </c>
      <c r="X64" s="379" t="s">
        <v>14</v>
      </c>
      <c r="Y64" s="379">
        <v>1867</v>
      </c>
      <c r="Z64" s="379">
        <v>162</v>
      </c>
      <c r="AA64" s="466">
        <v>9171</v>
      </c>
      <c r="AB64" s="379" t="s">
        <v>14</v>
      </c>
      <c r="AC64" s="379">
        <v>1867</v>
      </c>
      <c r="AD64" s="426">
        <v>161</v>
      </c>
    </row>
    <row r="65" spans="1:30" s="37" customFormat="1" ht="12.75" customHeight="1">
      <c r="A65" s="59"/>
      <c r="B65" s="59"/>
      <c r="C65" s="63" t="s">
        <v>1021</v>
      </c>
      <c r="D65" s="59"/>
      <c r="E65" s="44"/>
      <c r="F65" s="379">
        <v>16883</v>
      </c>
      <c r="G65" s="379">
        <v>8211</v>
      </c>
      <c r="H65" s="379">
        <v>1910</v>
      </c>
      <c r="I65" s="379">
        <v>5244</v>
      </c>
      <c r="J65" s="379">
        <v>1175</v>
      </c>
      <c r="K65" s="379" t="s">
        <v>14</v>
      </c>
      <c r="L65" s="379">
        <v>890</v>
      </c>
      <c r="M65" s="379">
        <v>150</v>
      </c>
      <c r="N65" s="379">
        <v>343</v>
      </c>
      <c r="O65" s="466">
        <v>8425</v>
      </c>
      <c r="P65" s="379">
        <v>1910</v>
      </c>
      <c r="Q65" s="379">
        <v>5239</v>
      </c>
      <c r="R65" s="379">
        <v>1174</v>
      </c>
      <c r="S65" s="379" t="s">
        <v>14</v>
      </c>
      <c r="T65" s="379">
        <v>889</v>
      </c>
      <c r="U65" s="379">
        <v>150</v>
      </c>
      <c r="V65" s="379">
        <v>102</v>
      </c>
      <c r="W65" s="466">
        <v>17267</v>
      </c>
      <c r="X65" s="379" t="s">
        <v>14</v>
      </c>
      <c r="Y65" s="379">
        <v>1308</v>
      </c>
      <c r="Z65" s="379">
        <v>116</v>
      </c>
      <c r="AA65" s="466">
        <v>8807</v>
      </c>
      <c r="AB65" s="379" t="s">
        <v>14</v>
      </c>
      <c r="AC65" s="379">
        <v>1305</v>
      </c>
      <c r="AD65" s="426">
        <v>116</v>
      </c>
    </row>
    <row r="66" spans="1:30" s="37" customFormat="1" ht="12.75" customHeight="1">
      <c r="A66" s="59"/>
      <c r="B66" s="59"/>
      <c r="C66" s="63" t="s">
        <v>1022</v>
      </c>
      <c r="D66" s="59"/>
      <c r="E66" s="44"/>
      <c r="F66" s="379">
        <v>14890</v>
      </c>
      <c r="G66" s="379">
        <v>9899</v>
      </c>
      <c r="H66" s="379">
        <v>1587</v>
      </c>
      <c r="I66" s="379">
        <v>2542</v>
      </c>
      <c r="J66" s="379">
        <v>478</v>
      </c>
      <c r="K66" s="379" t="s">
        <v>14</v>
      </c>
      <c r="L66" s="379">
        <v>314</v>
      </c>
      <c r="M66" s="379">
        <v>65</v>
      </c>
      <c r="N66" s="379">
        <v>384</v>
      </c>
      <c r="O66" s="466">
        <v>4658</v>
      </c>
      <c r="P66" s="379">
        <v>1587</v>
      </c>
      <c r="Q66" s="379">
        <v>2541</v>
      </c>
      <c r="R66" s="379">
        <v>477</v>
      </c>
      <c r="S66" s="379" t="s">
        <v>14</v>
      </c>
      <c r="T66" s="379">
        <v>314</v>
      </c>
      <c r="U66" s="379">
        <v>65</v>
      </c>
      <c r="V66" s="379">
        <v>53</v>
      </c>
      <c r="W66" s="466">
        <v>15014</v>
      </c>
      <c r="X66" s="379" t="s">
        <v>14</v>
      </c>
      <c r="Y66" s="379">
        <v>453</v>
      </c>
      <c r="Z66" s="379">
        <v>50</v>
      </c>
      <c r="AA66" s="466">
        <v>4782</v>
      </c>
      <c r="AB66" s="379" t="s">
        <v>14</v>
      </c>
      <c r="AC66" s="379">
        <v>453</v>
      </c>
      <c r="AD66" s="426">
        <v>50</v>
      </c>
    </row>
    <row r="67" spans="1:30" s="37" customFormat="1" ht="12.75" customHeight="1">
      <c r="A67" s="59"/>
      <c r="B67" s="59"/>
      <c r="C67" s="63" t="s">
        <v>1023</v>
      </c>
      <c r="D67" s="59"/>
      <c r="E67" s="44"/>
      <c r="F67" s="379">
        <v>13238</v>
      </c>
      <c r="G67" s="379">
        <v>10504</v>
      </c>
      <c r="H67" s="379">
        <v>1043</v>
      </c>
      <c r="I67" s="379">
        <v>1148</v>
      </c>
      <c r="J67" s="379">
        <v>190</v>
      </c>
      <c r="K67" s="379" t="s">
        <v>14</v>
      </c>
      <c r="L67" s="379">
        <v>89</v>
      </c>
      <c r="M67" s="379">
        <v>31</v>
      </c>
      <c r="N67" s="379">
        <v>353</v>
      </c>
      <c r="O67" s="466">
        <v>2376</v>
      </c>
      <c r="P67" s="379">
        <v>1043</v>
      </c>
      <c r="Q67" s="379">
        <v>1142</v>
      </c>
      <c r="R67" s="379">
        <v>189</v>
      </c>
      <c r="S67" s="379" t="s">
        <v>14</v>
      </c>
      <c r="T67" s="379">
        <v>88</v>
      </c>
      <c r="U67" s="379">
        <v>31</v>
      </c>
      <c r="V67" s="379">
        <v>2</v>
      </c>
      <c r="W67" s="466">
        <v>13254</v>
      </c>
      <c r="X67" s="379" t="s">
        <v>14</v>
      </c>
      <c r="Y67" s="379">
        <v>117</v>
      </c>
      <c r="Z67" s="379">
        <v>19</v>
      </c>
      <c r="AA67" s="466">
        <v>2392</v>
      </c>
      <c r="AB67" s="379" t="s">
        <v>14</v>
      </c>
      <c r="AC67" s="379">
        <v>117</v>
      </c>
      <c r="AD67" s="426">
        <v>18</v>
      </c>
    </row>
    <row r="68" spans="1:30" s="37" customFormat="1" ht="12.75" customHeight="1">
      <c r="A68" s="59"/>
      <c r="B68" s="59"/>
      <c r="C68" s="63" t="s">
        <v>1024</v>
      </c>
      <c r="D68" s="59"/>
      <c r="E68" s="44"/>
      <c r="F68" s="379">
        <v>11534</v>
      </c>
      <c r="G68" s="379">
        <v>10090</v>
      </c>
      <c r="H68" s="379">
        <v>651</v>
      </c>
      <c r="I68" s="379">
        <v>426</v>
      </c>
      <c r="J68" s="379">
        <v>73</v>
      </c>
      <c r="K68" s="379" t="s">
        <v>14</v>
      </c>
      <c r="L68" s="379">
        <v>24</v>
      </c>
      <c r="M68" s="379">
        <v>9</v>
      </c>
      <c r="N68" s="379">
        <v>294</v>
      </c>
      <c r="O68" s="466">
        <v>1140</v>
      </c>
      <c r="P68" s="379">
        <v>651</v>
      </c>
      <c r="Q68" s="379">
        <v>417</v>
      </c>
      <c r="R68" s="379">
        <v>72</v>
      </c>
      <c r="S68" s="379" t="s">
        <v>14</v>
      </c>
      <c r="T68" s="379">
        <v>24</v>
      </c>
      <c r="U68" s="379">
        <v>9</v>
      </c>
      <c r="V68" s="379" t="s">
        <v>14</v>
      </c>
      <c r="W68" s="466">
        <v>11548</v>
      </c>
      <c r="X68" s="379" t="s">
        <v>14</v>
      </c>
      <c r="Y68" s="379">
        <v>37</v>
      </c>
      <c r="Z68" s="379">
        <v>10</v>
      </c>
      <c r="AA68" s="466">
        <v>1154</v>
      </c>
      <c r="AB68" s="379" t="s">
        <v>14</v>
      </c>
      <c r="AC68" s="379">
        <v>37</v>
      </c>
      <c r="AD68" s="426">
        <v>10</v>
      </c>
    </row>
    <row r="69" spans="1:30" s="37" customFormat="1" ht="12.75" customHeight="1">
      <c r="A69" s="59"/>
      <c r="B69" s="59"/>
      <c r="C69" s="63" t="s">
        <v>1025</v>
      </c>
      <c r="D69" s="59"/>
      <c r="E69" s="44"/>
      <c r="F69" s="379">
        <v>8412</v>
      </c>
      <c r="G69" s="379">
        <v>7671</v>
      </c>
      <c r="H69" s="379">
        <v>303</v>
      </c>
      <c r="I69" s="379">
        <v>201</v>
      </c>
      <c r="J69" s="379">
        <v>36</v>
      </c>
      <c r="K69" s="379" t="s">
        <v>14</v>
      </c>
      <c r="L69" s="379">
        <v>12</v>
      </c>
      <c r="M69" s="379">
        <v>3</v>
      </c>
      <c r="N69" s="379">
        <v>201</v>
      </c>
      <c r="O69" s="466">
        <v>535</v>
      </c>
      <c r="P69" s="379">
        <v>303</v>
      </c>
      <c r="Q69" s="379">
        <v>196</v>
      </c>
      <c r="R69" s="379">
        <v>36</v>
      </c>
      <c r="S69" s="379" t="s">
        <v>14</v>
      </c>
      <c r="T69" s="379">
        <v>12</v>
      </c>
      <c r="U69" s="379">
        <v>3</v>
      </c>
      <c r="V69" s="379" t="s">
        <v>14</v>
      </c>
      <c r="W69" s="466">
        <v>8414</v>
      </c>
      <c r="X69" s="379" t="s">
        <v>14</v>
      </c>
      <c r="Y69" s="379">
        <v>13</v>
      </c>
      <c r="Z69" s="379">
        <v>4</v>
      </c>
      <c r="AA69" s="466">
        <v>536</v>
      </c>
      <c r="AB69" s="379" t="s">
        <v>14</v>
      </c>
      <c r="AC69" s="379">
        <v>12</v>
      </c>
      <c r="AD69" s="426">
        <v>4</v>
      </c>
    </row>
    <row r="70" spans="1:30" s="37" customFormat="1" ht="12.75" customHeight="1">
      <c r="A70" s="59"/>
      <c r="B70" s="59"/>
      <c r="C70" s="552" t="s">
        <v>1026</v>
      </c>
      <c r="D70" s="552"/>
      <c r="E70" s="44"/>
      <c r="F70" s="379">
        <v>8188</v>
      </c>
      <c r="G70" s="379">
        <v>7752</v>
      </c>
      <c r="H70" s="379">
        <v>153</v>
      </c>
      <c r="I70" s="379">
        <v>71</v>
      </c>
      <c r="J70" s="379">
        <v>16</v>
      </c>
      <c r="K70" s="379" t="s">
        <v>14</v>
      </c>
      <c r="L70" s="379">
        <v>1</v>
      </c>
      <c r="M70" s="379">
        <v>1</v>
      </c>
      <c r="N70" s="379">
        <v>196</v>
      </c>
      <c r="O70" s="466">
        <v>233</v>
      </c>
      <c r="P70" s="379">
        <v>153</v>
      </c>
      <c r="Q70" s="379">
        <v>64</v>
      </c>
      <c r="R70" s="379">
        <v>16</v>
      </c>
      <c r="S70" s="379" t="s">
        <v>14</v>
      </c>
      <c r="T70" s="379">
        <v>1</v>
      </c>
      <c r="U70" s="379">
        <v>1</v>
      </c>
      <c r="V70" s="379" t="s">
        <v>14</v>
      </c>
      <c r="W70" s="466">
        <v>8190</v>
      </c>
      <c r="X70" s="379" t="s">
        <v>14</v>
      </c>
      <c r="Y70" s="379">
        <v>4</v>
      </c>
      <c r="Z70" s="379" t="s">
        <v>14</v>
      </c>
      <c r="AA70" s="466">
        <v>235</v>
      </c>
      <c r="AB70" s="379" t="s">
        <v>14</v>
      </c>
      <c r="AC70" s="379">
        <v>4</v>
      </c>
      <c r="AD70" s="427" t="s">
        <v>14</v>
      </c>
    </row>
    <row r="71" spans="1:30" s="37" customFormat="1" ht="12.75" customHeight="1">
      <c r="A71" s="59"/>
      <c r="B71" s="59"/>
      <c r="C71" s="63" t="s">
        <v>1179</v>
      </c>
      <c r="D71" s="63"/>
      <c r="E71" s="44"/>
      <c r="F71" s="379">
        <v>1562</v>
      </c>
      <c r="G71" s="379" t="s">
        <v>14</v>
      </c>
      <c r="H71" s="379" t="s">
        <v>14</v>
      </c>
      <c r="I71" s="379" t="s">
        <v>14</v>
      </c>
      <c r="J71" s="379" t="s">
        <v>14</v>
      </c>
      <c r="K71" s="379" t="s">
        <v>14</v>
      </c>
      <c r="L71" s="379" t="s">
        <v>14</v>
      </c>
      <c r="M71" s="379" t="s">
        <v>14</v>
      </c>
      <c r="N71" s="379">
        <v>1562</v>
      </c>
      <c r="O71" s="466" t="s">
        <v>14</v>
      </c>
      <c r="P71" s="379" t="s">
        <v>14</v>
      </c>
      <c r="Q71" s="379" t="s">
        <v>14</v>
      </c>
      <c r="R71" s="379" t="s">
        <v>14</v>
      </c>
      <c r="S71" s="379" t="s">
        <v>14</v>
      </c>
      <c r="T71" s="379" t="s">
        <v>14</v>
      </c>
      <c r="U71" s="379" t="s">
        <v>14</v>
      </c>
      <c r="V71" s="379" t="s">
        <v>14</v>
      </c>
      <c r="W71" s="466">
        <v>1562</v>
      </c>
      <c r="X71" s="379" t="s">
        <v>14</v>
      </c>
      <c r="Y71" s="379" t="s">
        <v>14</v>
      </c>
      <c r="Z71" s="379" t="s">
        <v>14</v>
      </c>
      <c r="AA71" s="466" t="s">
        <v>14</v>
      </c>
      <c r="AB71" s="379" t="s">
        <v>14</v>
      </c>
      <c r="AC71" s="379" t="s">
        <v>14</v>
      </c>
      <c r="AD71" s="427" t="s">
        <v>14</v>
      </c>
    </row>
    <row r="72" spans="1:30" s="37" customFormat="1" ht="12.75" customHeight="1">
      <c r="A72" s="59"/>
      <c r="B72" s="59"/>
      <c r="C72" s="59" t="s">
        <v>227</v>
      </c>
      <c r="D72" s="59"/>
      <c r="E72" s="44"/>
      <c r="F72" s="379"/>
      <c r="G72" s="379"/>
      <c r="H72" s="379"/>
      <c r="I72" s="379"/>
      <c r="J72" s="379"/>
      <c r="K72" s="379"/>
      <c r="L72" s="379"/>
      <c r="M72" s="379"/>
      <c r="N72" s="379"/>
      <c r="O72" s="466"/>
      <c r="P72" s="379"/>
      <c r="Q72" s="379"/>
      <c r="R72" s="379"/>
      <c r="S72" s="379"/>
      <c r="T72" s="379"/>
      <c r="U72" s="379"/>
      <c r="V72" s="379"/>
      <c r="W72" s="466"/>
      <c r="X72" s="379"/>
      <c r="Y72" s="379"/>
      <c r="Z72" s="379"/>
      <c r="AA72" s="466"/>
      <c r="AB72" s="379"/>
      <c r="AC72" s="379"/>
      <c r="AD72" s="426"/>
    </row>
    <row r="73" spans="1:30" s="37" customFormat="1" ht="12.75" customHeight="1">
      <c r="A73" s="59"/>
      <c r="B73" s="59"/>
      <c r="C73" s="552" t="s">
        <v>1027</v>
      </c>
      <c r="D73" s="552"/>
      <c r="E73" s="44"/>
      <c r="F73" s="379">
        <v>56262</v>
      </c>
      <c r="G73" s="379">
        <v>45916</v>
      </c>
      <c r="H73" s="379">
        <v>3737</v>
      </c>
      <c r="I73" s="379">
        <v>4388</v>
      </c>
      <c r="J73" s="379">
        <v>793</v>
      </c>
      <c r="K73" s="379" t="s">
        <v>14</v>
      </c>
      <c r="L73" s="379">
        <v>440</v>
      </c>
      <c r="M73" s="379">
        <v>109</v>
      </c>
      <c r="N73" s="379">
        <v>1428</v>
      </c>
      <c r="O73" s="466">
        <v>8942</v>
      </c>
      <c r="P73" s="379">
        <v>3737</v>
      </c>
      <c r="Q73" s="379">
        <v>4360</v>
      </c>
      <c r="R73" s="379">
        <v>790</v>
      </c>
      <c r="S73" s="379" t="s">
        <v>14</v>
      </c>
      <c r="T73" s="379">
        <v>439</v>
      </c>
      <c r="U73" s="379">
        <v>109</v>
      </c>
      <c r="V73" s="379">
        <v>55</v>
      </c>
      <c r="W73" s="466">
        <v>56420</v>
      </c>
      <c r="X73" s="379" t="s">
        <v>14</v>
      </c>
      <c r="Y73" s="379">
        <v>624</v>
      </c>
      <c r="Z73" s="379">
        <v>83</v>
      </c>
      <c r="AA73" s="466">
        <v>9099</v>
      </c>
      <c r="AB73" s="379" t="s">
        <v>14</v>
      </c>
      <c r="AC73" s="379">
        <v>623</v>
      </c>
      <c r="AD73" s="426">
        <v>82</v>
      </c>
    </row>
    <row r="74" spans="1:30" s="37" customFormat="1" ht="12.75" customHeight="1">
      <c r="A74" s="59"/>
      <c r="B74" s="59"/>
      <c r="C74" s="59" t="s">
        <v>1028</v>
      </c>
      <c r="D74" s="59" t="s">
        <v>1029</v>
      </c>
      <c r="E74" s="44"/>
      <c r="F74" s="379">
        <v>28128</v>
      </c>
      <c r="G74" s="379">
        <v>20403</v>
      </c>
      <c r="H74" s="379">
        <v>2630</v>
      </c>
      <c r="I74" s="379">
        <v>3690</v>
      </c>
      <c r="J74" s="379">
        <v>668</v>
      </c>
      <c r="K74" s="379" t="s">
        <v>14</v>
      </c>
      <c r="L74" s="379">
        <v>403</v>
      </c>
      <c r="M74" s="379">
        <v>96</v>
      </c>
      <c r="N74" s="379">
        <v>737</v>
      </c>
      <c r="O74" s="466">
        <v>7034</v>
      </c>
      <c r="P74" s="379">
        <v>2630</v>
      </c>
      <c r="Q74" s="379">
        <v>3683</v>
      </c>
      <c r="R74" s="379">
        <v>666</v>
      </c>
      <c r="S74" s="379" t="s">
        <v>14</v>
      </c>
      <c r="T74" s="379">
        <v>402</v>
      </c>
      <c r="U74" s="379">
        <v>96</v>
      </c>
      <c r="V74" s="379">
        <v>55</v>
      </c>
      <c r="W74" s="466">
        <v>28268</v>
      </c>
      <c r="X74" s="379" t="s">
        <v>14</v>
      </c>
      <c r="Y74" s="379">
        <v>570</v>
      </c>
      <c r="Z74" s="379">
        <v>69</v>
      </c>
      <c r="AA74" s="466">
        <v>7174</v>
      </c>
      <c r="AB74" s="379" t="s">
        <v>14</v>
      </c>
      <c r="AC74" s="379">
        <v>570</v>
      </c>
      <c r="AD74" s="426">
        <v>68</v>
      </c>
    </row>
    <row r="75" spans="1:30" s="37" customFormat="1" ht="12.75" customHeight="1">
      <c r="A75" s="59"/>
      <c r="B75" s="59"/>
      <c r="C75" s="552" t="s">
        <v>1030</v>
      </c>
      <c r="D75" s="552"/>
      <c r="E75" s="44"/>
      <c r="F75" s="379">
        <v>28134</v>
      </c>
      <c r="G75" s="379">
        <v>25513</v>
      </c>
      <c r="H75" s="379">
        <v>1107</v>
      </c>
      <c r="I75" s="379">
        <v>698</v>
      </c>
      <c r="J75" s="379">
        <v>125</v>
      </c>
      <c r="K75" s="379" t="s">
        <v>14</v>
      </c>
      <c r="L75" s="379">
        <v>37</v>
      </c>
      <c r="M75" s="379">
        <v>13</v>
      </c>
      <c r="N75" s="379">
        <v>691</v>
      </c>
      <c r="O75" s="466">
        <v>1908</v>
      </c>
      <c r="P75" s="379">
        <v>1107</v>
      </c>
      <c r="Q75" s="379">
        <v>677</v>
      </c>
      <c r="R75" s="379">
        <v>124</v>
      </c>
      <c r="S75" s="379" t="s">
        <v>14</v>
      </c>
      <c r="T75" s="379">
        <v>37</v>
      </c>
      <c r="U75" s="379">
        <v>13</v>
      </c>
      <c r="V75" s="379" t="s">
        <v>14</v>
      </c>
      <c r="W75" s="466">
        <v>28152</v>
      </c>
      <c r="X75" s="379" t="s">
        <v>14</v>
      </c>
      <c r="Y75" s="379">
        <v>54</v>
      </c>
      <c r="Z75" s="379">
        <v>14</v>
      </c>
      <c r="AA75" s="466">
        <v>1925</v>
      </c>
      <c r="AB75" s="379" t="s">
        <v>14</v>
      </c>
      <c r="AC75" s="379">
        <v>53</v>
      </c>
      <c r="AD75" s="426">
        <v>14</v>
      </c>
    </row>
    <row r="76" spans="1:27" s="37" customFormat="1" ht="12.75" customHeight="1">
      <c r="A76" s="59"/>
      <c r="B76" s="59"/>
      <c r="C76" s="59" t="s">
        <v>227</v>
      </c>
      <c r="D76" s="59"/>
      <c r="E76" s="44"/>
      <c r="O76" s="467"/>
      <c r="W76" s="467"/>
      <c r="AA76" s="467"/>
    </row>
    <row r="77" spans="1:30" s="37" customFormat="1" ht="12.75" customHeight="1">
      <c r="A77" s="59"/>
      <c r="B77" s="686" t="s">
        <v>226</v>
      </c>
      <c r="C77" s="686"/>
      <c r="D77" s="686"/>
      <c r="E77" s="44"/>
      <c r="F77" s="379">
        <v>52253</v>
      </c>
      <c r="G77" s="379" t="s">
        <v>14</v>
      </c>
      <c r="H77" s="379">
        <v>8245</v>
      </c>
      <c r="I77" s="379">
        <v>33906</v>
      </c>
      <c r="J77" s="379">
        <v>9481</v>
      </c>
      <c r="K77" s="379" t="s">
        <v>14</v>
      </c>
      <c r="L77" s="379">
        <v>7268</v>
      </c>
      <c r="M77" s="379">
        <v>1523</v>
      </c>
      <c r="N77" s="379">
        <v>621</v>
      </c>
      <c r="O77" s="466">
        <v>52253</v>
      </c>
      <c r="P77" s="379">
        <v>8245</v>
      </c>
      <c r="Q77" s="379">
        <v>33906</v>
      </c>
      <c r="R77" s="379">
        <v>9481</v>
      </c>
      <c r="S77" s="379" t="s">
        <v>14</v>
      </c>
      <c r="T77" s="379">
        <v>7268</v>
      </c>
      <c r="U77" s="379">
        <v>1523</v>
      </c>
      <c r="V77" s="379">
        <v>621</v>
      </c>
      <c r="W77" s="466">
        <v>57392</v>
      </c>
      <c r="X77" s="379" t="s">
        <v>14</v>
      </c>
      <c r="Y77" s="379">
        <v>12505</v>
      </c>
      <c r="Z77" s="379">
        <v>1425</v>
      </c>
      <c r="AA77" s="466">
        <v>57392</v>
      </c>
      <c r="AB77" s="379" t="s">
        <v>14</v>
      </c>
      <c r="AC77" s="379">
        <v>12505</v>
      </c>
      <c r="AD77" s="426">
        <v>1425</v>
      </c>
    </row>
    <row r="78" spans="1:30" s="37" customFormat="1" ht="12.75" customHeight="1">
      <c r="A78" s="59"/>
      <c r="B78" s="401"/>
      <c r="C78" s="687" t="s">
        <v>1031</v>
      </c>
      <c r="D78" s="687"/>
      <c r="E78" s="44"/>
      <c r="F78" s="379">
        <v>26439</v>
      </c>
      <c r="G78" s="379" t="s">
        <v>14</v>
      </c>
      <c r="H78" s="379">
        <v>2963</v>
      </c>
      <c r="I78" s="379">
        <v>17655</v>
      </c>
      <c r="J78" s="379">
        <v>5459</v>
      </c>
      <c r="K78" s="379" t="s">
        <v>14</v>
      </c>
      <c r="L78" s="379">
        <v>4125</v>
      </c>
      <c r="M78" s="379">
        <v>1049</v>
      </c>
      <c r="N78" s="379">
        <v>362</v>
      </c>
      <c r="O78" s="466">
        <v>26439</v>
      </c>
      <c r="P78" s="379">
        <v>2963</v>
      </c>
      <c r="Q78" s="379">
        <v>17655</v>
      </c>
      <c r="R78" s="379">
        <v>5459</v>
      </c>
      <c r="S78" s="379" t="s">
        <v>14</v>
      </c>
      <c r="T78" s="379">
        <v>4125</v>
      </c>
      <c r="U78" s="379">
        <v>1049</v>
      </c>
      <c r="V78" s="379">
        <v>362</v>
      </c>
      <c r="W78" s="466">
        <v>29831</v>
      </c>
      <c r="X78" s="379" t="s">
        <v>14</v>
      </c>
      <c r="Y78" s="379">
        <v>7643</v>
      </c>
      <c r="Z78" s="379">
        <v>923</v>
      </c>
      <c r="AA78" s="466">
        <v>29831</v>
      </c>
      <c r="AB78" s="379" t="s">
        <v>14</v>
      </c>
      <c r="AC78" s="379">
        <v>7643</v>
      </c>
      <c r="AD78" s="426">
        <v>923</v>
      </c>
    </row>
    <row r="79" spans="1:30" s="37" customFormat="1" ht="12.75" customHeight="1">
      <c r="A79" s="59"/>
      <c r="B79" s="401"/>
      <c r="C79" s="688" t="s">
        <v>1032</v>
      </c>
      <c r="D79" s="688"/>
      <c r="E79" s="44"/>
      <c r="F79" s="379">
        <v>24675</v>
      </c>
      <c r="G79" s="379" t="s">
        <v>14</v>
      </c>
      <c r="H79" s="379">
        <v>5249</v>
      </c>
      <c r="I79" s="379">
        <v>15560</v>
      </c>
      <c r="J79" s="379">
        <v>3614</v>
      </c>
      <c r="K79" s="379" t="s">
        <v>14</v>
      </c>
      <c r="L79" s="379">
        <v>2899</v>
      </c>
      <c r="M79" s="379">
        <v>376</v>
      </c>
      <c r="N79" s="379">
        <v>252</v>
      </c>
      <c r="O79" s="466">
        <v>24675</v>
      </c>
      <c r="P79" s="379">
        <v>5249</v>
      </c>
      <c r="Q79" s="379">
        <v>15560</v>
      </c>
      <c r="R79" s="379">
        <v>3614</v>
      </c>
      <c r="S79" s="379" t="s">
        <v>14</v>
      </c>
      <c r="T79" s="379">
        <v>2899</v>
      </c>
      <c r="U79" s="379">
        <v>376</v>
      </c>
      <c r="V79" s="379">
        <v>252</v>
      </c>
      <c r="W79" s="466">
        <v>26273</v>
      </c>
      <c r="X79" s="379" t="s">
        <v>14</v>
      </c>
      <c r="Y79" s="379">
        <v>4469</v>
      </c>
      <c r="Z79" s="379">
        <v>404</v>
      </c>
      <c r="AA79" s="466">
        <v>26273</v>
      </c>
      <c r="AB79" s="379" t="s">
        <v>14</v>
      </c>
      <c r="AC79" s="379">
        <v>4469</v>
      </c>
      <c r="AD79" s="426">
        <v>404</v>
      </c>
    </row>
    <row r="80" spans="1:29" ht="6" customHeight="1" thickBot="1">
      <c r="A80" s="13"/>
      <c r="B80" s="13"/>
      <c r="C80" s="13"/>
      <c r="D80" s="13"/>
      <c r="E80" s="432"/>
      <c r="F80" s="13"/>
      <c r="G80" s="13"/>
      <c r="H80" s="13"/>
      <c r="I80" s="13"/>
      <c r="J80" s="13"/>
      <c r="K80" s="13"/>
      <c r="L80" s="13"/>
      <c r="M80" s="13"/>
      <c r="N80" s="13"/>
      <c r="O80" s="468"/>
      <c r="P80" s="13"/>
      <c r="Q80" s="13"/>
      <c r="R80" s="13"/>
      <c r="S80" s="13"/>
      <c r="T80" s="13"/>
      <c r="U80" s="13"/>
      <c r="V80" s="13"/>
      <c r="W80" s="468"/>
      <c r="X80" s="13"/>
      <c r="Y80" s="13"/>
      <c r="Z80" s="13"/>
      <c r="AA80" s="468"/>
      <c r="AB80" s="13"/>
      <c r="AC80" s="13"/>
    </row>
    <row r="81" spans="1:30" ht="14.25">
      <c r="A81" s="211" t="s">
        <v>789</v>
      </c>
      <c r="AD81" s="431"/>
    </row>
    <row r="82" ht="14.25">
      <c r="A82" s="211" t="s">
        <v>1180</v>
      </c>
    </row>
    <row r="83" ht="14.25">
      <c r="A83" s="211" t="s">
        <v>1181</v>
      </c>
    </row>
  </sheetData>
  <sheetProtection/>
  <mergeCells count="46">
    <mergeCell ref="A1:Q1"/>
    <mergeCell ref="S1:AD1"/>
    <mergeCell ref="A3:D6"/>
    <mergeCell ref="W3:Z3"/>
    <mergeCell ref="AA3:AD3"/>
    <mergeCell ref="G4:G6"/>
    <mergeCell ref="H4:H6"/>
    <mergeCell ref="I4:I6"/>
    <mergeCell ref="AA4:AA6"/>
    <mergeCell ref="AB4:AD4"/>
    <mergeCell ref="C24:D24"/>
    <mergeCell ref="K4:K6"/>
    <mergeCell ref="L4:L6"/>
    <mergeCell ref="M4:M6"/>
    <mergeCell ref="O4:O6"/>
    <mergeCell ref="J4:J6"/>
    <mergeCell ref="N4:N6"/>
    <mergeCell ref="Q5:Q6"/>
    <mergeCell ref="Z5:Z6"/>
    <mergeCell ref="AB5:AB6"/>
    <mergeCell ref="AC5:AC6"/>
    <mergeCell ref="AD5:AD6"/>
    <mergeCell ref="Q4:U4"/>
    <mergeCell ref="X4:Z4"/>
    <mergeCell ref="X5:X6"/>
    <mergeCell ref="Y5:Y6"/>
    <mergeCell ref="C73:D73"/>
    <mergeCell ref="C75:D75"/>
    <mergeCell ref="B77:D77"/>
    <mergeCell ref="C78:D78"/>
    <mergeCell ref="C79:D79"/>
    <mergeCell ref="B31:D31"/>
    <mergeCell ref="C32:D32"/>
    <mergeCell ref="C47:D47"/>
    <mergeCell ref="C50:D50"/>
    <mergeCell ref="C52:D52"/>
    <mergeCell ref="P5:P6"/>
    <mergeCell ref="R5:R6"/>
    <mergeCell ref="O3:U3"/>
    <mergeCell ref="F3:N3"/>
    <mergeCell ref="V5:V6"/>
    <mergeCell ref="C70:D70"/>
    <mergeCell ref="C55:D55"/>
    <mergeCell ref="B26:D26"/>
    <mergeCell ref="C29:D29"/>
    <mergeCell ref="B8:D8"/>
  </mergeCells>
  <printOptions/>
  <pageMargins left="0.25" right="0.25" top="0.75" bottom="0.75" header="0.3" footer="0.3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57" customWidth="1"/>
    <col min="2" max="4" width="9.50390625" style="10" customWidth="1"/>
    <col min="5" max="7" width="9.50390625" style="19" customWidth="1"/>
    <col min="8" max="10" width="9.50390625" style="10" customWidth="1"/>
    <col min="11" max="16384" width="9.00390625" style="19" customWidth="1"/>
  </cols>
  <sheetData>
    <row r="1" spans="1:10" s="53" customFormat="1" ht="19.5" customHeight="1">
      <c r="A1" s="488" t="s">
        <v>761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s="55" customFormat="1" ht="12" customHeight="1" thickBot="1">
      <c r="A2" s="54"/>
      <c r="B2" s="36"/>
      <c r="C2" s="36"/>
      <c r="D2" s="36"/>
      <c r="E2" s="35"/>
      <c r="F2" s="35"/>
      <c r="G2" s="35"/>
      <c r="H2" s="36"/>
      <c r="I2" s="36"/>
      <c r="J2" s="36"/>
    </row>
    <row r="3" spans="1:10" s="47" customFormat="1" ht="19.5" customHeight="1">
      <c r="A3" s="482" t="s">
        <v>555</v>
      </c>
      <c r="B3" s="479" t="s">
        <v>444</v>
      </c>
      <c r="C3" s="479"/>
      <c r="D3" s="481"/>
      <c r="E3" s="479" t="s">
        <v>542</v>
      </c>
      <c r="F3" s="479"/>
      <c r="G3" s="481"/>
      <c r="H3" s="479" t="s">
        <v>918</v>
      </c>
      <c r="I3" s="479"/>
      <c r="J3" s="481"/>
    </row>
    <row r="4" spans="1:10" s="47" customFormat="1" ht="19.5" customHeight="1">
      <c r="A4" s="489"/>
      <c r="B4" s="41" t="s">
        <v>379</v>
      </c>
      <c r="C4" s="41" t="s">
        <v>5</v>
      </c>
      <c r="D4" s="42" t="s">
        <v>6</v>
      </c>
      <c r="E4" s="41" t="s">
        <v>554</v>
      </c>
      <c r="F4" s="41" t="s">
        <v>5</v>
      </c>
      <c r="G4" s="42" t="s">
        <v>6</v>
      </c>
      <c r="H4" s="41" t="s">
        <v>379</v>
      </c>
      <c r="I4" s="41" t="s">
        <v>5</v>
      </c>
      <c r="J4" s="42" t="s">
        <v>6</v>
      </c>
    </row>
    <row r="5" spans="1:10" s="47" customFormat="1" ht="6" customHeight="1">
      <c r="A5" s="40"/>
      <c r="B5" s="45"/>
      <c r="C5" s="45"/>
      <c r="D5" s="45"/>
      <c r="E5" s="45"/>
      <c r="F5" s="45"/>
      <c r="G5" s="45"/>
      <c r="H5" s="45"/>
      <c r="I5" s="45"/>
      <c r="J5" s="33"/>
    </row>
    <row r="6" spans="1:10" ht="17.25" customHeight="1">
      <c r="A6" s="212" t="s">
        <v>15</v>
      </c>
      <c r="B6" s="10">
        <v>402751</v>
      </c>
      <c r="C6" s="10">
        <v>191164</v>
      </c>
      <c r="D6" s="10">
        <v>211587</v>
      </c>
      <c r="E6" s="10">
        <v>399931</v>
      </c>
      <c r="F6" s="10">
        <v>189633</v>
      </c>
      <c r="G6" s="10">
        <v>210298</v>
      </c>
      <c r="H6" s="331">
        <f>I6+J6</f>
        <v>413136</v>
      </c>
      <c r="I6" s="331">
        <f>I8+I14+I20+I26+I32+I38+I44+I50+I56+I62+I68+I74+I80+I86+I92+I98+I104+I110+I116+I122+I128+I130</f>
        <v>196525</v>
      </c>
      <c r="J6" s="331">
        <f>J8+J14+J20+J26+J32+J38+J44+J50+J56+J62+J68+J74+J80+J86+J92+J98+J104+J110+J116+J122+J128+J130</f>
        <v>216611</v>
      </c>
    </row>
    <row r="7" spans="1:10" ht="17.25" customHeight="1">
      <c r="A7" s="212"/>
      <c r="E7" s="10"/>
      <c r="F7" s="10"/>
      <c r="G7" s="10"/>
      <c r="H7" s="331"/>
      <c r="I7" s="331"/>
      <c r="J7" s="331"/>
    </row>
    <row r="8" spans="1:10" ht="17.25" customHeight="1">
      <c r="A8" s="212" t="s">
        <v>846</v>
      </c>
      <c r="B8" s="10">
        <v>19280</v>
      </c>
      <c r="C8" s="10">
        <v>9929</v>
      </c>
      <c r="D8" s="10">
        <v>9351</v>
      </c>
      <c r="E8" s="10">
        <v>18010</v>
      </c>
      <c r="F8" s="10">
        <v>9145</v>
      </c>
      <c r="G8" s="10">
        <v>8865</v>
      </c>
      <c r="H8" s="331">
        <f>I8+J8</f>
        <v>16927</v>
      </c>
      <c r="I8" s="331">
        <f>SUM(I9:I13)</f>
        <v>8617</v>
      </c>
      <c r="J8" s="331">
        <f>SUM(J9:J13)</f>
        <v>8310</v>
      </c>
    </row>
    <row r="9" spans="1:10" s="47" customFormat="1" ht="17.25" customHeight="1">
      <c r="A9" s="48">
        <v>0</v>
      </c>
      <c r="B9" s="45">
        <v>3879</v>
      </c>
      <c r="C9" s="45">
        <v>1960</v>
      </c>
      <c r="D9" s="45">
        <v>1919</v>
      </c>
      <c r="E9" s="45">
        <v>3392</v>
      </c>
      <c r="F9" s="45">
        <v>1667</v>
      </c>
      <c r="G9" s="45">
        <v>1725</v>
      </c>
      <c r="H9" s="333">
        <f aca="true" t="shared" si="0" ref="H9:H72">I9+J9</f>
        <v>3226</v>
      </c>
      <c r="I9" s="333">
        <v>1663</v>
      </c>
      <c r="J9" s="333">
        <v>1563</v>
      </c>
    </row>
    <row r="10" spans="1:10" s="47" customFormat="1" ht="17.25" customHeight="1">
      <c r="A10" s="48">
        <v>1</v>
      </c>
      <c r="B10" s="45">
        <v>3924</v>
      </c>
      <c r="C10" s="45">
        <v>2056</v>
      </c>
      <c r="D10" s="45">
        <v>1868</v>
      </c>
      <c r="E10" s="45">
        <v>3498</v>
      </c>
      <c r="F10" s="45">
        <v>1774</v>
      </c>
      <c r="G10" s="45">
        <v>1724</v>
      </c>
      <c r="H10" s="333">
        <f t="shared" si="0"/>
        <v>3402</v>
      </c>
      <c r="I10" s="333">
        <v>1694</v>
      </c>
      <c r="J10" s="333">
        <v>1708</v>
      </c>
    </row>
    <row r="11" spans="1:10" s="47" customFormat="1" ht="17.25" customHeight="1">
      <c r="A11" s="48">
        <v>2</v>
      </c>
      <c r="B11" s="45">
        <v>3816</v>
      </c>
      <c r="C11" s="45">
        <v>1990</v>
      </c>
      <c r="D11" s="45">
        <v>1826</v>
      </c>
      <c r="E11" s="45">
        <v>3607</v>
      </c>
      <c r="F11" s="45">
        <v>1847</v>
      </c>
      <c r="G11" s="45">
        <v>1760</v>
      </c>
      <c r="H11" s="333">
        <f t="shared" si="0"/>
        <v>3511</v>
      </c>
      <c r="I11" s="333">
        <v>1794</v>
      </c>
      <c r="J11" s="333">
        <v>1717</v>
      </c>
    </row>
    <row r="12" spans="1:10" s="47" customFormat="1" ht="17.25" customHeight="1">
      <c r="A12" s="48">
        <v>3</v>
      </c>
      <c r="B12" s="45">
        <v>3810</v>
      </c>
      <c r="C12" s="45">
        <v>1967</v>
      </c>
      <c r="D12" s="45">
        <v>1843</v>
      </c>
      <c r="E12" s="45">
        <v>3772</v>
      </c>
      <c r="F12" s="45">
        <v>1949</v>
      </c>
      <c r="G12" s="45">
        <v>1823</v>
      </c>
      <c r="H12" s="333">
        <f t="shared" si="0"/>
        <v>3401</v>
      </c>
      <c r="I12" s="333">
        <v>1752</v>
      </c>
      <c r="J12" s="333">
        <v>1649</v>
      </c>
    </row>
    <row r="13" spans="1:10" s="47" customFormat="1" ht="17.25" customHeight="1">
      <c r="A13" s="48">
        <v>4</v>
      </c>
      <c r="B13" s="45">
        <v>3851</v>
      </c>
      <c r="C13" s="45">
        <v>1956</v>
      </c>
      <c r="D13" s="45">
        <v>1895</v>
      </c>
      <c r="E13" s="45">
        <v>3741</v>
      </c>
      <c r="F13" s="45">
        <v>1908</v>
      </c>
      <c r="G13" s="45">
        <v>1833</v>
      </c>
      <c r="H13" s="333">
        <f t="shared" si="0"/>
        <v>3387</v>
      </c>
      <c r="I13" s="333">
        <v>1714</v>
      </c>
      <c r="J13" s="333">
        <v>1673</v>
      </c>
    </row>
    <row r="14" spans="1:10" ht="17.25" customHeight="1">
      <c r="A14" s="212" t="s">
        <v>847</v>
      </c>
      <c r="B14" s="10">
        <v>18834</v>
      </c>
      <c r="C14" s="10">
        <v>9605</v>
      </c>
      <c r="D14" s="10">
        <v>9229</v>
      </c>
      <c r="E14" s="10">
        <v>19226</v>
      </c>
      <c r="F14" s="10">
        <v>9862</v>
      </c>
      <c r="G14" s="10">
        <v>9364</v>
      </c>
      <c r="H14" s="331">
        <f t="shared" si="0"/>
        <v>18793</v>
      </c>
      <c r="I14" s="331">
        <f>SUM(I15:I19)</f>
        <v>9580</v>
      </c>
      <c r="J14" s="331">
        <f>SUM(J15:J19)</f>
        <v>9213</v>
      </c>
    </row>
    <row r="15" spans="1:10" s="47" customFormat="1" ht="17.25" customHeight="1">
      <c r="A15" s="48">
        <v>5</v>
      </c>
      <c r="B15" s="45">
        <v>3834</v>
      </c>
      <c r="C15" s="45">
        <v>1988</v>
      </c>
      <c r="D15" s="45">
        <v>1846</v>
      </c>
      <c r="E15" s="45">
        <v>3884</v>
      </c>
      <c r="F15" s="45">
        <v>1969</v>
      </c>
      <c r="G15" s="45">
        <v>1915</v>
      </c>
      <c r="H15" s="333">
        <f t="shared" si="0"/>
        <v>3513</v>
      </c>
      <c r="I15" s="333">
        <v>1772</v>
      </c>
      <c r="J15" s="333">
        <v>1741</v>
      </c>
    </row>
    <row r="16" spans="1:10" s="47" customFormat="1" ht="17.25" customHeight="1">
      <c r="A16" s="48">
        <v>6</v>
      </c>
      <c r="B16" s="45">
        <v>3794</v>
      </c>
      <c r="C16" s="45">
        <v>1924</v>
      </c>
      <c r="D16" s="45">
        <v>1870</v>
      </c>
      <c r="E16" s="45">
        <v>3903</v>
      </c>
      <c r="F16" s="45">
        <v>2045</v>
      </c>
      <c r="G16" s="45">
        <v>1858</v>
      </c>
      <c r="H16" s="333">
        <f t="shared" si="0"/>
        <v>3640</v>
      </c>
      <c r="I16" s="333">
        <v>1871</v>
      </c>
      <c r="J16" s="333">
        <v>1769</v>
      </c>
    </row>
    <row r="17" spans="1:10" s="47" customFormat="1" ht="17.25" customHeight="1">
      <c r="A17" s="48">
        <v>7</v>
      </c>
      <c r="B17" s="45">
        <v>3777</v>
      </c>
      <c r="C17" s="45">
        <v>1911</v>
      </c>
      <c r="D17" s="45">
        <v>1866</v>
      </c>
      <c r="E17" s="45">
        <v>3861</v>
      </c>
      <c r="F17" s="45">
        <v>2009</v>
      </c>
      <c r="G17" s="45">
        <v>1852</v>
      </c>
      <c r="H17" s="333">
        <f t="shared" si="0"/>
        <v>3787</v>
      </c>
      <c r="I17" s="333">
        <v>1922</v>
      </c>
      <c r="J17" s="333">
        <v>1865</v>
      </c>
    </row>
    <row r="18" spans="1:10" s="47" customFormat="1" ht="17.25" customHeight="1">
      <c r="A18" s="48">
        <v>8</v>
      </c>
      <c r="B18" s="45">
        <v>3755</v>
      </c>
      <c r="C18" s="45">
        <v>1865</v>
      </c>
      <c r="D18" s="45">
        <v>1890</v>
      </c>
      <c r="E18" s="45">
        <v>3743</v>
      </c>
      <c r="F18" s="45">
        <v>1903</v>
      </c>
      <c r="G18" s="45">
        <v>1840</v>
      </c>
      <c r="H18" s="333">
        <f t="shared" si="0"/>
        <v>3910</v>
      </c>
      <c r="I18" s="333">
        <v>2008</v>
      </c>
      <c r="J18" s="333">
        <v>1902</v>
      </c>
    </row>
    <row r="19" spans="1:10" s="47" customFormat="1" ht="17.25" customHeight="1">
      <c r="A19" s="48">
        <v>9</v>
      </c>
      <c r="B19" s="45">
        <v>3674</v>
      </c>
      <c r="C19" s="45">
        <v>1917</v>
      </c>
      <c r="D19" s="45">
        <v>1757</v>
      </c>
      <c r="E19" s="45">
        <v>3835</v>
      </c>
      <c r="F19" s="45">
        <v>1936</v>
      </c>
      <c r="G19" s="45">
        <v>1899</v>
      </c>
      <c r="H19" s="333">
        <f t="shared" si="0"/>
        <v>3943</v>
      </c>
      <c r="I19" s="333">
        <v>2007</v>
      </c>
      <c r="J19" s="333">
        <v>1936</v>
      </c>
    </row>
    <row r="20" spans="1:10" ht="17.25" customHeight="1">
      <c r="A20" s="212" t="s">
        <v>848</v>
      </c>
      <c r="B20" s="10">
        <v>19779</v>
      </c>
      <c r="C20" s="10">
        <v>10143</v>
      </c>
      <c r="D20" s="10">
        <v>9636</v>
      </c>
      <c r="E20" s="10">
        <v>18665</v>
      </c>
      <c r="F20" s="10">
        <v>9494</v>
      </c>
      <c r="G20" s="10">
        <v>9171</v>
      </c>
      <c r="H20" s="331">
        <f t="shared" si="0"/>
        <v>19933</v>
      </c>
      <c r="I20" s="331">
        <f>SUM(I21:I25)</f>
        <v>10231</v>
      </c>
      <c r="J20" s="331">
        <f>SUM(J21:J25)</f>
        <v>9702</v>
      </c>
    </row>
    <row r="21" spans="1:10" s="47" customFormat="1" ht="17.25" customHeight="1">
      <c r="A21" s="48">
        <v>10</v>
      </c>
      <c r="B21" s="45">
        <v>3874</v>
      </c>
      <c r="C21" s="45">
        <v>1975</v>
      </c>
      <c r="D21" s="45">
        <v>1899</v>
      </c>
      <c r="E21" s="45">
        <v>3858</v>
      </c>
      <c r="F21" s="45">
        <v>1986</v>
      </c>
      <c r="G21" s="45">
        <v>1872</v>
      </c>
      <c r="H21" s="333">
        <f t="shared" si="0"/>
        <v>4050</v>
      </c>
      <c r="I21" s="333">
        <v>2108</v>
      </c>
      <c r="J21" s="333">
        <v>1942</v>
      </c>
    </row>
    <row r="22" spans="1:10" s="47" customFormat="1" ht="17.25" customHeight="1">
      <c r="A22" s="48">
        <v>11</v>
      </c>
      <c r="B22" s="45">
        <v>3814</v>
      </c>
      <c r="C22" s="45">
        <v>1959</v>
      </c>
      <c r="D22" s="45">
        <v>1855</v>
      </c>
      <c r="E22" s="45">
        <v>3720</v>
      </c>
      <c r="F22" s="45">
        <v>1899</v>
      </c>
      <c r="G22" s="45">
        <v>1821</v>
      </c>
      <c r="H22" s="333">
        <f t="shared" si="0"/>
        <v>4036</v>
      </c>
      <c r="I22" s="333">
        <v>2089</v>
      </c>
      <c r="J22" s="333">
        <v>1947</v>
      </c>
    </row>
    <row r="23" spans="1:10" s="47" customFormat="1" ht="17.25" customHeight="1">
      <c r="A23" s="48">
        <v>12</v>
      </c>
      <c r="B23" s="45">
        <v>3966</v>
      </c>
      <c r="C23" s="45">
        <v>2047</v>
      </c>
      <c r="D23" s="45">
        <v>1919</v>
      </c>
      <c r="E23" s="45">
        <v>3704</v>
      </c>
      <c r="F23" s="45">
        <v>1880</v>
      </c>
      <c r="G23" s="45">
        <v>1824</v>
      </c>
      <c r="H23" s="333">
        <f t="shared" si="0"/>
        <v>3966</v>
      </c>
      <c r="I23" s="333">
        <v>2053</v>
      </c>
      <c r="J23" s="333">
        <v>1913</v>
      </c>
    </row>
    <row r="24" spans="1:10" s="47" customFormat="1" ht="17.25" customHeight="1">
      <c r="A24" s="48">
        <v>13</v>
      </c>
      <c r="B24" s="45">
        <v>4075</v>
      </c>
      <c r="C24" s="45">
        <v>2093</v>
      </c>
      <c r="D24" s="45">
        <v>1982</v>
      </c>
      <c r="E24" s="45">
        <v>3745</v>
      </c>
      <c r="F24" s="45">
        <v>1862</v>
      </c>
      <c r="G24" s="45">
        <v>1883</v>
      </c>
      <c r="H24" s="333">
        <f t="shared" si="0"/>
        <v>3907</v>
      </c>
      <c r="I24" s="333">
        <v>1983</v>
      </c>
      <c r="J24" s="333">
        <v>1924</v>
      </c>
    </row>
    <row r="25" spans="1:10" s="47" customFormat="1" ht="17.25" customHeight="1">
      <c r="A25" s="48">
        <v>14</v>
      </c>
      <c r="B25" s="45">
        <v>4050</v>
      </c>
      <c r="C25" s="45">
        <v>2069</v>
      </c>
      <c r="D25" s="45">
        <v>1981</v>
      </c>
      <c r="E25" s="45">
        <v>3638</v>
      </c>
      <c r="F25" s="45">
        <v>1867</v>
      </c>
      <c r="G25" s="45">
        <v>1771</v>
      </c>
      <c r="H25" s="333">
        <f t="shared" si="0"/>
        <v>3974</v>
      </c>
      <c r="I25" s="333">
        <v>1998</v>
      </c>
      <c r="J25" s="333">
        <v>1976</v>
      </c>
    </row>
    <row r="26" spans="1:10" ht="17.25" customHeight="1">
      <c r="A26" s="212" t="s">
        <v>849</v>
      </c>
      <c r="B26" s="10">
        <v>22548</v>
      </c>
      <c r="C26" s="10">
        <v>11100</v>
      </c>
      <c r="D26" s="10">
        <v>11448</v>
      </c>
      <c r="E26" s="10">
        <v>20171</v>
      </c>
      <c r="F26" s="10">
        <v>10043</v>
      </c>
      <c r="G26" s="10">
        <v>10128</v>
      </c>
      <c r="H26" s="331">
        <f t="shared" si="0"/>
        <v>19940</v>
      </c>
      <c r="I26" s="331">
        <f>SUM(I27:I31)</f>
        <v>9863</v>
      </c>
      <c r="J26" s="331">
        <f>SUM(J27:J31)</f>
        <v>10077</v>
      </c>
    </row>
    <row r="27" spans="1:10" s="47" customFormat="1" ht="17.25" customHeight="1">
      <c r="A27" s="48">
        <v>15</v>
      </c>
      <c r="B27" s="45">
        <v>4307</v>
      </c>
      <c r="C27" s="45">
        <v>2128</v>
      </c>
      <c r="D27" s="45">
        <v>2179</v>
      </c>
      <c r="E27" s="45">
        <v>3832</v>
      </c>
      <c r="F27" s="45">
        <v>1959</v>
      </c>
      <c r="G27" s="45">
        <v>1873</v>
      </c>
      <c r="H27" s="333">
        <f t="shared" si="0"/>
        <v>4037</v>
      </c>
      <c r="I27" s="333">
        <v>2065</v>
      </c>
      <c r="J27" s="333">
        <v>1972</v>
      </c>
    </row>
    <row r="28" spans="1:10" s="47" customFormat="1" ht="17.25" customHeight="1">
      <c r="A28" s="48">
        <v>16</v>
      </c>
      <c r="B28" s="45">
        <v>4483</v>
      </c>
      <c r="C28" s="45">
        <v>2320</v>
      </c>
      <c r="D28" s="45">
        <v>2163</v>
      </c>
      <c r="E28" s="45">
        <v>3875</v>
      </c>
      <c r="F28" s="45">
        <v>1999</v>
      </c>
      <c r="G28" s="45">
        <v>1876</v>
      </c>
      <c r="H28" s="333">
        <f t="shared" si="0"/>
        <v>3941</v>
      </c>
      <c r="I28" s="333">
        <v>2023</v>
      </c>
      <c r="J28" s="333">
        <v>1918</v>
      </c>
    </row>
    <row r="29" spans="1:10" s="47" customFormat="1" ht="17.25" customHeight="1">
      <c r="A29" s="48">
        <v>17</v>
      </c>
      <c r="B29" s="45">
        <v>4468</v>
      </c>
      <c r="C29" s="45">
        <v>2286</v>
      </c>
      <c r="D29" s="45">
        <v>2182</v>
      </c>
      <c r="E29" s="45">
        <v>3999</v>
      </c>
      <c r="F29" s="45">
        <v>2084</v>
      </c>
      <c r="G29" s="45">
        <v>1915</v>
      </c>
      <c r="H29" s="333">
        <f t="shared" si="0"/>
        <v>3914</v>
      </c>
      <c r="I29" s="333">
        <v>1955</v>
      </c>
      <c r="J29" s="333">
        <v>1959</v>
      </c>
    </row>
    <row r="30" spans="1:10" s="47" customFormat="1" ht="17.25" customHeight="1">
      <c r="A30" s="48">
        <v>18</v>
      </c>
      <c r="B30" s="45">
        <v>4505</v>
      </c>
      <c r="C30" s="45">
        <v>2192</v>
      </c>
      <c r="D30" s="45">
        <v>2313</v>
      </c>
      <c r="E30" s="45">
        <v>4171</v>
      </c>
      <c r="F30" s="45">
        <v>2026</v>
      </c>
      <c r="G30" s="45">
        <v>2145</v>
      </c>
      <c r="H30" s="333">
        <f t="shared" si="0"/>
        <v>4027</v>
      </c>
      <c r="I30" s="333">
        <v>1926</v>
      </c>
      <c r="J30" s="333">
        <v>2101</v>
      </c>
    </row>
    <row r="31" spans="1:10" s="47" customFormat="1" ht="17.25" customHeight="1">
      <c r="A31" s="48">
        <v>19</v>
      </c>
      <c r="B31" s="45">
        <v>4785</v>
      </c>
      <c r="C31" s="45">
        <v>2174</v>
      </c>
      <c r="D31" s="45">
        <v>2611</v>
      </c>
      <c r="E31" s="45">
        <v>4294</v>
      </c>
      <c r="F31" s="45">
        <v>1975</v>
      </c>
      <c r="G31" s="45">
        <v>2319</v>
      </c>
      <c r="H31" s="333">
        <f t="shared" si="0"/>
        <v>4021</v>
      </c>
      <c r="I31" s="333">
        <v>1894</v>
      </c>
      <c r="J31" s="333">
        <v>2127</v>
      </c>
    </row>
    <row r="32" spans="1:10" ht="17.25" customHeight="1">
      <c r="A32" s="212" t="s">
        <v>850</v>
      </c>
      <c r="B32" s="10">
        <v>27091</v>
      </c>
      <c r="C32" s="10">
        <v>12521</v>
      </c>
      <c r="D32" s="10">
        <v>14570</v>
      </c>
      <c r="E32" s="10">
        <v>22473</v>
      </c>
      <c r="F32" s="10">
        <v>10642</v>
      </c>
      <c r="G32" s="10">
        <v>11831</v>
      </c>
      <c r="H32" s="331">
        <f t="shared" si="0"/>
        <v>21187</v>
      </c>
      <c r="I32" s="331">
        <f>SUM(I33:I37)</f>
        <v>10083</v>
      </c>
      <c r="J32" s="331">
        <f>SUM(J33:J37)</f>
        <v>11104</v>
      </c>
    </row>
    <row r="33" spans="1:10" s="47" customFormat="1" ht="17.25" customHeight="1">
      <c r="A33" s="48">
        <v>20</v>
      </c>
      <c r="B33" s="45">
        <v>5158</v>
      </c>
      <c r="C33" s="45">
        <v>2320</v>
      </c>
      <c r="D33" s="45">
        <v>2838</v>
      </c>
      <c r="E33" s="45">
        <v>4597</v>
      </c>
      <c r="F33" s="45">
        <v>2131</v>
      </c>
      <c r="G33" s="45">
        <v>2466</v>
      </c>
      <c r="H33" s="333">
        <f t="shared" si="0"/>
        <v>4313</v>
      </c>
      <c r="I33" s="333">
        <v>2009</v>
      </c>
      <c r="J33" s="333">
        <v>2304</v>
      </c>
    </row>
    <row r="34" spans="1:10" s="47" customFormat="1" ht="17.25" customHeight="1">
      <c r="A34" s="48">
        <v>21</v>
      </c>
      <c r="B34" s="45">
        <v>5351</v>
      </c>
      <c r="C34" s="45">
        <v>2433</v>
      </c>
      <c r="D34" s="45">
        <v>2918</v>
      </c>
      <c r="E34" s="45">
        <v>4540</v>
      </c>
      <c r="F34" s="45">
        <v>2099</v>
      </c>
      <c r="G34" s="45">
        <v>2441</v>
      </c>
      <c r="H34" s="333">
        <f t="shared" si="0"/>
        <v>4264</v>
      </c>
      <c r="I34" s="333">
        <v>2016</v>
      </c>
      <c r="J34" s="333">
        <v>2248</v>
      </c>
    </row>
    <row r="35" spans="1:10" s="47" customFormat="1" ht="17.25" customHeight="1">
      <c r="A35" s="48">
        <v>22</v>
      </c>
      <c r="B35" s="45">
        <v>5462</v>
      </c>
      <c r="C35" s="45">
        <v>2509</v>
      </c>
      <c r="D35" s="45">
        <v>2953</v>
      </c>
      <c r="E35" s="45">
        <v>4498</v>
      </c>
      <c r="F35" s="45">
        <v>2139</v>
      </c>
      <c r="G35" s="45">
        <v>2359</v>
      </c>
      <c r="H35" s="333">
        <f t="shared" si="0"/>
        <v>4256</v>
      </c>
      <c r="I35" s="333">
        <v>2034</v>
      </c>
      <c r="J35" s="333">
        <v>2222</v>
      </c>
    </row>
    <row r="36" spans="1:10" s="47" customFormat="1" ht="17.25" customHeight="1">
      <c r="A36" s="48">
        <v>23</v>
      </c>
      <c r="B36" s="45">
        <v>5426</v>
      </c>
      <c r="C36" s="45">
        <v>2571</v>
      </c>
      <c r="D36" s="45">
        <v>2855</v>
      </c>
      <c r="E36" s="45">
        <v>4427</v>
      </c>
      <c r="F36" s="45">
        <v>2128</v>
      </c>
      <c r="G36" s="45">
        <v>2299</v>
      </c>
      <c r="H36" s="333">
        <f t="shared" si="0"/>
        <v>4254</v>
      </c>
      <c r="I36" s="333">
        <v>2062</v>
      </c>
      <c r="J36" s="333">
        <v>2192</v>
      </c>
    </row>
    <row r="37" spans="1:10" s="47" customFormat="1" ht="17.25" customHeight="1">
      <c r="A37" s="48">
        <v>24</v>
      </c>
      <c r="B37" s="45">
        <v>5694</v>
      </c>
      <c r="C37" s="45">
        <v>2688</v>
      </c>
      <c r="D37" s="45">
        <v>3006</v>
      </c>
      <c r="E37" s="45">
        <v>4411</v>
      </c>
      <c r="F37" s="45">
        <v>2145</v>
      </c>
      <c r="G37" s="45">
        <v>2266</v>
      </c>
      <c r="H37" s="333">
        <f t="shared" si="0"/>
        <v>4100</v>
      </c>
      <c r="I37" s="333">
        <v>1962</v>
      </c>
      <c r="J37" s="333">
        <v>2138</v>
      </c>
    </row>
    <row r="38" spans="1:10" ht="17.25" customHeight="1">
      <c r="A38" s="212" t="s">
        <v>851</v>
      </c>
      <c r="B38" s="10">
        <v>31333</v>
      </c>
      <c r="C38" s="10">
        <v>14846</v>
      </c>
      <c r="D38" s="10">
        <v>16487</v>
      </c>
      <c r="E38" s="10">
        <v>24552</v>
      </c>
      <c r="F38" s="10">
        <v>11656</v>
      </c>
      <c r="G38" s="10">
        <v>12896</v>
      </c>
      <c r="H38" s="331">
        <f t="shared" si="0"/>
        <v>21297</v>
      </c>
      <c r="I38" s="331">
        <f>SUM(I39:I43)</f>
        <v>10268</v>
      </c>
      <c r="J38" s="331">
        <f>SUM(J39:J43)</f>
        <v>11029</v>
      </c>
    </row>
    <row r="39" spans="1:10" s="47" customFormat="1" ht="17.25" customHeight="1">
      <c r="A39" s="48">
        <v>25</v>
      </c>
      <c r="B39" s="45">
        <v>6018</v>
      </c>
      <c r="C39" s="45">
        <v>2913</v>
      </c>
      <c r="D39" s="45">
        <v>3105</v>
      </c>
      <c r="E39" s="45">
        <v>4549</v>
      </c>
      <c r="F39" s="45">
        <v>2164</v>
      </c>
      <c r="G39" s="45">
        <v>2385</v>
      </c>
      <c r="H39" s="333">
        <f t="shared" si="0"/>
        <v>4134</v>
      </c>
      <c r="I39" s="333">
        <v>1955</v>
      </c>
      <c r="J39" s="333">
        <v>2179</v>
      </c>
    </row>
    <row r="40" spans="1:10" s="47" customFormat="1" ht="17.25" customHeight="1">
      <c r="A40" s="48">
        <v>26</v>
      </c>
      <c r="B40" s="45">
        <v>6385</v>
      </c>
      <c r="C40" s="45">
        <v>2993</v>
      </c>
      <c r="D40" s="45">
        <v>3392</v>
      </c>
      <c r="E40" s="45">
        <v>4649</v>
      </c>
      <c r="F40" s="45">
        <v>2223</v>
      </c>
      <c r="G40" s="45">
        <v>2426</v>
      </c>
      <c r="H40" s="333">
        <f t="shared" si="0"/>
        <v>4256</v>
      </c>
      <c r="I40" s="333">
        <v>2099</v>
      </c>
      <c r="J40" s="333">
        <v>2157</v>
      </c>
    </row>
    <row r="41" spans="1:10" s="47" customFormat="1" ht="17.25" customHeight="1">
      <c r="A41" s="48">
        <v>27</v>
      </c>
      <c r="B41" s="45">
        <v>6259</v>
      </c>
      <c r="C41" s="45">
        <v>2922</v>
      </c>
      <c r="D41" s="45">
        <v>3337</v>
      </c>
      <c r="E41" s="45">
        <v>4977</v>
      </c>
      <c r="F41" s="45">
        <v>2331</v>
      </c>
      <c r="G41" s="45">
        <v>2646</v>
      </c>
      <c r="H41" s="333">
        <f t="shared" si="0"/>
        <v>4236</v>
      </c>
      <c r="I41" s="333">
        <v>2022</v>
      </c>
      <c r="J41" s="333">
        <v>2214</v>
      </c>
    </row>
    <row r="42" spans="1:10" s="47" customFormat="1" ht="17.25" customHeight="1">
      <c r="A42" s="48">
        <v>28</v>
      </c>
      <c r="B42" s="45">
        <v>6353</v>
      </c>
      <c r="C42" s="45">
        <v>3057</v>
      </c>
      <c r="D42" s="45">
        <v>3296</v>
      </c>
      <c r="E42" s="45">
        <v>5080</v>
      </c>
      <c r="F42" s="45">
        <v>2418</v>
      </c>
      <c r="G42" s="45">
        <v>2662</v>
      </c>
      <c r="H42" s="333">
        <f t="shared" si="0"/>
        <v>4301</v>
      </c>
      <c r="I42" s="333">
        <v>2038</v>
      </c>
      <c r="J42" s="333">
        <v>2263</v>
      </c>
    </row>
    <row r="43" spans="1:10" s="47" customFormat="1" ht="17.25" customHeight="1">
      <c r="A43" s="48">
        <v>29</v>
      </c>
      <c r="B43" s="45">
        <v>6318</v>
      </c>
      <c r="C43" s="45">
        <v>2961</v>
      </c>
      <c r="D43" s="45">
        <v>3357</v>
      </c>
      <c r="E43" s="45">
        <v>5297</v>
      </c>
      <c r="F43" s="45">
        <v>2520</v>
      </c>
      <c r="G43" s="45">
        <v>2777</v>
      </c>
      <c r="H43" s="333">
        <f t="shared" si="0"/>
        <v>4370</v>
      </c>
      <c r="I43" s="333">
        <v>2154</v>
      </c>
      <c r="J43" s="333">
        <v>2216</v>
      </c>
    </row>
    <row r="44" spans="1:10" ht="17.25" customHeight="1">
      <c r="A44" s="212" t="s">
        <v>852</v>
      </c>
      <c r="B44" s="10">
        <v>28063</v>
      </c>
      <c r="C44" s="10">
        <v>13622</v>
      </c>
      <c r="D44" s="10">
        <v>14441</v>
      </c>
      <c r="E44" s="10">
        <v>30166</v>
      </c>
      <c r="F44" s="10">
        <v>14521</v>
      </c>
      <c r="G44" s="10">
        <v>15645</v>
      </c>
      <c r="H44" s="331">
        <f t="shared" si="0"/>
        <v>25139</v>
      </c>
      <c r="I44" s="331">
        <f>SUM(I45:I49)</f>
        <v>12266</v>
      </c>
      <c r="J44" s="331">
        <f>SUM(J45:J49)</f>
        <v>12873</v>
      </c>
    </row>
    <row r="45" spans="1:10" s="47" customFormat="1" ht="17.25" customHeight="1">
      <c r="A45" s="48">
        <v>30</v>
      </c>
      <c r="B45" s="45">
        <v>6154</v>
      </c>
      <c r="C45" s="45">
        <v>2983</v>
      </c>
      <c r="D45" s="45">
        <v>3171</v>
      </c>
      <c r="E45" s="45">
        <v>5728</v>
      </c>
      <c r="F45" s="45">
        <v>2792</v>
      </c>
      <c r="G45" s="45">
        <v>2936</v>
      </c>
      <c r="H45" s="333">
        <f t="shared" si="0"/>
        <v>4625</v>
      </c>
      <c r="I45" s="333">
        <v>2234</v>
      </c>
      <c r="J45" s="333">
        <v>2391</v>
      </c>
    </row>
    <row r="46" spans="1:10" s="47" customFormat="1" ht="17.25" customHeight="1">
      <c r="A46" s="48">
        <v>31</v>
      </c>
      <c r="B46" s="45">
        <v>5924</v>
      </c>
      <c r="C46" s="45">
        <v>2851</v>
      </c>
      <c r="D46" s="45">
        <v>3073</v>
      </c>
      <c r="E46" s="45">
        <v>6036</v>
      </c>
      <c r="F46" s="45">
        <v>2891</v>
      </c>
      <c r="G46" s="45">
        <v>3145</v>
      </c>
      <c r="H46" s="333">
        <f t="shared" si="0"/>
        <v>4826</v>
      </c>
      <c r="I46" s="333">
        <v>2357</v>
      </c>
      <c r="J46" s="333">
        <v>2469</v>
      </c>
    </row>
    <row r="47" spans="1:10" s="47" customFormat="1" ht="17.25" customHeight="1">
      <c r="A47" s="48">
        <v>32</v>
      </c>
      <c r="B47" s="45">
        <v>5879</v>
      </c>
      <c r="C47" s="45">
        <v>2870</v>
      </c>
      <c r="D47" s="45">
        <v>3009</v>
      </c>
      <c r="E47" s="45">
        <v>6081</v>
      </c>
      <c r="F47" s="45">
        <v>2882</v>
      </c>
      <c r="G47" s="45">
        <v>3199</v>
      </c>
      <c r="H47" s="333">
        <f t="shared" si="0"/>
        <v>5063</v>
      </c>
      <c r="I47" s="333">
        <v>2487</v>
      </c>
      <c r="J47" s="333">
        <v>2576</v>
      </c>
    </row>
    <row r="48" spans="1:10" s="47" customFormat="1" ht="17.25" customHeight="1">
      <c r="A48" s="48">
        <v>33</v>
      </c>
      <c r="B48" s="45">
        <v>5823</v>
      </c>
      <c r="C48" s="45">
        <v>2812</v>
      </c>
      <c r="D48" s="45">
        <v>3011</v>
      </c>
      <c r="E48" s="45">
        <v>6200</v>
      </c>
      <c r="F48" s="45">
        <v>3046</v>
      </c>
      <c r="G48" s="45">
        <v>3154</v>
      </c>
      <c r="H48" s="333">
        <f t="shared" si="0"/>
        <v>5132</v>
      </c>
      <c r="I48" s="333">
        <v>2494</v>
      </c>
      <c r="J48" s="333">
        <v>2638</v>
      </c>
    </row>
    <row r="49" spans="1:10" s="47" customFormat="1" ht="17.25" customHeight="1">
      <c r="A49" s="48">
        <v>34</v>
      </c>
      <c r="B49" s="45">
        <v>4283</v>
      </c>
      <c r="C49" s="45">
        <v>2106</v>
      </c>
      <c r="D49" s="45">
        <v>2177</v>
      </c>
      <c r="E49" s="45">
        <v>6121</v>
      </c>
      <c r="F49" s="45">
        <v>2910</v>
      </c>
      <c r="G49" s="45">
        <v>3211</v>
      </c>
      <c r="H49" s="333">
        <f t="shared" si="0"/>
        <v>5493</v>
      </c>
      <c r="I49" s="333">
        <v>2694</v>
      </c>
      <c r="J49" s="333">
        <v>2799</v>
      </c>
    </row>
    <row r="50" spans="1:11" ht="17.25" customHeight="1">
      <c r="A50" s="212" t="s">
        <v>853</v>
      </c>
      <c r="B50" s="10">
        <v>25701</v>
      </c>
      <c r="C50" s="10">
        <v>12599</v>
      </c>
      <c r="D50" s="10">
        <v>13102</v>
      </c>
      <c r="E50" s="10">
        <v>27404</v>
      </c>
      <c r="F50" s="10">
        <v>13354</v>
      </c>
      <c r="G50" s="10">
        <v>14050</v>
      </c>
      <c r="H50" s="331">
        <f t="shared" si="0"/>
        <v>31131</v>
      </c>
      <c r="I50" s="331">
        <f>SUM(I51:I55)</f>
        <v>15315</v>
      </c>
      <c r="J50" s="331">
        <f>SUM(J51:J55)</f>
        <v>15816</v>
      </c>
      <c r="K50" s="11"/>
    </row>
    <row r="51" spans="1:11" s="47" customFormat="1" ht="17.25" customHeight="1">
      <c r="A51" s="48">
        <v>35</v>
      </c>
      <c r="B51" s="45">
        <v>5704</v>
      </c>
      <c r="C51" s="45">
        <v>2823</v>
      </c>
      <c r="D51" s="45">
        <v>2881</v>
      </c>
      <c r="E51" s="45">
        <v>5956</v>
      </c>
      <c r="F51" s="45">
        <v>2930</v>
      </c>
      <c r="G51" s="45">
        <v>3026</v>
      </c>
      <c r="H51" s="333">
        <f t="shared" si="0"/>
        <v>5868</v>
      </c>
      <c r="I51" s="333">
        <v>2931</v>
      </c>
      <c r="J51" s="333">
        <v>2937</v>
      </c>
      <c r="K51" s="59"/>
    </row>
    <row r="52" spans="1:11" s="47" customFormat="1" ht="17.25" customHeight="1">
      <c r="A52" s="48">
        <v>36</v>
      </c>
      <c r="B52" s="45">
        <v>5229</v>
      </c>
      <c r="C52" s="45">
        <v>2551</v>
      </c>
      <c r="D52" s="45">
        <v>2678</v>
      </c>
      <c r="E52" s="45">
        <v>5819</v>
      </c>
      <c r="F52" s="45">
        <v>2850</v>
      </c>
      <c r="G52" s="45">
        <v>2969</v>
      </c>
      <c r="H52" s="333">
        <f t="shared" si="0"/>
        <v>6172</v>
      </c>
      <c r="I52" s="333">
        <v>3025</v>
      </c>
      <c r="J52" s="333">
        <v>3147</v>
      </c>
      <c r="K52" s="59"/>
    </row>
    <row r="53" spans="1:11" s="47" customFormat="1" ht="17.25" customHeight="1">
      <c r="A53" s="48">
        <v>37</v>
      </c>
      <c r="B53" s="45">
        <v>5068</v>
      </c>
      <c r="C53" s="45">
        <v>2496</v>
      </c>
      <c r="D53" s="45">
        <v>2572</v>
      </c>
      <c r="E53" s="45">
        <v>5715</v>
      </c>
      <c r="F53" s="45">
        <v>2757</v>
      </c>
      <c r="G53" s="45">
        <v>2958</v>
      </c>
      <c r="H53" s="333">
        <f t="shared" si="0"/>
        <v>6313</v>
      </c>
      <c r="I53" s="333">
        <v>3049</v>
      </c>
      <c r="J53" s="333">
        <v>3264</v>
      </c>
      <c r="K53" s="59"/>
    </row>
    <row r="54" spans="1:11" s="47" customFormat="1" ht="17.25" customHeight="1">
      <c r="A54" s="48">
        <v>38</v>
      </c>
      <c r="B54" s="45">
        <v>4881</v>
      </c>
      <c r="C54" s="45">
        <v>2425</v>
      </c>
      <c r="D54" s="45">
        <v>2456</v>
      </c>
      <c r="E54" s="45">
        <v>5739</v>
      </c>
      <c r="F54" s="45">
        <v>2769</v>
      </c>
      <c r="G54" s="45">
        <v>2970</v>
      </c>
      <c r="H54" s="333">
        <f t="shared" si="0"/>
        <v>6470</v>
      </c>
      <c r="I54" s="333">
        <v>3226</v>
      </c>
      <c r="J54" s="333">
        <v>3244</v>
      </c>
      <c r="K54" s="59"/>
    </row>
    <row r="55" spans="1:11" s="47" customFormat="1" ht="17.25" customHeight="1">
      <c r="A55" s="48">
        <v>39</v>
      </c>
      <c r="B55" s="45">
        <v>4819</v>
      </c>
      <c r="C55" s="45">
        <v>2304</v>
      </c>
      <c r="D55" s="45">
        <v>2515</v>
      </c>
      <c r="E55" s="45">
        <v>4175</v>
      </c>
      <c r="F55" s="45">
        <v>2048</v>
      </c>
      <c r="G55" s="45">
        <v>2127</v>
      </c>
      <c r="H55" s="333">
        <f t="shared" si="0"/>
        <v>6308</v>
      </c>
      <c r="I55" s="333">
        <v>3084</v>
      </c>
      <c r="J55" s="333">
        <v>3224</v>
      </c>
      <c r="K55" s="59"/>
    </row>
    <row r="56" spans="1:11" ht="17.25" customHeight="1">
      <c r="A56" s="212" t="s">
        <v>854</v>
      </c>
      <c r="B56" s="10">
        <v>23592</v>
      </c>
      <c r="C56" s="10">
        <v>11581</v>
      </c>
      <c r="D56" s="10">
        <v>12011</v>
      </c>
      <c r="E56" s="10">
        <v>25620</v>
      </c>
      <c r="F56" s="10">
        <v>12554</v>
      </c>
      <c r="G56" s="10">
        <v>13066</v>
      </c>
      <c r="H56" s="331">
        <f t="shared" si="0"/>
        <v>28523</v>
      </c>
      <c r="I56" s="331">
        <f>SUM(I57:I61)</f>
        <v>13935</v>
      </c>
      <c r="J56" s="331">
        <f>SUM(J57:J61)</f>
        <v>14588</v>
      </c>
      <c r="K56" s="11"/>
    </row>
    <row r="57" spans="1:11" s="47" customFormat="1" ht="17.25" customHeight="1">
      <c r="A57" s="48">
        <v>40</v>
      </c>
      <c r="B57" s="45">
        <v>4853</v>
      </c>
      <c r="C57" s="45">
        <v>2361</v>
      </c>
      <c r="D57" s="45">
        <v>2492</v>
      </c>
      <c r="E57" s="45">
        <v>5691</v>
      </c>
      <c r="F57" s="45">
        <v>2796</v>
      </c>
      <c r="G57" s="45">
        <v>2895</v>
      </c>
      <c r="H57" s="333">
        <f t="shared" si="0"/>
        <v>6136</v>
      </c>
      <c r="I57" s="333">
        <v>3016</v>
      </c>
      <c r="J57" s="333">
        <v>3120</v>
      </c>
      <c r="K57" s="59"/>
    </row>
    <row r="58" spans="1:11" s="47" customFormat="1" ht="17.25" customHeight="1">
      <c r="A58" s="48">
        <v>41</v>
      </c>
      <c r="B58" s="45">
        <v>4873</v>
      </c>
      <c r="C58" s="45">
        <v>2394</v>
      </c>
      <c r="D58" s="45">
        <v>2479</v>
      </c>
      <c r="E58" s="45">
        <v>5249</v>
      </c>
      <c r="F58" s="45">
        <v>2568</v>
      </c>
      <c r="G58" s="45">
        <v>2681</v>
      </c>
      <c r="H58" s="333">
        <f t="shared" si="0"/>
        <v>6072</v>
      </c>
      <c r="I58" s="333">
        <v>3006</v>
      </c>
      <c r="J58" s="333">
        <v>3066</v>
      </c>
      <c r="K58" s="59"/>
    </row>
    <row r="59" spans="1:11" s="47" customFormat="1" ht="17.25" customHeight="1">
      <c r="A59" s="48">
        <v>42</v>
      </c>
      <c r="B59" s="45">
        <v>4712</v>
      </c>
      <c r="C59" s="45">
        <v>2355</v>
      </c>
      <c r="D59" s="45">
        <v>2357</v>
      </c>
      <c r="E59" s="45">
        <v>5077</v>
      </c>
      <c r="F59" s="45">
        <v>2469</v>
      </c>
      <c r="G59" s="45">
        <v>2608</v>
      </c>
      <c r="H59" s="333">
        <f t="shared" si="0"/>
        <v>5981</v>
      </c>
      <c r="I59" s="333">
        <v>2852</v>
      </c>
      <c r="J59" s="333">
        <v>3129</v>
      </c>
      <c r="K59" s="59"/>
    </row>
    <row r="60" spans="1:11" s="47" customFormat="1" ht="17.25" customHeight="1">
      <c r="A60" s="48">
        <v>43</v>
      </c>
      <c r="B60" s="45">
        <v>4434</v>
      </c>
      <c r="C60" s="45">
        <v>2193</v>
      </c>
      <c r="D60" s="45">
        <v>2241</v>
      </c>
      <c r="E60" s="45">
        <v>4878</v>
      </c>
      <c r="F60" s="45">
        <v>2447</v>
      </c>
      <c r="G60" s="45">
        <v>2431</v>
      </c>
      <c r="H60" s="333">
        <f t="shared" si="0"/>
        <v>5945</v>
      </c>
      <c r="I60" s="333">
        <v>2868</v>
      </c>
      <c r="J60" s="333">
        <v>3077</v>
      </c>
      <c r="K60" s="59"/>
    </row>
    <row r="61" spans="1:11" s="47" customFormat="1" ht="17.25" customHeight="1">
      <c r="A61" s="48">
        <v>44</v>
      </c>
      <c r="B61" s="45">
        <v>4720</v>
      </c>
      <c r="C61" s="45">
        <v>2278</v>
      </c>
      <c r="D61" s="45">
        <v>2442</v>
      </c>
      <c r="E61" s="45">
        <v>4725</v>
      </c>
      <c r="F61" s="45">
        <v>2274</v>
      </c>
      <c r="G61" s="45">
        <v>2451</v>
      </c>
      <c r="H61" s="333">
        <f t="shared" si="0"/>
        <v>4389</v>
      </c>
      <c r="I61" s="333">
        <v>2193</v>
      </c>
      <c r="J61" s="333">
        <v>2196</v>
      </c>
      <c r="K61" s="59"/>
    </row>
    <row r="62" spans="1:11" ht="17.25" customHeight="1">
      <c r="A62" s="212" t="s">
        <v>855</v>
      </c>
      <c r="B62" s="10">
        <v>26314</v>
      </c>
      <c r="C62" s="10">
        <v>12679</v>
      </c>
      <c r="D62" s="10">
        <v>13635</v>
      </c>
      <c r="E62" s="10">
        <v>23358</v>
      </c>
      <c r="F62" s="10">
        <v>11464</v>
      </c>
      <c r="G62" s="10">
        <v>11894</v>
      </c>
      <c r="H62" s="331">
        <f t="shared" si="0"/>
        <v>26286</v>
      </c>
      <c r="I62" s="331">
        <f>SUM(I63:I67)</f>
        <v>12867</v>
      </c>
      <c r="J62" s="331">
        <f>SUM(J63:J67)</f>
        <v>13419</v>
      </c>
      <c r="K62" s="11"/>
    </row>
    <row r="63" spans="1:11" s="47" customFormat="1" ht="17.25" customHeight="1">
      <c r="A63" s="48">
        <v>45</v>
      </c>
      <c r="B63" s="45">
        <v>4763</v>
      </c>
      <c r="C63" s="45">
        <v>2258</v>
      </c>
      <c r="D63" s="45">
        <v>2505</v>
      </c>
      <c r="E63" s="45">
        <v>4785</v>
      </c>
      <c r="F63" s="45">
        <v>2312</v>
      </c>
      <c r="G63" s="45">
        <v>2473</v>
      </c>
      <c r="H63" s="333">
        <f t="shared" si="0"/>
        <v>5905</v>
      </c>
      <c r="I63" s="333">
        <v>2892</v>
      </c>
      <c r="J63" s="333">
        <v>3013</v>
      </c>
      <c r="K63" s="59"/>
    </row>
    <row r="64" spans="1:11" s="47" customFormat="1" ht="17.25" customHeight="1">
      <c r="A64" s="48">
        <v>46</v>
      </c>
      <c r="B64" s="45">
        <v>4952</v>
      </c>
      <c r="C64" s="45">
        <v>2471</v>
      </c>
      <c r="D64" s="45">
        <v>2481</v>
      </c>
      <c r="E64" s="45">
        <v>4797</v>
      </c>
      <c r="F64" s="45">
        <v>2346</v>
      </c>
      <c r="G64" s="45">
        <v>2451</v>
      </c>
      <c r="H64" s="333">
        <f t="shared" si="0"/>
        <v>5352</v>
      </c>
      <c r="I64" s="333">
        <v>2624</v>
      </c>
      <c r="J64" s="333">
        <v>2728</v>
      </c>
      <c r="K64" s="59"/>
    </row>
    <row r="65" spans="1:11" s="47" customFormat="1" ht="17.25" customHeight="1">
      <c r="A65" s="48">
        <v>47</v>
      </c>
      <c r="B65" s="45">
        <v>5300</v>
      </c>
      <c r="C65" s="45">
        <v>2521</v>
      </c>
      <c r="D65" s="45">
        <v>2779</v>
      </c>
      <c r="E65" s="45">
        <v>4697</v>
      </c>
      <c r="F65" s="45">
        <v>2350</v>
      </c>
      <c r="G65" s="45">
        <v>2347</v>
      </c>
      <c r="H65" s="333">
        <f t="shared" si="0"/>
        <v>5204</v>
      </c>
      <c r="I65" s="333">
        <v>2510</v>
      </c>
      <c r="J65" s="333">
        <v>2694</v>
      </c>
      <c r="K65" s="59"/>
    </row>
    <row r="66" spans="1:11" s="47" customFormat="1" ht="17.25" customHeight="1">
      <c r="A66" s="48">
        <v>48</v>
      </c>
      <c r="B66" s="45">
        <v>5488</v>
      </c>
      <c r="C66" s="45">
        <v>2634</v>
      </c>
      <c r="D66" s="45">
        <v>2854</v>
      </c>
      <c r="E66" s="45">
        <v>4360</v>
      </c>
      <c r="F66" s="45">
        <v>2117</v>
      </c>
      <c r="G66" s="45">
        <v>2243</v>
      </c>
      <c r="H66" s="333">
        <f t="shared" si="0"/>
        <v>4994</v>
      </c>
      <c r="I66" s="333">
        <v>2531</v>
      </c>
      <c r="J66" s="333">
        <v>2463</v>
      </c>
      <c r="K66" s="59"/>
    </row>
    <row r="67" spans="1:11" s="47" customFormat="1" ht="17.25" customHeight="1">
      <c r="A67" s="48">
        <v>49</v>
      </c>
      <c r="B67" s="45">
        <v>5811</v>
      </c>
      <c r="C67" s="45">
        <v>2795</v>
      </c>
      <c r="D67" s="45">
        <v>3016</v>
      </c>
      <c r="E67" s="45">
        <v>4719</v>
      </c>
      <c r="F67" s="45">
        <v>2339</v>
      </c>
      <c r="G67" s="45">
        <v>2380</v>
      </c>
      <c r="H67" s="333">
        <f t="shared" si="0"/>
        <v>4831</v>
      </c>
      <c r="I67" s="333">
        <v>2310</v>
      </c>
      <c r="J67" s="333">
        <v>2521</v>
      </c>
      <c r="K67" s="59"/>
    </row>
    <row r="68" spans="1:11" ht="17.25" customHeight="1">
      <c r="A68" s="212" t="s">
        <v>856</v>
      </c>
      <c r="B68" s="10">
        <v>33215</v>
      </c>
      <c r="C68" s="10">
        <v>16031</v>
      </c>
      <c r="D68" s="10">
        <v>17184</v>
      </c>
      <c r="E68" s="10">
        <v>25646</v>
      </c>
      <c r="F68" s="10">
        <v>12321</v>
      </c>
      <c r="G68" s="10">
        <v>13325</v>
      </c>
      <c r="H68" s="331">
        <f t="shared" si="0"/>
        <v>23912</v>
      </c>
      <c r="I68" s="331">
        <f>SUM(I69:I73)</f>
        <v>11716</v>
      </c>
      <c r="J68" s="331">
        <f>SUM(J69:J73)</f>
        <v>12196</v>
      </c>
      <c r="K68" s="11"/>
    </row>
    <row r="69" spans="1:11" s="47" customFormat="1" ht="17.25" customHeight="1">
      <c r="A69" s="48">
        <v>50</v>
      </c>
      <c r="B69" s="45">
        <v>6412</v>
      </c>
      <c r="C69" s="45">
        <v>3050</v>
      </c>
      <c r="D69" s="45">
        <v>3362</v>
      </c>
      <c r="E69" s="45">
        <v>4720</v>
      </c>
      <c r="F69" s="45">
        <v>2271</v>
      </c>
      <c r="G69" s="45">
        <v>2449</v>
      </c>
      <c r="H69" s="333">
        <f t="shared" si="0"/>
        <v>4928</v>
      </c>
      <c r="I69" s="333">
        <v>2371</v>
      </c>
      <c r="J69" s="333">
        <v>2557</v>
      </c>
      <c r="K69" s="59"/>
    </row>
    <row r="70" spans="1:11" s="47" customFormat="1" ht="17.25" customHeight="1">
      <c r="A70" s="48">
        <v>51</v>
      </c>
      <c r="B70" s="45">
        <v>7458</v>
      </c>
      <c r="C70" s="45">
        <v>3579</v>
      </c>
      <c r="D70" s="45">
        <v>3879</v>
      </c>
      <c r="E70" s="45">
        <v>4796</v>
      </c>
      <c r="F70" s="45">
        <v>2379</v>
      </c>
      <c r="G70" s="45">
        <v>2417</v>
      </c>
      <c r="H70" s="333">
        <f t="shared" si="0"/>
        <v>4907</v>
      </c>
      <c r="I70" s="333">
        <v>2397</v>
      </c>
      <c r="J70" s="333">
        <v>2510</v>
      </c>
      <c r="K70" s="59"/>
    </row>
    <row r="71" spans="1:11" s="47" customFormat="1" ht="17.25" customHeight="1">
      <c r="A71" s="48">
        <v>52</v>
      </c>
      <c r="B71" s="45">
        <v>7663</v>
      </c>
      <c r="C71" s="45">
        <v>3740</v>
      </c>
      <c r="D71" s="45">
        <v>3923</v>
      </c>
      <c r="E71" s="45">
        <v>5143</v>
      </c>
      <c r="F71" s="45">
        <v>2424</v>
      </c>
      <c r="G71" s="45">
        <v>2719</v>
      </c>
      <c r="H71" s="333">
        <f t="shared" si="0"/>
        <v>4827</v>
      </c>
      <c r="I71" s="333">
        <v>2414</v>
      </c>
      <c r="J71" s="333">
        <v>2413</v>
      </c>
      <c r="K71" s="59"/>
    </row>
    <row r="72" spans="1:11" s="47" customFormat="1" ht="17.25" customHeight="1">
      <c r="A72" s="48">
        <v>53</v>
      </c>
      <c r="B72" s="45">
        <v>7213</v>
      </c>
      <c r="C72" s="45">
        <v>3497</v>
      </c>
      <c r="D72" s="45">
        <v>3716</v>
      </c>
      <c r="E72" s="45">
        <v>5358</v>
      </c>
      <c r="F72" s="45">
        <v>2573</v>
      </c>
      <c r="G72" s="45">
        <v>2785</v>
      </c>
      <c r="H72" s="333">
        <f t="shared" si="0"/>
        <v>4435</v>
      </c>
      <c r="I72" s="333">
        <v>2194</v>
      </c>
      <c r="J72" s="333">
        <v>2241</v>
      </c>
      <c r="K72" s="59"/>
    </row>
    <row r="73" spans="1:11" s="47" customFormat="1" ht="17.25" customHeight="1">
      <c r="A73" s="48">
        <v>54</v>
      </c>
      <c r="B73" s="45">
        <v>4469</v>
      </c>
      <c r="C73" s="45">
        <v>2165</v>
      </c>
      <c r="D73" s="45">
        <v>2304</v>
      </c>
      <c r="E73" s="45">
        <v>5629</v>
      </c>
      <c r="F73" s="45">
        <v>2674</v>
      </c>
      <c r="G73" s="45">
        <v>2955</v>
      </c>
      <c r="H73" s="333">
        <f aca="true" t="shared" si="1" ref="H73:H130">I73+J73</f>
        <v>4815</v>
      </c>
      <c r="I73" s="333">
        <v>2340</v>
      </c>
      <c r="J73" s="333">
        <v>2475</v>
      </c>
      <c r="K73" s="59"/>
    </row>
    <row r="74" spans="1:11" ht="17.25" customHeight="1">
      <c r="A74" s="212" t="s">
        <v>857</v>
      </c>
      <c r="B74" s="10">
        <v>29466</v>
      </c>
      <c r="C74" s="10">
        <v>14027</v>
      </c>
      <c r="D74" s="10">
        <v>15439</v>
      </c>
      <c r="E74" s="10">
        <v>32227</v>
      </c>
      <c r="F74" s="10">
        <v>15465</v>
      </c>
      <c r="G74" s="10">
        <v>16762</v>
      </c>
      <c r="H74" s="331">
        <f t="shared" si="1"/>
        <v>26036</v>
      </c>
      <c r="I74" s="331">
        <f>SUM(I75:I79)</f>
        <v>12459</v>
      </c>
      <c r="J74" s="331">
        <f>SUM(J75:J79)</f>
        <v>13577</v>
      </c>
      <c r="K74" s="11"/>
    </row>
    <row r="75" spans="1:11" s="47" customFormat="1" ht="17.25" customHeight="1">
      <c r="A75" s="48">
        <v>55</v>
      </c>
      <c r="B75" s="45">
        <v>5072</v>
      </c>
      <c r="C75" s="45">
        <v>2444</v>
      </c>
      <c r="D75" s="45">
        <v>2628</v>
      </c>
      <c r="E75" s="45">
        <v>6254</v>
      </c>
      <c r="F75" s="45">
        <v>2941</v>
      </c>
      <c r="G75" s="45">
        <v>3313</v>
      </c>
      <c r="H75" s="333">
        <f t="shared" si="1"/>
        <v>4806</v>
      </c>
      <c r="I75" s="333">
        <v>2296</v>
      </c>
      <c r="J75" s="333">
        <v>2510</v>
      </c>
      <c r="K75" s="59"/>
    </row>
    <row r="76" spans="1:11" s="47" customFormat="1" ht="17.25" customHeight="1">
      <c r="A76" s="48">
        <v>56</v>
      </c>
      <c r="B76" s="45">
        <v>6235</v>
      </c>
      <c r="C76" s="45">
        <v>2931</v>
      </c>
      <c r="D76" s="45">
        <v>3304</v>
      </c>
      <c r="E76" s="45">
        <v>7227</v>
      </c>
      <c r="F76" s="45">
        <v>3430</v>
      </c>
      <c r="G76" s="45">
        <v>3797</v>
      </c>
      <c r="H76" s="333">
        <f t="shared" si="1"/>
        <v>4856</v>
      </c>
      <c r="I76" s="333">
        <v>2380</v>
      </c>
      <c r="J76" s="333">
        <v>2476</v>
      </c>
      <c r="K76" s="59"/>
    </row>
    <row r="77" spans="1:11" s="47" customFormat="1" ht="17.25" customHeight="1">
      <c r="A77" s="48">
        <v>57</v>
      </c>
      <c r="B77" s="45">
        <v>6071</v>
      </c>
      <c r="C77" s="45">
        <v>2895</v>
      </c>
      <c r="D77" s="45">
        <v>3176</v>
      </c>
      <c r="E77" s="45">
        <v>7430</v>
      </c>
      <c r="F77" s="45">
        <v>3607</v>
      </c>
      <c r="G77" s="45">
        <v>3823</v>
      </c>
      <c r="H77" s="333">
        <f t="shared" si="1"/>
        <v>5232</v>
      </c>
      <c r="I77" s="333">
        <v>2455</v>
      </c>
      <c r="J77" s="333">
        <v>2777</v>
      </c>
      <c r="K77" s="59"/>
    </row>
    <row r="78" spans="1:11" s="47" customFormat="1" ht="17.25" customHeight="1">
      <c r="A78" s="48">
        <v>58</v>
      </c>
      <c r="B78" s="45">
        <v>6176</v>
      </c>
      <c r="C78" s="45">
        <v>2896</v>
      </c>
      <c r="D78" s="45">
        <v>3280</v>
      </c>
      <c r="E78" s="45">
        <v>6993</v>
      </c>
      <c r="F78" s="45">
        <v>3404</v>
      </c>
      <c r="G78" s="45">
        <v>3589</v>
      </c>
      <c r="H78" s="333">
        <f t="shared" si="1"/>
        <v>5392</v>
      </c>
      <c r="I78" s="333">
        <v>2591</v>
      </c>
      <c r="J78" s="333">
        <v>2801</v>
      </c>
      <c r="K78" s="59"/>
    </row>
    <row r="79" spans="1:11" s="47" customFormat="1" ht="17.25" customHeight="1">
      <c r="A79" s="48">
        <v>59</v>
      </c>
      <c r="B79" s="45">
        <v>5912</v>
      </c>
      <c r="C79" s="45">
        <v>2861</v>
      </c>
      <c r="D79" s="45">
        <v>3051</v>
      </c>
      <c r="E79" s="45">
        <v>4323</v>
      </c>
      <c r="F79" s="45">
        <v>2083</v>
      </c>
      <c r="G79" s="45">
        <v>2240</v>
      </c>
      <c r="H79" s="333">
        <f t="shared" si="1"/>
        <v>5750</v>
      </c>
      <c r="I79" s="333">
        <v>2737</v>
      </c>
      <c r="J79" s="333">
        <v>3013</v>
      </c>
      <c r="K79" s="59"/>
    </row>
    <row r="80" spans="1:11" ht="17.25" customHeight="1">
      <c r="A80" s="212" t="s">
        <v>858</v>
      </c>
      <c r="B80" s="10">
        <v>26688</v>
      </c>
      <c r="C80" s="10">
        <v>12648</v>
      </c>
      <c r="D80" s="10">
        <v>14040</v>
      </c>
      <c r="E80" s="10">
        <v>28504</v>
      </c>
      <c r="F80" s="10">
        <v>13520</v>
      </c>
      <c r="G80" s="10">
        <v>14984</v>
      </c>
      <c r="H80" s="331">
        <f t="shared" si="1"/>
        <v>32241</v>
      </c>
      <c r="I80" s="331">
        <f>SUM(I81:I85)</f>
        <v>15358</v>
      </c>
      <c r="J80" s="331">
        <f>SUM(J81:J85)</f>
        <v>16883</v>
      </c>
      <c r="K80" s="11"/>
    </row>
    <row r="81" spans="1:11" s="47" customFormat="1" ht="17.25" customHeight="1">
      <c r="A81" s="48">
        <v>60</v>
      </c>
      <c r="B81" s="45">
        <v>5870</v>
      </c>
      <c r="C81" s="45">
        <v>2823</v>
      </c>
      <c r="D81" s="45">
        <v>3047</v>
      </c>
      <c r="E81" s="45">
        <v>4919</v>
      </c>
      <c r="F81" s="45">
        <v>2356</v>
      </c>
      <c r="G81" s="45">
        <v>2563</v>
      </c>
      <c r="H81" s="333">
        <f t="shared" si="1"/>
        <v>6231</v>
      </c>
      <c r="I81" s="333">
        <v>2922</v>
      </c>
      <c r="J81" s="333">
        <v>3309</v>
      </c>
      <c r="K81" s="59"/>
    </row>
    <row r="82" spans="1:11" s="47" customFormat="1" ht="17.25" customHeight="1">
      <c r="A82" s="48">
        <v>61</v>
      </c>
      <c r="B82" s="45">
        <v>4875</v>
      </c>
      <c r="C82" s="45">
        <v>2344</v>
      </c>
      <c r="D82" s="45">
        <v>2531</v>
      </c>
      <c r="E82" s="45">
        <v>6012</v>
      </c>
      <c r="F82" s="45">
        <v>2815</v>
      </c>
      <c r="G82" s="45">
        <v>3197</v>
      </c>
      <c r="H82" s="333">
        <f t="shared" si="1"/>
        <v>7279</v>
      </c>
      <c r="I82" s="333">
        <v>3476</v>
      </c>
      <c r="J82" s="333">
        <v>3803</v>
      </c>
      <c r="K82" s="59"/>
    </row>
    <row r="83" spans="1:11" s="47" customFormat="1" ht="17.25" customHeight="1">
      <c r="A83" s="48">
        <v>62</v>
      </c>
      <c r="B83" s="45">
        <v>5135</v>
      </c>
      <c r="C83" s="45">
        <v>2408</v>
      </c>
      <c r="D83" s="45">
        <v>2727</v>
      </c>
      <c r="E83" s="45">
        <v>5878</v>
      </c>
      <c r="F83" s="45">
        <v>2812</v>
      </c>
      <c r="G83" s="45">
        <v>3066</v>
      </c>
      <c r="H83" s="333">
        <f t="shared" si="1"/>
        <v>7434</v>
      </c>
      <c r="I83" s="333">
        <v>3548</v>
      </c>
      <c r="J83" s="333">
        <v>3886</v>
      </c>
      <c r="K83" s="59"/>
    </row>
    <row r="84" spans="1:11" s="47" customFormat="1" ht="17.25" customHeight="1">
      <c r="A84" s="48">
        <v>63</v>
      </c>
      <c r="B84" s="45">
        <v>5506</v>
      </c>
      <c r="C84" s="45">
        <v>2579</v>
      </c>
      <c r="D84" s="45">
        <v>2927</v>
      </c>
      <c r="E84" s="45">
        <v>5977</v>
      </c>
      <c r="F84" s="45">
        <v>2794</v>
      </c>
      <c r="G84" s="45">
        <v>3183</v>
      </c>
      <c r="H84" s="333">
        <f t="shared" si="1"/>
        <v>6953</v>
      </c>
      <c r="I84" s="333">
        <v>3356</v>
      </c>
      <c r="J84" s="333">
        <v>3597</v>
      </c>
      <c r="K84" s="59"/>
    </row>
    <row r="85" spans="1:11" s="47" customFormat="1" ht="17.25" customHeight="1">
      <c r="A85" s="48">
        <v>64</v>
      </c>
      <c r="B85" s="45">
        <v>5302</v>
      </c>
      <c r="C85" s="45">
        <v>2494</v>
      </c>
      <c r="D85" s="45">
        <v>2808</v>
      </c>
      <c r="E85" s="45">
        <v>5718</v>
      </c>
      <c r="F85" s="45">
        <v>2743</v>
      </c>
      <c r="G85" s="45">
        <v>2975</v>
      </c>
      <c r="H85" s="333">
        <f t="shared" si="1"/>
        <v>4344</v>
      </c>
      <c r="I85" s="333">
        <v>2056</v>
      </c>
      <c r="J85" s="333">
        <v>2288</v>
      </c>
      <c r="K85" s="59"/>
    </row>
    <row r="86" spans="1:11" ht="17.25" customHeight="1">
      <c r="A86" s="212" t="s">
        <v>859</v>
      </c>
      <c r="B86" s="10">
        <v>24005</v>
      </c>
      <c r="C86" s="10">
        <v>11183</v>
      </c>
      <c r="D86" s="10">
        <v>12822</v>
      </c>
      <c r="E86" s="10">
        <v>25316</v>
      </c>
      <c r="F86" s="10">
        <v>11792</v>
      </c>
      <c r="G86" s="10">
        <v>13524</v>
      </c>
      <c r="H86" s="331">
        <f t="shared" si="1"/>
        <v>27967</v>
      </c>
      <c r="I86" s="331">
        <f>SUM(I87:I91)</f>
        <v>13077</v>
      </c>
      <c r="J86" s="331">
        <f>SUM(J87:J91)</f>
        <v>14890</v>
      </c>
      <c r="K86" s="11"/>
    </row>
    <row r="87" spans="1:11" s="47" customFormat="1" ht="17.25" customHeight="1">
      <c r="A87" s="48">
        <v>65</v>
      </c>
      <c r="B87" s="45">
        <v>5180</v>
      </c>
      <c r="C87" s="45">
        <v>2419</v>
      </c>
      <c r="D87" s="45">
        <v>2761</v>
      </c>
      <c r="E87" s="45">
        <v>5631</v>
      </c>
      <c r="F87" s="45">
        <v>2665</v>
      </c>
      <c r="G87" s="45">
        <v>2966</v>
      </c>
      <c r="H87" s="333">
        <f t="shared" si="1"/>
        <v>4915</v>
      </c>
      <c r="I87" s="333">
        <v>2324</v>
      </c>
      <c r="J87" s="333">
        <v>2591</v>
      </c>
      <c r="K87" s="59"/>
    </row>
    <row r="88" spans="1:11" s="47" customFormat="1" ht="17.25" customHeight="1">
      <c r="A88" s="48">
        <v>66</v>
      </c>
      <c r="B88" s="45">
        <v>4852</v>
      </c>
      <c r="C88" s="45">
        <v>2241</v>
      </c>
      <c r="D88" s="45">
        <v>2611</v>
      </c>
      <c r="E88" s="45">
        <v>4672</v>
      </c>
      <c r="F88" s="45">
        <v>2210</v>
      </c>
      <c r="G88" s="45">
        <v>2462</v>
      </c>
      <c r="H88" s="333">
        <f t="shared" si="1"/>
        <v>5871</v>
      </c>
      <c r="I88" s="333">
        <v>2738</v>
      </c>
      <c r="J88" s="333">
        <v>3133</v>
      </c>
      <c r="K88" s="59"/>
    </row>
    <row r="89" spans="1:11" s="47" customFormat="1" ht="17.25" customHeight="1">
      <c r="A89" s="48">
        <v>67</v>
      </c>
      <c r="B89" s="45">
        <v>4803</v>
      </c>
      <c r="C89" s="45">
        <v>2252</v>
      </c>
      <c r="D89" s="45">
        <v>2551</v>
      </c>
      <c r="E89" s="45">
        <v>4817</v>
      </c>
      <c r="F89" s="45">
        <v>2200</v>
      </c>
      <c r="G89" s="45">
        <v>2617</v>
      </c>
      <c r="H89" s="333">
        <f t="shared" si="1"/>
        <v>5702</v>
      </c>
      <c r="I89" s="333">
        <v>2682</v>
      </c>
      <c r="J89" s="333">
        <v>3020</v>
      </c>
      <c r="K89" s="59"/>
    </row>
    <row r="90" spans="1:11" s="47" customFormat="1" ht="17.25" customHeight="1">
      <c r="A90" s="48">
        <v>68</v>
      </c>
      <c r="B90" s="45">
        <v>4731</v>
      </c>
      <c r="C90" s="45">
        <v>2203</v>
      </c>
      <c r="D90" s="45">
        <v>2528</v>
      </c>
      <c r="E90" s="45">
        <v>5189</v>
      </c>
      <c r="F90" s="45">
        <v>2390</v>
      </c>
      <c r="G90" s="45">
        <v>2799</v>
      </c>
      <c r="H90" s="333">
        <f t="shared" si="1"/>
        <v>5856</v>
      </c>
      <c r="I90" s="333">
        <v>2704</v>
      </c>
      <c r="J90" s="333">
        <v>3152</v>
      </c>
      <c r="K90" s="59"/>
    </row>
    <row r="91" spans="1:11" s="47" customFormat="1" ht="17.25" customHeight="1">
      <c r="A91" s="48">
        <v>69</v>
      </c>
      <c r="B91" s="33">
        <v>4439</v>
      </c>
      <c r="C91" s="33">
        <v>2068</v>
      </c>
      <c r="D91" s="33">
        <v>2371</v>
      </c>
      <c r="E91" s="33">
        <v>5007</v>
      </c>
      <c r="F91" s="33">
        <v>2327</v>
      </c>
      <c r="G91" s="33">
        <v>2680</v>
      </c>
      <c r="H91" s="333">
        <f t="shared" si="1"/>
        <v>5623</v>
      </c>
      <c r="I91" s="334">
        <v>2629</v>
      </c>
      <c r="J91" s="334">
        <v>2994</v>
      </c>
      <c r="K91" s="59"/>
    </row>
    <row r="92" spans="1:11" ht="17.25" customHeight="1">
      <c r="A92" s="212" t="s">
        <v>860</v>
      </c>
      <c r="B92" s="10">
        <v>19097</v>
      </c>
      <c r="C92" s="10">
        <v>8640</v>
      </c>
      <c r="D92" s="10">
        <v>10457</v>
      </c>
      <c r="E92" s="10">
        <v>22207</v>
      </c>
      <c r="F92" s="10">
        <v>10035</v>
      </c>
      <c r="G92" s="10">
        <v>12172</v>
      </c>
      <c r="H92" s="331">
        <f t="shared" si="1"/>
        <v>24216</v>
      </c>
      <c r="I92" s="331">
        <f>SUM(I93:I97)</f>
        <v>10978</v>
      </c>
      <c r="J92" s="331">
        <f>SUM(J93:J97)</f>
        <v>13238</v>
      </c>
      <c r="K92" s="11"/>
    </row>
    <row r="93" spans="1:11" s="47" customFormat="1" ht="17.25" customHeight="1">
      <c r="A93" s="48">
        <v>70</v>
      </c>
      <c r="B93" s="45">
        <v>4355</v>
      </c>
      <c r="C93" s="45">
        <v>2027</v>
      </c>
      <c r="D93" s="45">
        <v>2328</v>
      </c>
      <c r="E93" s="45">
        <v>4878</v>
      </c>
      <c r="F93" s="45">
        <v>2249</v>
      </c>
      <c r="G93" s="45">
        <v>2629</v>
      </c>
      <c r="H93" s="333">
        <f t="shared" si="1"/>
        <v>5434</v>
      </c>
      <c r="I93" s="333">
        <v>2543</v>
      </c>
      <c r="J93" s="333">
        <v>2891</v>
      </c>
      <c r="K93" s="59"/>
    </row>
    <row r="94" spans="1:11" s="47" customFormat="1" ht="17.25" customHeight="1">
      <c r="A94" s="48">
        <v>71</v>
      </c>
      <c r="B94" s="45">
        <v>4178</v>
      </c>
      <c r="C94" s="45">
        <v>1940</v>
      </c>
      <c r="D94" s="45">
        <v>2238</v>
      </c>
      <c r="E94" s="45">
        <v>4535</v>
      </c>
      <c r="F94" s="45">
        <v>2006</v>
      </c>
      <c r="G94" s="45">
        <v>2529</v>
      </c>
      <c r="H94" s="333">
        <f t="shared" si="1"/>
        <v>4495</v>
      </c>
      <c r="I94" s="333">
        <v>2071</v>
      </c>
      <c r="J94" s="333">
        <v>2424</v>
      </c>
      <c r="K94" s="59"/>
    </row>
    <row r="95" spans="1:11" s="47" customFormat="1" ht="17.25" customHeight="1">
      <c r="A95" s="48">
        <v>72</v>
      </c>
      <c r="B95" s="45">
        <v>3705</v>
      </c>
      <c r="C95" s="45">
        <v>1711</v>
      </c>
      <c r="D95" s="45">
        <v>1994</v>
      </c>
      <c r="E95" s="45">
        <v>4449</v>
      </c>
      <c r="F95" s="45">
        <v>2010</v>
      </c>
      <c r="G95" s="45">
        <v>2439</v>
      </c>
      <c r="H95" s="333">
        <f t="shared" si="1"/>
        <v>4659</v>
      </c>
      <c r="I95" s="333">
        <v>2074</v>
      </c>
      <c r="J95" s="333">
        <v>2585</v>
      </c>
      <c r="K95" s="59"/>
    </row>
    <row r="96" spans="1:11" s="47" customFormat="1" ht="17.25" customHeight="1">
      <c r="A96" s="48">
        <v>73</v>
      </c>
      <c r="B96" s="45">
        <v>3531</v>
      </c>
      <c r="C96" s="45">
        <v>1554</v>
      </c>
      <c r="D96" s="45">
        <v>1977</v>
      </c>
      <c r="E96" s="45">
        <v>4338</v>
      </c>
      <c r="F96" s="45">
        <v>1955</v>
      </c>
      <c r="G96" s="45">
        <v>2383</v>
      </c>
      <c r="H96" s="333">
        <f t="shared" si="1"/>
        <v>4932</v>
      </c>
      <c r="I96" s="333">
        <v>2188</v>
      </c>
      <c r="J96" s="333">
        <v>2744</v>
      </c>
      <c r="K96" s="59"/>
    </row>
    <row r="97" spans="1:11" s="47" customFormat="1" ht="17.25" customHeight="1">
      <c r="A97" s="48">
        <v>74</v>
      </c>
      <c r="B97" s="45">
        <v>3328</v>
      </c>
      <c r="C97" s="45">
        <v>1408</v>
      </c>
      <c r="D97" s="45">
        <v>1920</v>
      </c>
      <c r="E97" s="45">
        <v>4007</v>
      </c>
      <c r="F97" s="45">
        <v>1815</v>
      </c>
      <c r="G97" s="45">
        <v>2192</v>
      </c>
      <c r="H97" s="333">
        <f t="shared" si="1"/>
        <v>4696</v>
      </c>
      <c r="I97" s="333">
        <v>2102</v>
      </c>
      <c r="J97" s="333">
        <v>2594</v>
      </c>
      <c r="K97" s="59"/>
    </row>
    <row r="98" spans="1:11" ht="17.25" customHeight="1">
      <c r="A98" s="212" t="s">
        <v>861</v>
      </c>
      <c r="B98" s="10">
        <v>12902</v>
      </c>
      <c r="C98" s="10">
        <v>5094</v>
      </c>
      <c r="D98" s="10">
        <v>7808</v>
      </c>
      <c r="E98" s="10">
        <v>16855</v>
      </c>
      <c r="F98" s="10">
        <v>7292</v>
      </c>
      <c r="G98" s="10">
        <v>9563</v>
      </c>
      <c r="H98" s="331">
        <f t="shared" si="1"/>
        <v>20313</v>
      </c>
      <c r="I98" s="331">
        <f>SUM(I99:I103)</f>
        <v>8779</v>
      </c>
      <c r="J98" s="331">
        <f>SUM(J99:J103)</f>
        <v>11534</v>
      </c>
      <c r="K98" s="11"/>
    </row>
    <row r="99" spans="1:11" s="47" customFormat="1" ht="17.25" customHeight="1">
      <c r="A99" s="48">
        <v>75</v>
      </c>
      <c r="B99" s="45">
        <v>3182</v>
      </c>
      <c r="C99" s="45">
        <v>1363</v>
      </c>
      <c r="D99" s="45">
        <v>1819</v>
      </c>
      <c r="E99" s="45">
        <v>3921</v>
      </c>
      <c r="F99" s="45">
        <v>1728</v>
      </c>
      <c r="G99" s="45">
        <v>2193</v>
      </c>
      <c r="H99" s="333">
        <f t="shared" si="1"/>
        <v>4579</v>
      </c>
      <c r="I99" s="333">
        <v>2017</v>
      </c>
      <c r="J99" s="333">
        <v>2562</v>
      </c>
      <c r="K99" s="59"/>
    </row>
    <row r="100" spans="1:11" s="47" customFormat="1" ht="17.25" customHeight="1">
      <c r="A100" s="48">
        <v>76</v>
      </c>
      <c r="B100" s="45">
        <v>2808</v>
      </c>
      <c r="C100" s="45">
        <v>1180</v>
      </c>
      <c r="D100" s="45">
        <v>1628</v>
      </c>
      <c r="E100" s="45">
        <v>3666</v>
      </c>
      <c r="F100" s="45">
        <v>1633</v>
      </c>
      <c r="G100" s="45">
        <v>2033</v>
      </c>
      <c r="H100" s="333">
        <f t="shared" si="1"/>
        <v>4210</v>
      </c>
      <c r="I100" s="333">
        <v>1807</v>
      </c>
      <c r="J100" s="333">
        <v>2403</v>
      </c>
      <c r="K100" s="59"/>
    </row>
    <row r="101" spans="1:11" s="47" customFormat="1" ht="17.25" customHeight="1">
      <c r="A101" s="48">
        <v>77</v>
      </c>
      <c r="B101" s="45">
        <v>2584</v>
      </c>
      <c r="C101" s="45">
        <v>990</v>
      </c>
      <c r="D101" s="45">
        <v>1594</v>
      </c>
      <c r="E101" s="45">
        <v>3264</v>
      </c>
      <c r="F101" s="45">
        <v>1439</v>
      </c>
      <c r="G101" s="45">
        <v>1825</v>
      </c>
      <c r="H101" s="333">
        <f t="shared" si="1"/>
        <v>4073</v>
      </c>
      <c r="I101" s="333">
        <v>1785</v>
      </c>
      <c r="J101" s="333">
        <v>2288</v>
      </c>
      <c r="K101" s="59"/>
    </row>
    <row r="102" spans="1:11" s="47" customFormat="1" ht="17.25" customHeight="1">
      <c r="A102" s="48">
        <v>78</v>
      </c>
      <c r="B102" s="45">
        <v>2219</v>
      </c>
      <c r="C102" s="45">
        <v>808</v>
      </c>
      <c r="D102" s="45">
        <v>1411</v>
      </c>
      <c r="E102" s="45">
        <v>3107</v>
      </c>
      <c r="F102" s="45">
        <v>1321</v>
      </c>
      <c r="G102" s="45">
        <v>1786</v>
      </c>
      <c r="H102" s="333">
        <f t="shared" si="1"/>
        <v>3934</v>
      </c>
      <c r="I102" s="333">
        <v>1673</v>
      </c>
      <c r="J102" s="333">
        <v>2261</v>
      </c>
      <c r="K102" s="59"/>
    </row>
    <row r="103" spans="1:11" s="47" customFormat="1" ht="17.25" customHeight="1">
      <c r="A103" s="48">
        <v>79</v>
      </c>
      <c r="B103" s="45">
        <v>2109</v>
      </c>
      <c r="C103" s="45">
        <v>753</v>
      </c>
      <c r="D103" s="45">
        <v>1356</v>
      </c>
      <c r="E103" s="45">
        <v>2897</v>
      </c>
      <c r="F103" s="45">
        <v>1171</v>
      </c>
      <c r="G103" s="45">
        <v>1726</v>
      </c>
      <c r="H103" s="333">
        <f t="shared" si="1"/>
        <v>3517</v>
      </c>
      <c r="I103" s="333">
        <v>1497</v>
      </c>
      <c r="J103" s="333">
        <v>2020</v>
      </c>
      <c r="K103" s="59"/>
    </row>
    <row r="104" spans="1:11" ht="17.25" customHeight="1">
      <c r="A104" s="212" t="s">
        <v>862</v>
      </c>
      <c r="B104" s="10">
        <v>8159</v>
      </c>
      <c r="C104" s="10">
        <v>2884</v>
      </c>
      <c r="D104" s="10">
        <v>5275</v>
      </c>
      <c r="E104" s="10">
        <v>10539</v>
      </c>
      <c r="F104" s="10">
        <v>3882</v>
      </c>
      <c r="G104" s="10">
        <v>6657</v>
      </c>
      <c r="H104" s="331">
        <f t="shared" si="1"/>
        <v>14030</v>
      </c>
      <c r="I104" s="331">
        <f>SUM(I105:I109)</f>
        <v>5618</v>
      </c>
      <c r="J104" s="331">
        <f>SUM(J105:J109)</f>
        <v>8412</v>
      </c>
      <c r="K104" s="11"/>
    </row>
    <row r="105" spans="1:11" s="47" customFormat="1" ht="17.25" customHeight="1">
      <c r="A105" s="48">
        <v>80</v>
      </c>
      <c r="B105" s="45">
        <v>2148</v>
      </c>
      <c r="C105" s="45">
        <v>813</v>
      </c>
      <c r="D105" s="45">
        <v>1335</v>
      </c>
      <c r="E105" s="45">
        <v>2703</v>
      </c>
      <c r="F105" s="45">
        <v>1078</v>
      </c>
      <c r="G105" s="45">
        <v>1625</v>
      </c>
      <c r="H105" s="333">
        <f t="shared" si="1"/>
        <v>3390</v>
      </c>
      <c r="I105" s="333">
        <v>1405</v>
      </c>
      <c r="J105" s="333">
        <v>1985</v>
      </c>
      <c r="K105" s="59"/>
    </row>
    <row r="106" spans="1:11" s="47" customFormat="1" ht="17.25" customHeight="1">
      <c r="A106" s="48">
        <v>81</v>
      </c>
      <c r="B106" s="45">
        <v>1523</v>
      </c>
      <c r="C106" s="45">
        <v>536</v>
      </c>
      <c r="D106" s="45">
        <v>987</v>
      </c>
      <c r="E106" s="45">
        <v>2302</v>
      </c>
      <c r="F106" s="45">
        <v>908</v>
      </c>
      <c r="G106" s="45">
        <v>1394</v>
      </c>
      <c r="H106" s="333">
        <f t="shared" si="1"/>
        <v>3114</v>
      </c>
      <c r="I106" s="333">
        <v>1283</v>
      </c>
      <c r="J106" s="333">
        <v>1831</v>
      </c>
      <c r="K106" s="59"/>
    </row>
    <row r="107" spans="1:11" s="47" customFormat="1" ht="17.25" customHeight="1">
      <c r="A107" s="48">
        <v>82</v>
      </c>
      <c r="B107" s="45">
        <v>1558</v>
      </c>
      <c r="C107" s="45">
        <v>574</v>
      </c>
      <c r="D107" s="45">
        <v>984</v>
      </c>
      <c r="E107" s="45">
        <v>2105</v>
      </c>
      <c r="F107" s="45">
        <v>740</v>
      </c>
      <c r="G107" s="45">
        <v>1365</v>
      </c>
      <c r="H107" s="333">
        <f t="shared" si="1"/>
        <v>2691</v>
      </c>
      <c r="I107" s="333">
        <v>1099</v>
      </c>
      <c r="J107" s="333">
        <v>1592</v>
      </c>
      <c r="K107" s="59"/>
    </row>
    <row r="108" spans="1:11" s="47" customFormat="1" ht="17.25" customHeight="1">
      <c r="A108" s="48">
        <v>83</v>
      </c>
      <c r="B108" s="45">
        <v>1534</v>
      </c>
      <c r="C108" s="45">
        <v>514</v>
      </c>
      <c r="D108" s="45">
        <v>1020</v>
      </c>
      <c r="E108" s="45">
        <v>1782</v>
      </c>
      <c r="F108" s="45">
        <v>608</v>
      </c>
      <c r="G108" s="45">
        <v>1174</v>
      </c>
      <c r="H108" s="333">
        <f t="shared" si="1"/>
        <v>2531</v>
      </c>
      <c r="I108" s="333">
        <v>996</v>
      </c>
      <c r="J108" s="333">
        <v>1535</v>
      </c>
      <c r="K108" s="59"/>
    </row>
    <row r="109" spans="1:11" s="47" customFormat="1" ht="17.25" customHeight="1">
      <c r="A109" s="48">
        <v>84</v>
      </c>
      <c r="B109" s="45">
        <v>1396</v>
      </c>
      <c r="C109" s="45">
        <v>447</v>
      </c>
      <c r="D109" s="45">
        <v>949</v>
      </c>
      <c r="E109" s="45">
        <v>1647</v>
      </c>
      <c r="F109" s="45">
        <v>548</v>
      </c>
      <c r="G109" s="45">
        <v>1099</v>
      </c>
      <c r="H109" s="333">
        <f t="shared" si="1"/>
        <v>2304</v>
      </c>
      <c r="I109" s="333">
        <v>835</v>
      </c>
      <c r="J109" s="333">
        <v>1469</v>
      </c>
      <c r="K109" s="59"/>
    </row>
    <row r="110" spans="1:11" ht="17.25" customHeight="1">
      <c r="A110" s="212" t="s">
        <v>863</v>
      </c>
      <c r="B110" s="10">
        <v>4674</v>
      </c>
      <c r="C110" s="10">
        <v>1488</v>
      </c>
      <c r="D110" s="10">
        <v>3186</v>
      </c>
      <c r="E110" s="10">
        <v>5701</v>
      </c>
      <c r="F110" s="10">
        <v>1744</v>
      </c>
      <c r="G110" s="10">
        <v>3957</v>
      </c>
      <c r="H110" s="331">
        <f t="shared" si="1"/>
        <v>7423</v>
      </c>
      <c r="I110" s="331">
        <f>SUM(I111:I115)</f>
        <v>2345</v>
      </c>
      <c r="J110" s="331">
        <f>SUM(J111:J115)</f>
        <v>5078</v>
      </c>
      <c r="K110" s="11"/>
    </row>
    <row r="111" spans="1:11" s="47" customFormat="1" ht="17.25" customHeight="1">
      <c r="A111" s="48">
        <v>85</v>
      </c>
      <c r="B111" s="45">
        <v>1193</v>
      </c>
      <c r="C111" s="45">
        <v>385</v>
      </c>
      <c r="D111" s="45">
        <v>808</v>
      </c>
      <c r="E111" s="45">
        <v>1619</v>
      </c>
      <c r="F111" s="45">
        <v>530</v>
      </c>
      <c r="G111" s="45">
        <v>1089</v>
      </c>
      <c r="H111" s="333">
        <f t="shared" si="1"/>
        <v>2000</v>
      </c>
      <c r="I111" s="333">
        <v>717</v>
      </c>
      <c r="J111" s="333">
        <v>1283</v>
      </c>
      <c r="K111" s="59"/>
    </row>
    <row r="112" spans="1:11" s="47" customFormat="1" ht="17.25" customHeight="1">
      <c r="A112" s="48">
        <v>86</v>
      </c>
      <c r="B112" s="45">
        <v>1076</v>
      </c>
      <c r="C112" s="45">
        <v>356</v>
      </c>
      <c r="D112" s="45">
        <v>720</v>
      </c>
      <c r="E112" s="45">
        <v>1115</v>
      </c>
      <c r="F112" s="45">
        <v>331</v>
      </c>
      <c r="G112" s="45">
        <v>784</v>
      </c>
      <c r="H112" s="333">
        <f t="shared" si="1"/>
        <v>1667</v>
      </c>
      <c r="I112" s="333">
        <v>562</v>
      </c>
      <c r="J112" s="333">
        <v>1105</v>
      </c>
      <c r="K112" s="59"/>
    </row>
    <row r="113" spans="1:11" s="47" customFormat="1" ht="17.25" customHeight="1">
      <c r="A113" s="48">
        <v>87</v>
      </c>
      <c r="B113" s="45">
        <v>948</v>
      </c>
      <c r="C113" s="45">
        <v>292</v>
      </c>
      <c r="D113" s="45">
        <v>656</v>
      </c>
      <c r="E113" s="45">
        <v>1085</v>
      </c>
      <c r="F113" s="45">
        <v>334</v>
      </c>
      <c r="G113" s="45">
        <v>751</v>
      </c>
      <c r="H113" s="333">
        <f t="shared" si="1"/>
        <v>1488</v>
      </c>
      <c r="I113" s="333">
        <v>446</v>
      </c>
      <c r="J113" s="333">
        <v>1042</v>
      </c>
      <c r="K113" s="59"/>
    </row>
    <row r="114" spans="1:11" s="47" customFormat="1" ht="17.25" customHeight="1">
      <c r="A114" s="48">
        <v>88</v>
      </c>
      <c r="B114" s="45">
        <v>770</v>
      </c>
      <c r="C114" s="45">
        <v>245</v>
      </c>
      <c r="D114" s="45">
        <v>525</v>
      </c>
      <c r="E114" s="45">
        <v>998</v>
      </c>
      <c r="F114" s="45">
        <v>288</v>
      </c>
      <c r="G114" s="45">
        <v>710</v>
      </c>
      <c r="H114" s="333">
        <f t="shared" si="1"/>
        <v>1208</v>
      </c>
      <c r="I114" s="333">
        <v>341</v>
      </c>
      <c r="J114" s="333">
        <v>867</v>
      </c>
      <c r="K114" s="59"/>
    </row>
    <row r="115" spans="1:11" s="47" customFormat="1" ht="17.25" customHeight="1">
      <c r="A115" s="48">
        <v>89</v>
      </c>
      <c r="B115" s="45">
        <v>687</v>
      </c>
      <c r="C115" s="45">
        <v>210</v>
      </c>
      <c r="D115" s="45">
        <v>477</v>
      </c>
      <c r="E115" s="45">
        <v>884</v>
      </c>
      <c r="F115" s="45">
        <v>261</v>
      </c>
      <c r="G115" s="45">
        <v>623</v>
      </c>
      <c r="H115" s="333">
        <f t="shared" si="1"/>
        <v>1060</v>
      </c>
      <c r="I115" s="333">
        <v>279</v>
      </c>
      <c r="J115" s="333">
        <v>781</v>
      </c>
      <c r="K115" s="59"/>
    </row>
    <row r="116" spans="1:11" ht="17.25" customHeight="1">
      <c r="A116" s="212" t="s">
        <v>864</v>
      </c>
      <c r="B116" s="10">
        <v>1643</v>
      </c>
      <c r="C116" s="10">
        <v>446</v>
      </c>
      <c r="D116" s="10">
        <v>1197</v>
      </c>
      <c r="E116" s="10">
        <v>2543</v>
      </c>
      <c r="F116" s="10">
        <v>655</v>
      </c>
      <c r="G116" s="10">
        <v>1888</v>
      </c>
      <c r="H116" s="331">
        <f t="shared" si="1"/>
        <v>3076</v>
      </c>
      <c r="I116" s="331">
        <f>SUM(I117:I121)</f>
        <v>779</v>
      </c>
      <c r="J116" s="331">
        <f>SUM(J117:J121)</f>
        <v>2297</v>
      </c>
      <c r="K116" s="11"/>
    </row>
    <row r="117" spans="1:11" s="47" customFormat="1" ht="17.25" customHeight="1">
      <c r="A117" s="48">
        <v>90</v>
      </c>
      <c r="B117" s="45">
        <v>529</v>
      </c>
      <c r="C117" s="45">
        <v>165</v>
      </c>
      <c r="D117" s="45">
        <v>364</v>
      </c>
      <c r="E117" s="45">
        <v>714</v>
      </c>
      <c r="F117" s="45">
        <v>198</v>
      </c>
      <c r="G117" s="45">
        <v>516</v>
      </c>
      <c r="H117" s="333">
        <f t="shared" si="1"/>
        <v>948</v>
      </c>
      <c r="I117" s="333">
        <v>252</v>
      </c>
      <c r="J117" s="333">
        <v>696</v>
      </c>
      <c r="K117" s="59"/>
    </row>
    <row r="118" spans="1:11" s="47" customFormat="1" ht="17.25" customHeight="1">
      <c r="A118" s="48">
        <v>91</v>
      </c>
      <c r="B118" s="45">
        <v>405</v>
      </c>
      <c r="C118" s="45">
        <v>119</v>
      </c>
      <c r="D118" s="45">
        <v>286</v>
      </c>
      <c r="E118" s="45">
        <v>630</v>
      </c>
      <c r="F118" s="45">
        <v>172</v>
      </c>
      <c r="G118" s="45">
        <v>458</v>
      </c>
      <c r="H118" s="333">
        <f t="shared" si="1"/>
        <v>631</v>
      </c>
      <c r="I118" s="333">
        <v>166</v>
      </c>
      <c r="J118" s="333">
        <v>465</v>
      </c>
      <c r="K118" s="59"/>
    </row>
    <row r="119" spans="1:11" s="47" customFormat="1" ht="17.25" customHeight="1">
      <c r="A119" s="48">
        <v>92</v>
      </c>
      <c r="B119" s="45">
        <v>306</v>
      </c>
      <c r="C119" s="45">
        <v>78</v>
      </c>
      <c r="D119" s="45">
        <v>228</v>
      </c>
      <c r="E119" s="45">
        <v>491</v>
      </c>
      <c r="F119" s="45">
        <v>109</v>
      </c>
      <c r="G119" s="45">
        <v>382</v>
      </c>
      <c r="H119" s="333">
        <f t="shared" si="1"/>
        <v>597</v>
      </c>
      <c r="I119" s="333">
        <v>152</v>
      </c>
      <c r="J119" s="333">
        <v>445</v>
      </c>
      <c r="K119" s="59"/>
    </row>
    <row r="120" spans="1:11" s="47" customFormat="1" ht="17.25" customHeight="1">
      <c r="A120" s="48">
        <v>93</v>
      </c>
      <c r="B120" s="45">
        <v>243</v>
      </c>
      <c r="C120" s="45">
        <v>50</v>
      </c>
      <c r="D120" s="45">
        <v>193</v>
      </c>
      <c r="E120" s="45">
        <v>406</v>
      </c>
      <c r="F120" s="45">
        <v>107</v>
      </c>
      <c r="G120" s="45">
        <v>299</v>
      </c>
      <c r="H120" s="333">
        <f t="shared" si="1"/>
        <v>510</v>
      </c>
      <c r="I120" s="333">
        <v>128</v>
      </c>
      <c r="J120" s="333">
        <v>382</v>
      </c>
      <c r="K120" s="59"/>
    </row>
    <row r="121" spans="1:11" s="47" customFormat="1" ht="17.25" customHeight="1">
      <c r="A121" s="48">
        <v>94</v>
      </c>
      <c r="B121" s="45">
        <v>160</v>
      </c>
      <c r="C121" s="45">
        <v>34</v>
      </c>
      <c r="D121" s="45">
        <v>126</v>
      </c>
      <c r="E121" s="45">
        <v>302</v>
      </c>
      <c r="F121" s="45">
        <v>69</v>
      </c>
      <c r="G121" s="45">
        <v>233</v>
      </c>
      <c r="H121" s="333">
        <f t="shared" si="1"/>
        <v>390</v>
      </c>
      <c r="I121" s="333">
        <v>81</v>
      </c>
      <c r="J121" s="333">
        <v>309</v>
      </c>
      <c r="K121" s="59"/>
    </row>
    <row r="122" spans="1:11" ht="17.25" customHeight="1">
      <c r="A122" s="212" t="s">
        <v>865</v>
      </c>
      <c r="B122" s="10">
        <v>299</v>
      </c>
      <c r="C122" s="10">
        <v>68</v>
      </c>
      <c r="D122" s="10">
        <v>231</v>
      </c>
      <c r="E122" s="10">
        <v>582</v>
      </c>
      <c r="F122" s="10">
        <v>117</v>
      </c>
      <c r="G122" s="10">
        <v>465</v>
      </c>
      <c r="H122" s="331">
        <f t="shared" si="1"/>
        <v>864</v>
      </c>
      <c r="I122" s="331">
        <f>SUM(I123:I127)</f>
        <v>171</v>
      </c>
      <c r="J122" s="331">
        <f>SUM(J123:J127)</f>
        <v>693</v>
      </c>
      <c r="K122" s="11"/>
    </row>
    <row r="123" spans="1:11" s="47" customFormat="1" ht="17.25" customHeight="1">
      <c r="A123" s="48">
        <v>95</v>
      </c>
      <c r="B123" s="45">
        <v>103</v>
      </c>
      <c r="C123" s="45">
        <v>25</v>
      </c>
      <c r="D123" s="45">
        <v>78</v>
      </c>
      <c r="E123" s="45">
        <v>211</v>
      </c>
      <c r="F123" s="45">
        <v>47</v>
      </c>
      <c r="G123" s="45">
        <v>164</v>
      </c>
      <c r="H123" s="333">
        <f t="shared" si="1"/>
        <v>291</v>
      </c>
      <c r="I123" s="333">
        <v>61</v>
      </c>
      <c r="J123" s="333">
        <v>230</v>
      </c>
      <c r="K123" s="59"/>
    </row>
    <row r="124" spans="1:11" s="47" customFormat="1" ht="17.25" customHeight="1">
      <c r="A124" s="48">
        <v>96</v>
      </c>
      <c r="B124" s="45">
        <v>83</v>
      </c>
      <c r="C124" s="45">
        <v>22</v>
      </c>
      <c r="D124" s="45">
        <v>61</v>
      </c>
      <c r="E124" s="45">
        <v>152</v>
      </c>
      <c r="F124" s="45">
        <v>33</v>
      </c>
      <c r="G124" s="45">
        <v>119</v>
      </c>
      <c r="H124" s="333">
        <f t="shared" si="1"/>
        <v>230</v>
      </c>
      <c r="I124" s="333">
        <v>56</v>
      </c>
      <c r="J124" s="333">
        <v>174</v>
      </c>
      <c r="K124" s="59"/>
    </row>
    <row r="125" spans="1:11" s="47" customFormat="1" ht="17.25" customHeight="1">
      <c r="A125" s="48">
        <v>97</v>
      </c>
      <c r="B125" s="45">
        <v>54</v>
      </c>
      <c r="C125" s="45">
        <v>10</v>
      </c>
      <c r="D125" s="45">
        <v>44</v>
      </c>
      <c r="E125" s="45">
        <v>92</v>
      </c>
      <c r="F125" s="45">
        <v>15</v>
      </c>
      <c r="G125" s="45">
        <v>77</v>
      </c>
      <c r="H125" s="333">
        <f t="shared" si="1"/>
        <v>144</v>
      </c>
      <c r="I125" s="333">
        <v>21</v>
      </c>
      <c r="J125" s="333">
        <v>123</v>
      </c>
      <c r="K125" s="59"/>
    </row>
    <row r="126" spans="1:11" s="47" customFormat="1" ht="17.25" customHeight="1">
      <c r="A126" s="48">
        <v>98</v>
      </c>
      <c r="B126" s="45">
        <v>30</v>
      </c>
      <c r="C126" s="46">
        <v>7</v>
      </c>
      <c r="D126" s="45">
        <v>23</v>
      </c>
      <c r="E126" s="45">
        <v>80</v>
      </c>
      <c r="F126" s="45">
        <v>12</v>
      </c>
      <c r="G126" s="45">
        <v>68</v>
      </c>
      <c r="H126" s="333">
        <f t="shared" si="1"/>
        <v>120</v>
      </c>
      <c r="I126" s="333">
        <v>21</v>
      </c>
      <c r="J126" s="333">
        <v>99</v>
      </c>
      <c r="K126" s="59"/>
    </row>
    <row r="127" spans="1:11" s="47" customFormat="1" ht="17.25" customHeight="1">
      <c r="A127" s="48">
        <v>99</v>
      </c>
      <c r="B127" s="45">
        <v>29</v>
      </c>
      <c r="C127" s="46">
        <v>4</v>
      </c>
      <c r="D127" s="45">
        <v>25</v>
      </c>
      <c r="E127" s="45">
        <v>47</v>
      </c>
      <c r="F127" s="45">
        <v>10</v>
      </c>
      <c r="G127" s="45">
        <v>37</v>
      </c>
      <c r="H127" s="333">
        <f t="shared" si="1"/>
        <v>79</v>
      </c>
      <c r="I127" s="333">
        <v>12</v>
      </c>
      <c r="J127" s="333">
        <v>67</v>
      </c>
      <c r="K127" s="59"/>
    </row>
    <row r="128" spans="1:11" ht="17.25" customHeight="1">
      <c r="A128" s="212" t="s">
        <v>866</v>
      </c>
      <c r="B128" s="10">
        <v>23</v>
      </c>
      <c r="C128" s="10">
        <v>2</v>
      </c>
      <c r="D128" s="10">
        <v>21</v>
      </c>
      <c r="E128" s="10">
        <v>66</v>
      </c>
      <c r="F128" s="5">
        <v>10</v>
      </c>
      <c r="G128" s="5">
        <v>56</v>
      </c>
      <c r="H128" s="331">
        <f t="shared" si="1"/>
        <v>133</v>
      </c>
      <c r="I128" s="331">
        <v>13</v>
      </c>
      <c r="J128" s="331">
        <v>120</v>
      </c>
      <c r="K128" s="11"/>
    </row>
    <row r="129" spans="1:11" s="47" customFormat="1" ht="6" customHeight="1">
      <c r="A129" s="48"/>
      <c r="B129" s="45"/>
      <c r="C129" s="45"/>
      <c r="D129" s="45"/>
      <c r="E129" s="45"/>
      <c r="F129" s="45"/>
      <c r="G129" s="45"/>
      <c r="H129" s="331"/>
      <c r="I129" s="332"/>
      <c r="J129" s="332"/>
      <c r="K129" s="59"/>
    </row>
    <row r="130" spans="1:11" s="47" customFormat="1" ht="17.25" customHeight="1">
      <c r="A130" s="48" t="s">
        <v>867</v>
      </c>
      <c r="B130" s="45">
        <v>45</v>
      </c>
      <c r="C130" s="45">
        <v>28</v>
      </c>
      <c r="D130" s="45">
        <v>17</v>
      </c>
      <c r="E130" s="45">
        <v>100</v>
      </c>
      <c r="F130" s="45">
        <v>65</v>
      </c>
      <c r="G130" s="45">
        <v>35</v>
      </c>
      <c r="H130" s="333">
        <f t="shared" si="1"/>
        <v>3769</v>
      </c>
      <c r="I130" s="332">
        <v>2207</v>
      </c>
      <c r="J130" s="332">
        <v>1562</v>
      </c>
      <c r="K130" s="59"/>
    </row>
    <row r="131" spans="1:11" s="47" customFormat="1" ht="6" customHeight="1" thickBot="1">
      <c r="A131" s="56" t="s">
        <v>11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9"/>
    </row>
    <row r="132" spans="1:11" s="47" customFormat="1" ht="15.75" customHeight="1">
      <c r="A132" s="49"/>
      <c r="B132" s="45"/>
      <c r="C132" s="45"/>
      <c r="D132" s="45"/>
      <c r="H132" s="45"/>
      <c r="I132" s="45"/>
      <c r="J132" s="45"/>
      <c r="K132" s="59"/>
    </row>
    <row r="133" ht="15.75" customHeight="1">
      <c r="K133" s="11"/>
    </row>
    <row r="134" ht="13.5">
      <c r="K134" s="11"/>
    </row>
    <row r="135" ht="13.5">
      <c r="K135" s="11"/>
    </row>
    <row r="136" ht="13.5">
      <c r="K136" s="11"/>
    </row>
    <row r="137" ht="13.5">
      <c r="K137" s="11"/>
    </row>
    <row r="138" ht="13.5">
      <c r="K138" s="11"/>
    </row>
    <row r="139" ht="13.5">
      <c r="K139" s="11"/>
    </row>
    <row r="140" ht="13.5">
      <c r="K140" s="11"/>
    </row>
    <row r="141" ht="13.5">
      <c r="K141" s="11"/>
    </row>
    <row r="142" ht="13.5">
      <c r="K142" s="11"/>
    </row>
    <row r="143" ht="13.5">
      <c r="K143" s="11"/>
    </row>
    <row r="144" ht="13.5">
      <c r="K144" s="11"/>
    </row>
    <row r="145" ht="13.5">
      <c r="K145" s="11"/>
    </row>
    <row r="146" ht="13.5">
      <c r="K146" s="11"/>
    </row>
    <row r="147" ht="13.5">
      <c r="K147" s="11"/>
    </row>
    <row r="148" ht="13.5">
      <c r="K148" s="11"/>
    </row>
    <row r="149" ht="13.5">
      <c r="K149" s="11"/>
    </row>
    <row r="150" ht="13.5">
      <c r="K150" s="11"/>
    </row>
    <row r="151" ht="13.5">
      <c r="K151" s="11"/>
    </row>
    <row r="152" ht="13.5">
      <c r="K152" s="11"/>
    </row>
    <row r="153" ht="13.5">
      <c r="K153" s="11"/>
    </row>
    <row r="154" ht="13.5">
      <c r="K154" s="11"/>
    </row>
    <row r="155" ht="13.5">
      <c r="K155" s="11"/>
    </row>
    <row r="156" ht="13.5">
      <c r="K156" s="11"/>
    </row>
    <row r="157" ht="13.5">
      <c r="K157" s="11"/>
    </row>
    <row r="158" ht="13.5">
      <c r="K158" s="11"/>
    </row>
    <row r="159" ht="13.5">
      <c r="K159" s="11"/>
    </row>
    <row r="160" ht="13.5">
      <c r="K160" s="11"/>
    </row>
    <row r="161" ht="13.5">
      <c r="K161" s="11"/>
    </row>
    <row r="162" ht="13.5">
      <c r="K162" s="11"/>
    </row>
    <row r="163" ht="13.5">
      <c r="K163" s="11"/>
    </row>
    <row r="164" ht="13.5">
      <c r="K164" s="11"/>
    </row>
    <row r="165" ht="13.5">
      <c r="K165" s="11"/>
    </row>
    <row r="166" ht="13.5">
      <c r="K166" s="11"/>
    </row>
    <row r="167" ht="13.5">
      <c r="K167" s="11"/>
    </row>
    <row r="168" ht="13.5">
      <c r="K168" s="11"/>
    </row>
    <row r="169" ht="13.5">
      <c r="K169" s="11"/>
    </row>
    <row r="170" ht="13.5">
      <c r="K170" s="11"/>
    </row>
    <row r="171" ht="13.5">
      <c r="K171" s="11"/>
    </row>
    <row r="172" ht="13.5">
      <c r="K172" s="11"/>
    </row>
    <row r="173" ht="13.5">
      <c r="K173" s="11"/>
    </row>
    <row r="174" ht="13.5">
      <c r="K174" s="11"/>
    </row>
    <row r="175" ht="13.5">
      <c r="K175" s="11"/>
    </row>
    <row r="176" ht="13.5">
      <c r="K176" s="11"/>
    </row>
    <row r="177" ht="13.5">
      <c r="K177" s="11"/>
    </row>
    <row r="178" ht="13.5">
      <c r="K178" s="11"/>
    </row>
    <row r="179" ht="13.5">
      <c r="K179" s="11"/>
    </row>
    <row r="180" ht="13.5">
      <c r="K180" s="11"/>
    </row>
    <row r="181" ht="13.5">
      <c r="K181" s="11"/>
    </row>
    <row r="182" ht="13.5">
      <c r="K182" s="11"/>
    </row>
    <row r="183" ht="13.5">
      <c r="K183" s="11"/>
    </row>
    <row r="184" ht="13.5">
      <c r="K184" s="11"/>
    </row>
    <row r="185" ht="13.5">
      <c r="K185" s="11"/>
    </row>
    <row r="186" ht="13.5">
      <c r="K186" s="11"/>
    </row>
    <row r="187" ht="13.5">
      <c r="K187" s="11"/>
    </row>
    <row r="188" ht="13.5">
      <c r="K188" s="11"/>
    </row>
    <row r="189" ht="13.5">
      <c r="K189" s="11"/>
    </row>
    <row r="190" ht="13.5">
      <c r="K190" s="11"/>
    </row>
    <row r="191" ht="13.5">
      <c r="K191" s="11"/>
    </row>
    <row r="192" ht="13.5">
      <c r="K192" s="11"/>
    </row>
    <row r="193" ht="13.5">
      <c r="K193" s="11"/>
    </row>
    <row r="194" ht="13.5">
      <c r="K194" s="11"/>
    </row>
    <row r="195" ht="13.5">
      <c r="K195" s="11"/>
    </row>
    <row r="196" ht="13.5">
      <c r="K196" s="11"/>
    </row>
    <row r="197" ht="13.5">
      <c r="K197" s="11"/>
    </row>
    <row r="198" ht="13.5">
      <c r="K198" s="11"/>
    </row>
    <row r="199" ht="13.5">
      <c r="K199" s="11"/>
    </row>
    <row r="200" ht="13.5">
      <c r="K200" s="11"/>
    </row>
    <row r="201" ht="13.5">
      <c r="K201" s="11"/>
    </row>
    <row r="202" ht="13.5">
      <c r="K202" s="11"/>
    </row>
    <row r="203" ht="13.5">
      <c r="K203" s="11"/>
    </row>
    <row r="204" ht="13.5">
      <c r="K204" s="11"/>
    </row>
    <row r="205" ht="13.5">
      <c r="K205" s="11"/>
    </row>
    <row r="206" ht="13.5">
      <c r="K206" s="11"/>
    </row>
    <row r="207" ht="13.5">
      <c r="K207" s="11"/>
    </row>
    <row r="208" ht="13.5">
      <c r="K208" s="11"/>
    </row>
    <row r="209" ht="13.5">
      <c r="K209" s="11"/>
    </row>
    <row r="210" ht="13.5">
      <c r="K210" s="11"/>
    </row>
    <row r="211" ht="13.5">
      <c r="K211" s="11"/>
    </row>
    <row r="212" ht="13.5">
      <c r="K212" s="11"/>
    </row>
    <row r="213" ht="13.5">
      <c r="K213" s="11"/>
    </row>
    <row r="214" ht="13.5">
      <c r="K214" s="11"/>
    </row>
    <row r="215" ht="13.5">
      <c r="K215" s="11"/>
    </row>
    <row r="216" ht="13.5">
      <c r="K216" s="11"/>
    </row>
    <row r="217" ht="13.5">
      <c r="K217" s="11"/>
    </row>
    <row r="218" ht="13.5">
      <c r="K218" s="11"/>
    </row>
    <row r="219" ht="13.5">
      <c r="K219" s="11"/>
    </row>
    <row r="220" ht="13.5">
      <c r="K220" s="11"/>
    </row>
    <row r="221" ht="13.5">
      <c r="K221" s="11"/>
    </row>
    <row r="222" ht="13.5">
      <c r="K222" s="11"/>
    </row>
    <row r="223" ht="13.5">
      <c r="K223" s="11"/>
    </row>
    <row r="224" ht="13.5">
      <c r="K224" s="11"/>
    </row>
    <row r="225" ht="13.5">
      <c r="K225" s="11"/>
    </row>
    <row r="226" ht="13.5">
      <c r="K226" s="11"/>
    </row>
    <row r="227" ht="13.5">
      <c r="K227" s="11"/>
    </row>
    <row r="228" ht="13.5">
      <c r="K228" s="11"/>
    </row>
    <row r="229" ht="13.5">
      <c r="K229" s="11"/>
    </row>
    <row r="230" ht="13.5">
      <c r="K230" s="11"/>
    </row>
    <row r="231" ht="13.5">
      <c r="K231" s="11"/>
    </row>
    <row r="232" ht="13.5">
      <c r="K232" s="11"/>
    </row>
    <row r="233" ht="13.5">
      <c r="K233" s="11"/>
    </row>
    <row r="234" ht="13.5">
      <c r="K234" s="11"/>
    </row>
    <row r="235" ht="13.5">
      <c r="K235" s="11"/>
    </row>
    <row r="236" ht="13.5">
      <c r="K236" s="11"/>
    </row>
    <row r="237" ht="13.5">
      <c r="K237" s="11"/>
    </row>
    <row r="238" ht="13.5">
      <c r="K238" s="11"/>
    </row>
    <row r="239" ht="13.5">
      <c r="K239" s="11"/>
    </row>
    <row r="240" ht="13.5">
      <c r="K240" s="11"/>
    </row>
    <row r="241" ht="13.5">
      <c r="K241" s="11"/>
    </row>
    <row r="242" ht="13.5">
      <c r="K242" s="11"/>
    </row>
    <row r="243" ht="13.5">
      <c r="K243" s="11"/>
    </row>
    <row r="244" ht="13.5">
      <c r="K244" s="11"/>
    </row>
    <row r="245" ht="13.5">
      <c r="K245" s="11"/>
    </row>
    <row r="246" ht="13.5">
      <c r="K246" s="11"/>
    </row>
    <row r="247" ht="13.5">
      <c r="K247" s="11"/>
    </row>
    <row r="248" ht="13.5">
      <c r="K248" s="11"/>
    </row>
    <row r="249" ht="13.5">
      <c r="K249" s="11"/>
    </row>
    <row r="250" ht="13.5">
      <c r="K250" s="11"/>
    </row>
    <row r="251" ht="13.5">
      <c r="K251" s="11"/>
    </row>
    <row r="252" ht="13.5">
      <c r="K252" s="11"/>
    </row>
    <row r="253" ht="13.5">
      <c r="K253" s="11"/>
    </row>
    <row r="254" ht="13.5">
      <c r="K254" s="11"/>
    </row>
    <row r="255" ht="13.5">
      <c r="K255" s="11"/>
    </row>
    <row r="256" ht="13.5">
      <c r="K256" s="11"/>
    </row>
    <row r="257" ht="13.5">
      <c r="K257" s="11"/>
    </row>
    <row r="258" ht="13.5">
      <c r="K258" s="11"/>
    </row>
    <row r="259" ht="13.5">
      <c r="K259" s="11"/>
    </row>
    <row r="260" ht="13.5">
      <c r="K260" s="11"/>
    </row>
    <row r="261" ht="13.5">
      <c r="K261" s="11"/>
    </row>
    <row r="262" ht="13.5">
      <c r="K262" s="11"/>
    </row>
    <row r="263" ht="13.5">
      <c r="K263" s="11"/>
    </row>
    <row r="264" ht="13.5">
      <c r="K264" s="11"/>
    </row>
    <row r="265" ht="13.5">
      <c r="K265" s="11"/>
    </row>
    <row r="266" ht="13.5">
      <c r="K266" s="11"/>
    </row>
    <row r="267" ht="13.5">
      <c r="K267" s="11"/>
    </row>
    <row r="268" ht="13.5">
      <c r="K268" s="11"/>
    </row>
    <row r="269" ht="13.5">
      <c r="K269" s="11"/>
    </row>
    <row r="270" ht="13.5">
      <c r="K270" s="11"/>
    </row>
    <row r="271" ht="13.5">
      <c r="K271" s="11"/>
    </row>
    <row r="272" ht="13.5">
      <c r="K272" s="11"/>
    </row>
    <row r="273" ht="13.5">
      <c r="K273" s="11"/>
    </row>
    <row r="274" ht="13.5">
      <c r="K274" s="11"/>
    </row>
    <row r="275" ht="13.5">
      <c r="K275" s="11"/>
    </row>
    <row r="276" ht="13.5">
      <c r="K276" s="11"/>
    </row>
    <row r="277" ht="13.5">
      <c r="K277" s="11"/>
    </row>
    <row r="278" ht="13.5">
      <c r="K278" s="11"/>
    </row>
    <row r="279" ht="13.5">
      <c r="K279" s="11"/>
    </row>
    <row r="280" ht="13.5">
      <c r="K280" s="11"/>
    </row>
    <row r="281" ht="13.5">
      <c r="K281" s="11"/>
    </row>
    <row r="282" ht="13.5">
      <c r="K282" s="11"/>
    </row>
    <row r="283" ht="13.5">
      <c r="K283" s="11"/>
    </row>
    <row r="284" ht="13.5">
      <c r="K284" s="11"/>
    </row>
    <row r="285" ht="13.5">
      <c r="K285" s="11"/>
    </row>
    <row r="286" ht="13.5">
      <c r="K286" s="11"/>
    </row>
    <row r="287" ht="13.5">
      <c r="K287" s="11"/>
    </row>
    <row r="288" ht="13.5">
      <c r="K288" s="11"/>
    </row>
  </sheetData>
  <sheetProtection/>
  <mergeCells count="5">
    <mergeCell ref="H3:J3"/>
    <mergeCell ref="A1:J1"/>
    <mergeCell ref="A3:A4"/>
    <mergeCell ref="E3:G3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19" customWidth="1"/>
    <col min="2" max="2" width="12.125" style="19" customWidth="1"/>
    <col min="3" max="3" width="0.875" style="19" customWidth="1"/>
    <col min="4" max="11" width="10.25390625" style="373" customWidth="1"/>
    <col min="12" max="16384" width="9.00390625" style="6" customWidth="1"/>
  </cols>
  <sheetData>
    <row r="1" spans="1:11" s="60" customFormat="1" ht="19.5" customHeight="1">
      <c r="A1" s="488" t="s">
        <v>1033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s="60" customFormat="1" ht="19.5" customHeight="1">
      <c r="A2" s="488" t="s">
        <v>1034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s="78" customFormat="1" ht="18" thickBot="1">
      <c r="A3" s="35"/>
      <c r="B3" s="35"/>
      <c r="C3" s="35"/>
      <c r="D3" s="377"/>
      <c r="E3" s="377"/>
      <c r="F3" s="377"/>
      <c r="G3" s="377"/>
      <c r="H3" s="377"/>
      <c r="I3" s="52"/>
      <c r="J3" s="52"/>
      <c r="K3" s="52"/>
    </row>
    <row r="4" spans="1:11" s="106" customFormat="1" ht="19.5" customHeight="1">
      <c r="A4" s="700"/>
      <c r="B4" s="700" t="s">
        <v>367</v>
      </c>
      <c r="C4" s="357"/>
      <c r="D4" s="703" t="s">
        <v>72</v>
      </c>
      <c r="E4" s="704"/>
      <c r="F4" s="704"/>
      <c r="G4" s="704"/>
      <c r="H4" s="704"/>
      <c r="I4" s="704"/>
      <c r="J4" s="704"/>
      <c r="K4" s="705"/>
    </row>
    <row r="5" spans="1:11" s="106" customFormat="1" ht="19.5" customHeight="1">
      <c r="A5" s="701"/>
      <c r="B5" s="701"/>
      <c r="C5" s="357"/>
      <c r="D5" s="706" t="s">
        <v>1184</v>
      </c>
      <c r="E5" s="707"/>
      <c r="F5" s="708"/>
      <c r="G5" s="706" t="s">
        <v>1182</v>
      </c>
      <c r="H5" s="707"/>
      <c r="I5" s="708"/>
      <c r="J5" s="709" t="s">
        <v>1035</v>
      </c>
      <c r="K5" s="706" t="s">
        <v>1036</v>
      </c>
    </row>
    <row r="6" spans="1:11" s="106" customFormat="1" ht="19.5" customHeight="1">
      <c r="A6" s="701"/>
      <c r="B6" s="702"/>
      <c r="C6" s="355"/>
      <c r="D6" s="396" t="s">
        <v>1037</v>
      </c>
      <c r="E6" s="386" t="s">
        <v>1038</v>
      </c>
      <c r="F6" s="386" t="s">
        <v>1039</v>
      </c>
      <c r="G6" s="386" t="s">
        <v>1037</v>
      </c>
      <c r="H6" s="386" t="s">
        <v>1038</v>
      </c>
      <c r="I6" s="386" t="s">
        <v>1039</v>
      </c>
      <c r="J6" s="709"/>
      <c r="K6" s="706"/>
    </row>
    <row r="7" spans="1:11" ht="5.25" customHeight="1">
      <c r="A7" s="12"/>
      <c r="B7" s="12" t="s">
        <v>11</v>
      </c>
      <c r="C7" s="381"/>
      <c r="D7" s="393"/>
      <c r="E7" s="383"/>
      <c r="F7" s="383"/>
      <c r="G7" s="383"/>
      <c r="H7" s="383"/>
      <c r="I7" s="383"/>
      <c r="J7" s="383"/>
      <c r="K7" s="383"/>
    </row>
    <row r="8" spans="1:11" s="2" customFormat="1" ht="19.5" customHeight="1">
      <c r="A8" s="11"/>
      <c r="B8" s="368" t="s">
        <v>1040</v>
      </c>
      <c r="C8" s="9"/>
      <c r="D8" s="383">
        <v>62110</v>
      </c>
      <c r="E8" s="383">
        <v>55491</v>
      </c>
      <c r="F8" s="383">
        <v>6619</v>
      </c>
      <c r="G8" s="383">
        <f>G10+G53</f>
        <v>65553</v>
      </c>
      <c r="H8" s="383">
        <f>H10+H53</f>
        <v>58703</v>
      </c>
      <c r="I8" s="383">
        <f>I10+I53</f>
        <v>6850</v>
      </c>
      <c r="J8" s="383">
        <f>H8-E8</f>
        <v>3212</v>
      </c>
      <c r="K8" s="383">
        <f>I8-F8</f>
        <v>231</v>
      </c>
    </row>
    <row r="9" spans="1:11" s="2" customFormat="1" ht="18.75" customHeight="1">
      <c r="A9" s="11"/>
      <c r="B9" s="11" t="s">
        <v>11</v>
      </c>
      <c r="C9" s="9"/>
      <c r="D9" s="383"/>
      <c r="E9" s="383"/>
      <c r="F9" s="383"/>
      <c r="G9" s="383"/>
      <c r="H9" s="383"/>
      <c r="I9" s="383"/>
      <c r="J9" s="428"/>
      <c r="K9" s="428"/>
    </row>
    <row r="10" spans="1:11" s="2" customFormat="1" ht="19.5" customHeight="1">
      <c r="A10" s="11"/>
      <c r="B10" s="368" t="s">
        <v>1041</v>
      </c>
      <c r="C10" s="9"/>
      <c r="D10" s="383">
        <v>42458</v>
      </c>
      <c r="E10" s="383">
        <v>38853</v>
      </c>
      <c r="F10" s="383">
        <v>3605</v>
      </c>
      <c r="G10" s="383">
        <v>42263</v>
      </c>
      <c r="H10" s="383">
        <v>39096</v>
      </c>
      <c r="I10" s="383">
        <v>3167</v>
      </c>
      <c r="J10" s="471">
        <f aca="true" t="shared" si="0" ref="J10:J64">H10-E10</f>
        <v>243</v>
      </c>
      <c r="K10" s="471">
        <f aca="true" t="shared" si="1" ref="K10:K64">I10-F10</f>
        <v>-438</v>
      </c>
    </row>
    <row r="11" spans="1:11" s="384" customFormat="1" ht="19.5" customHeight="1">
      <c r="A11" s="59"/>
      <c r="B11" s="63" t="s">
        <v>1042</v>
      </c>
      <c r="C11" s="44"/>
      <c r="D11" s="379">
        <v>3857</v>
      </c>
      <c r="E11" s="379">
        <v>3561</v>
      </c>
      <c r="F11" s="379">
        <v>296</v>
      </c>
      <c r="G11" s="379">
        <v>4247</v>
      </c>
      <c r="H11" s="379">
        <v>3997</v>
      </c>
      <c r="I11" s="379">
        <v>250</v>
      </c>
      <c r="J11" s="472">
        <f t="shared" si="0"/>
        <v>436</v>
      </c>
      <c r="K11" s="472">
        <f t="shared" si="1"/>
        <v>-46</v>
      </c>
    </row>
    <row r="12" spans="1:11" s="384" customFormat="1" ht="19.5" customHeight="1">
      <c r="A12" s="59"/>
      <c r="B12" s="63" t="s">
        <v>1043</v>
      </c>
      <c r="C12" s="44"/>
      <c r="D12" s="379">
        <v>142</v>
      </c>
      <c r="E12" s="379">
        <v>134</v>
      </c>
      <c r="F12" s="379">
        <v>8</v>
      </c>
      <c r="G12" s="379">
        <v>59</v>
      </c>
      <c r="H12" s="379">
        <v>59</v>
      </c>
      <c r="I12" s="470">
        <v>0</v>
      </c>
      <c r="J12" s="472">
        <f t="shared" si="0"/>
        <v>-75</v>
      </c>
      <c r="K12" s="472">
        <f t="shared" si="1"/>
        <v>-8</v>
      </c>
    </row>
    <row r="13" spans="1:11" s="384" customFormat="1" ht="19.5" customHeight="1">
      <c r="A13" s="59"/>
      <c r="B13" s="63" t="s">
        <v>1044</v>
      </c>
      <c r="C13" s="44"/>
      <c r="D13" s="379">
        <v>196</v>
      </c>
      <c r="E13" s="379">
        <v>191</v>
      </c>
      <c r="F13" s="379">
        <v>5</v>
      </c>
      <c r="G13" s="379">
        <v>207</v>
      </c>
      <c r="H13" s="379">
        <v>204</v>
      </c>
      <c r="I13" s="379">
        <v>3</v>
      </c>
      <c r="J13" s="472">
        <f t="shared" si="0"/>
        <v>13</v>
      </c>
      <c r="K13" s="472">
        <f t="shared" si="1"/>
        <v>-2</v>
      </c>
    </row>
    <row r="14" spans="1:11" s="384" customFormat="1" ht="19.5" customHeight="1">
      <c r="A14" s="59"/>
      <c r="B14" s="63" t="s">
        <v>1045</v>
      </c>
      <c r="C14" s="44"/>
      <c r="D14" s="379">
        <v>4535</v>
      </c>
      <c r="E14" s="379">
        <v>4203</v>
      </c>
      <c r="F14" s="379">
        <v>332</v>
      </c>
      <c r="G14" s="379">
        <v>4963</v>
      </c>
      <c r="H14" s="379">
        <v>4565</v>
      </c>
      <c r="I14" s="379">
        <v>398</v>
      </c>
      <c r="J14" s="472">
        <f t="shared" si="0"/>
        <v>362</v>
      </c>
      <c r="K14" s="472">
        <f t="shared" si="1"/>
        <v>66</v>
      </c>
    </row>
    <row r="15" spans="1:11" s="384" customFormat="1" ht="19.5" customHeight="1">
      <c r="A15" s="59"/>
      <c r="B15" s="63" t="s">
        <v>1046</v>
      </c>
      <c r="C15" s="44"/>
      <c r="D15" s="379">
        <v>34</v>
      </c>
      <c r="E15" s="379">
        <v>31</v>
      </c>
      <c r="F15" s="379">
        <v>3</v>
      </c>
      <c r="G15" s="379">
        <v>31</v>
      </c>
      <c r="H15" s="379">
        <v>28</v>
      </c>
      <c r="I15" s="379">
        <v>3</v>
      </c>
      <c r="J15" s="472">
        <f t="shared" si="0"/>
        <v>-3</v>
      </c>
      <c r="K15" s="470">
        <v>0</v>
      </c>
    </row>
    <row r="16" spans="1:11" s="384" customFormat="1" ht="19.5" customHeight="1">
      <c r="A16" s="59"/>
      <c r="B16" s="63" t="s">
        <v>1047</v>
      </c>
      <c r="C16" s="44"/>
      <c r="D16" s="379">
        <v>666</v>
      </c>
      <c r="E16" s="379">
        <v>661</v>
      </c>
      <c r="F16" s="379">
        <v>5</v>
      </c>
      <c r="G16" s="379">
        <v>777</v>
      </c>
      <c r="H16" s="379">
        <v>771</v>
      </c>
      <c r="I16" s="379">
        <v>6</v>
      </c>
      <c r="J16" s="472">
        <f t="shared" si="0"/>
        <v>110</v>
      </c>
      <c r="K16" s="472">
        <f t="shared" si="1"/>
        <v>1</v>
      </c>
    </row>
    <row r="17" spans="1:11" s="384" customFormat="1" ht="19.5" customHeight="1">
      <c r="A17" s="59"/>
      <c r="B17" s="63" t="s">
        <v>1048</v>
      </c>
      <c r="C17" s="44"/>
      <c r="D17" s="379">
        <v>170</v>
      </c>
      <c r="E17" s="379">
        <v>162</v>
      </c>
      <c r="F17" s="379">
        <v>8</v>
      </c>
      <c r="G17" s="379">
        <v>39</v>
      </c>
      <c r="H17" s="379">
        <v>37</v>
      </c>
      <c r="I17" s="379">
        <v>2</v>
      </c>
      <c r="J17" s="472">
        <f t="shared" si="0"/>
        <v>-125</v>
      </c>
      <c r="K17" s="472">
        <f t="shared" si="1"/>
        <v>-6</v>
      </c>
    </row>
    <row r="18" spans="1:11" s="384" customFormat="1" ht="19.5" customHeight="1">
      <c r="A18" s="59"/>
      <c r="B18" s="63" t="s">
        <v>1049</v>
      </c>
      <c r="C18" s="44"/>
      <c r="D18" s="379">
        <v>2449</v>
      </c>
      <c r="E18" s="379">
        <v>2250</v>
      </c>
      <c r="F18" s="379">
        <v>199</v>
      </c>
      <c r="G18" s="379">
        <v>2667</v>
      </c>
      <c r="H18" s="379">
        <v>2482</v>
      </c>
      <c r="I18" s="379">
        <v>185</v>
      </c>
      <c r="J18" s="472">
        <f t="shared" si="0"/>
        <v>232</v>
      </c>
      <c r="K18" s="472">
        <f t="shared" si="1"/>
        <v>-14</v>
      </c>
    </row>
    <row r="19" spans="1:11" s="384" customFormat="1" ht="19.5" customHeight="1">
      <c r="A19" s="59"/>
      <c r="B19" s="63" t="s">
        <v>1050</v>
      </c>
      <c r="C19" s="44"/>
      <c r="D19" s="379">
        <v>30</v>
      </c>
      <c r="E19" s="379">
        <v>29</v>
      </c>
      <c r="F19" s="379">
        <v>1</v>
      </c>
      <c r="G19" s="379">
        <v>33</v>
      </c>
      <c r="H19" s="379">
        <v>33</v>
      </c>
      <c r="I19" s="470">
        <v>0</v>
      </c>
      <c r="J19" s="472">
        <f t="shared" si="0"/>
        <v>4</v>
      </c>
      <c r="K19" s="472">
        <f t="shared" si="1"/>
        <v>-1</v>
      </c>
    </row>
    <row r="20" spans="1:11" s="384" customFormat="1" ht="19.5" customHeight="1">
      <c r="A20" s="59"/>
      <c r="B20" s="63" t="s">
        <v>1051</v>
      </c>
      <c r="C20" s="44"/>
      <c r="D20" s="379">
        <v>759</v>
      </c>
      <c r="E20" s="379">
        <v>736</v>
      </c>
      <c r="F20" s="379">
        <v>23</v>
      </c>
      <c r="G20" s="379">
        <v>744</v>
      </c>
      <c r="H20" s="379">
        <v>726</v>
      </c>
      <c r="I20" s="379">
        <v>18</v>
      </c>
      <c r="J20" s="472">
        <f t="shared" si="0"/>
        <v>-10</v>
      </c>
      <c r="K20" s="472">
        <f t="shared" si="1"/>
        <v>-5</v>
      </c>
    </row>
    <row r="21" spans="1:11" s="384" customFormat="1" ht="19.5" customHeight="1">
      <c r="A21" s="59"/>
      <c r="B21" s="63" t="s">
        <v>1052</v>
      </c>
      <c r="C21" s="44"/>
      <c r="D21" s="379">
        <v>43</v>
      </c>
      <c r="E21" s="379">
        <v>43</v>
      </c>
      <c r="F21" s="470">
        <v>0</v>
      </c>
      <c r="G21" s="379">
        <v>43</v>
      </c>
      <c r="H21" s="379">
        <v>43</v>
      </c>
      <c r="I21" s="470">
        <v>0</v>
      </c>
      <c r="J21" s="470">
        <v>0</v>
      </c>
      <c r="K21" s="470">
        <v>0</v>
      </c>
    </row>
    <row r="22" spans="1:11" s="384" customFormat="1" ht="19.5" customHeight="1">
      <c r="A22" s="59"/>
      <c r="B22" s="63" t="s">
        <v>1053</v>
      </c>
      <c r="C22" s="44"/>
      <c r="D22" s="379">
        <v>8331</v>
      </c>
      <c r="E22" s="379">
        <v>7492</v>
      </c>
      <c r="F22" s="379">
        <v>839</v>
      </c>
      <c r="G22" s="379">
        <v>9222</v>
      </c>
      <c r="H22" s="379">
        <v>8378</v>
      </c>
      <c r="I22" s="379">
        <v>844</v>
      </c>
      <c r="J22" s="472">
        <f t="shared" si="0"/>
        <v>886</v>
      </c>
      <c r="K22" s="472">
        <f t="shared" si="1"/>
        <v>5</v>
      </c>
    </row>
    <row r="23" spans="1:11" s="384" customFormat="1" ht="19.5" customHeight="1">
      <c r="A23" s="59"/>
      <c r="B23" s="63" t="s">
        <v>1054</v>
      </c>
      <c r="C23" s="44"/>
      <c r="D23" s="379">
        <v>377</v>
      </c>
      <c r="E23" s="379">
        <v>344</v>
      </c>
      <c r="F23" s="379">
        <v>33</v>
      </c>
      <c r="G23" s="379">
        <v>366</v>
      </c>
      <c r="H23" s="379">
        <v>330</v>
      </c>
      <c r="I23" s="379">
        <v>36</v>
      </c>
      <c r="J23" s="472">
        <f t="shared" si="0"/>
        <v>-14</v>
      </c>
      <c r="K23" s="472">
        <f t="shared" si="1"/>
        <v>3</v>
      </c>
    </row>
    <row r="24" spans="1:11" s="384" customFormat="1" ht="19.5" customHeight="1">
      <c r="A24" s="59"/>
      <c r="B24" s="63" t="s">
        <v>764</v>
      </c>
      <c r="C24" s="44"/>
      <c r="D24" s="379">
        <v>2439</v>
      </c>
      <c r="E24" s="379">
        <v>2328</v>
      </c>
      <c r="F24" s="379">
        <v>111</v>
      </c>
      <c r="G24" s="379">
        <v>2500</v>
      </c>
      <c r="H24" s="379">
        <v>2362</v>
      </c>
      <c r="I24" s="379">
        <v>138</v>
      </c>
      <c r="J24" s="472">
        <f t="shared" si="0"/>
        <v>34</v>
      </c>
      <c r="K24" s="472">
        <f t="shared" si="1"/>
        <v>27</v>
      </c>
    </row>
    <row r="25" spans="1:11" s="384" customFormat="1" ht="19.5" customHeight="1">
      <c r="A25" s="59"/>
      <c r="B25" s="63" t="s">
        <v>765</v>
      </c>
      <c r="C25" s="44"/>
      <c r="D25" s="379">
        <v>2755</v>
      </c>
      <c r="E25" s="379">
        <v>2617</v>
      </c>
      <c r="F25" s="379">
        <v>138</v>
      </c>
      <c r="G25" s="379">
        <v>2640</v>
      </c>
      <c r="H25" s="379">
        <v>2515</v>
      </c>
      <c r="I25" s="379">
        <v>125</v>
      </c>
      <c r="J25" s="472">
        <f t="shared" si="0"/>
        <v>-102</v>
      </c>
      <c r="K25" s="472">
        <f t="shared" si="1"/>
        <v>-13</v>
      </c>
    </row>
    <row r="26" spans="1:11" s="384" customFormat="1" ht="19.5" customHeight="1">
      <c r="A26" s="59"/>
      <c r="B26" s="63" t="s">
        <v>766</v>
      </c>
      <c r="C26" s="44"/>
      <c r="D26" s="379">
        <v>13</v>
      </c>
      <c r="E26" s="379">
        <v>13</v>
      </c>
      <c r="F26" s="470">
        <v>0</v>
      </c>
      <c r="G26" s="379">
        <v>22</v>
      </c>
      <c r="H26" s="379">
        <v>21</v>
      </c>
      <c r="I26" s="379">
        <v>1</v>
      </c>
      <c r="J26" s="472">
        <f t="shared" si="0"/>
        <v>8</v>
      </c>
      <c r="K26" s="472">
        <f t="shared" si="1"/>
        <v>1</v>
      </c>
    </row>
    <row r="27" spans="1:11" s="384" customFormat="1" ht="19.5" customHeight="1">
      <c r="A27" s="59"/>
      <c r="B27" s="63" t="s">
        <v>767</v>
      </c>
      <c r="C27" s="44"/>
      <c r="D27" s="379">
        <v>2828</v>
      </c>
      <c r="E27" s="379">
        <v>2271</v>
      </c>
      <c r="F27" s="379">
        <v>557</v>
      </c>
      <c r="G27" s="379">
        <v>3023</v>
      </c>
      <c r="H27" s="379">
        <v>2502</v>
      </c>
      <c r="I27" s="379">
        <v>521</v>
      </c>
      <c r="J27" s="472">
        <f t="shared" si="0"/>
        <v>231</v>
      </c>
      <c r="K27" s="472">
        <f t="shared" si="1"/>
        <v>-36</v>
      </c>
    </row>
    <row r="28" spans="1:11" s="384" customFormat="1" ht="19.5" customHeight="1">
      <c r="A28" s="59"/>
      <c r="B28" s="63" t="s">
        <v>768</v>
      </c>
      <c r="C28" s="44"/>
      <c r="D28" s="379">
        <v>169</v>
      </c>
      <c r="E28" s="379">
        <v>167</v>
      </c>
      <c r="F28" s="379">
        <v>2</v>
      </c>
      <c r="G28" s="379">
        <v>143</v>
      </c>
      <c r="H28" s="379">
        <v>143</v>
      </c>
      <c r="I28" s="470">
        <v>0</v>
      </c>
      <c r="J28" s="472">
        <f t="shared" si="0"/>
        <v>-24</v>
      </c>
      <c r="K28" s="472">
        <f t="shared" si="1"/>
        <v>-2</v>
      </c>
    </row>
    <row r="29" spans="1:11" s="384" customFormat="1" ht="19.5" customHeight="1">
      <c r="A29" s="59"/>
      <c r="B29" s="63" t="s">
        <v>769</v>
      </c>
      <c r="C29" s="44"/>
      <c r="D29" s="379">
        <v>53</v>
      </c>
      <c r="E29" s="379">
        <v>51</v>
      </c>
      <c r="F29" s="379">
        <v>2</v>
      </c>
      <c r="G29" s="379">
        <v>45</v>
      </c>
      <c r="H29" s="379">
        <v>45</v>
      </c>
      <c r="I29" s="470">
        <v>0</v>
      </c>
      <c r="J29" s="472">
        <f t="shared" si="0"/>
        <v>-6</v>
      </c>
      <c r="K29" s="472">
        <f t="shared" si="1"/>
        <v>-2</v>
      </c>
    </row>
    <row r="30" spans="1:11" s="384" customFormat="1" ht="19.5" customHeight="1">
      <c r="A30" s="59"/>
      <c r="B30" s="63" t="s">
        <v>770</v>
      </c>
      <c r="C30" s="44"/>
      <c r="D30" s="379">
        <v>207</v>
      </c>
      <c r="E30" s="379">
        <v>206</v>
      </c>
      <c r="F30" s="379">
        <v>1</v>
      </c>
      <c r="G30" s="379">
        <v>215</v>
      </c>
      <c r="H30" s="379">
        <v>212</v>
      </c>
      <c r="I30" s="379">
        <v>3</v>
      </c>
      <c r="J30" s="472">
        <f t="shared" si="0"/>
        <v>6</v>
      </c>
      <c r="K30" s="472">
        <f t="shared" si="1"/>
        <v>2</v>
      </c>
    </row>
    <row r="31" spans="1:11" s="384" customFormat="1" ht="19.5" customHeight="1">
      <c r="A31" s="59"/>
      <c r="B31" s="63" t="s">
        <v>1055</v>
      </c>
      <c r="C31" s="44"/>
      <c r="D31" s="379">
        <v>3738</v>
      </c>
      <c r="E31" s="379">
        <v>3664</v>
      </c>
      <c r="F31" s="379">
        <v>74</v>
      </c>
      <c r="G31" s="379">
        <v>3734</v>
      </c>
      <c r="H31" s="379">
        <v>3679</v>
      </c>
      <c r="I31" s="379">
        <v>55</v>
      </c>
      <c r="J31" s="472">
        <f t="shared" si="0"/>
        <v>15</v>
      </c>
      <c r="K31" s="472">
        <f t="shared" si="1"/>
        <v>-19</v>
      </c>
    </row>
    <row r="32" spans="1:11" s="384" customFormat="1" ht="19.5" customHeight="1">
      <c r="A32" s="59"/>
      <c r="B32" s="63" t="s">
        <v>1056</v>
      </c>
      <c r="C32" s="44"/>
      <c r="D32" s="379">
        <v>1834</v>
      </c>
      <c r="E32" s="379">
        <v>1589</v>
      </c>
      <c r="F32" s="379">
        <v>245</v>
      </c>
      <c r="G32" s="379">
        <v>2231</v>
      </c>
      <c r="H32" s="379">
        <v>1954</v>
      </c>
      <c r="I32" s="379">
        <v>277</v>
      </c>
      <c r="J32" s="472">
        <f t="shared" si="0"/>
        <v>365</v>
      </c>
      <c r="K32" s="472">
        <f t="shared" si="1"/>
        <v>32</v>
      </c>
    </row>
    <row r="33" spans="1:11" s="384" customFormat="1" ht="19.5" customHeight="1">
      <c r="A33" s="59"/>
      <c r="B33" s="63" t="s">
        <v>1057</v>
      </c>
      <c r="C33" s="44"/>
      <c r="D33" s="379">
        <v>147</v>
      </c>
      <c r="E33" s="379">
        <v>144</v>
      </c>
      <c r="F33" s="379">
        <v>3</v>
      </c>
      <c r="G33" s="379">
        <v>182</v>
      </c>
      <c r="H33" s="379">
        <v>180</v>
      </c>
      <c r="I33" s="379">
        <v>2</v>
      </c>
      <c r="J33" s="472">
        <f t="shared" si="0"/>
        <v>36</v>
      </c>
      <c r="K33" s="472">
        <f t="shared" si="1"/>
        <v>-1</v>
      </c>
    </row>
    <row r="34" spans="1:11" s="384" customFormat="1" ht="19.5" customHeight="1">
      <c r="A34" s="59"/>
      <c r="B34" s="63" t="s">
        <v>1058</v>
      </c>
      <c r="C34" s="44"/>
      <c r="D34" s="379">
        <v>159</v>
      </c>
      <c r="E34" s="379">
        <v>159</v>
      </c>
      <c r="F34" s="470">
        <v>0</v>
      </c>
      <c r="G34" s="379">
        <v>174</v>
      </c>
      <c r="H34" s="379">
        <v>172</v>
      </c>
      <c r="I34" s="379">
        <v>2</v>
      </c>
      <c r="J34" s="472">
        <f t="shared" si="0"/>
        <v>13</v>
      </c>
      <c r="K34" s="472">
        <f t="shared" si="1"/>
        <v>2</v>
      </c>
    </row>
    <row r="35" spans="1:11" s="384" customFormat="1" ht="19.5" customHeight="1">
      <c r="A35" s="59"/>
      <c r="B35" s="63" t="s">
        <v>1059</v>
      </c>
      <c r="C35" s="44"/>
      <c r="D35" s="379">
        <v>82</v>
      </c>
      <c r="E35" s="379">
        <v>82</v>
      </c>
      <c r="F35" s="470">
        <v>0</v>
      </c>
      <c r="G35" s="379">
        <v>92</v>
      </c>
      <c r="H35" s="379">
        <v>92</v>
      </c>
      <c r="I35" s="470">
        <v>0</v>
      </c>
      <c r="J35" s="472">
        <f t="shared" si="0"/>
        <v>10</v>
      </c>
      <c r="K35" s="470">
        <v>0</v>
      </c>
    </row>
    <row r="36" spans="1:11" s="384" customFormat="1" ht="19.5" customHeight="1">
      <c r="A36" s="59"/>
      <c r="B36" s="63" t="s">
        <v>1060</v>
      </c>
      <c r="C36" s="44"/>
      <c r="D36" s="379">
        <v>210</v>
      </c>
      <c r="E36" s="379">
        <v>210</v>
      </c>
      <c r="F36" s="470">
        <v>0</v>
      </c>
      <c r="G36" s="379">
        <v>233</v>
      </c>
      <c r="H36" s="379">
        <v>233</v>
      </c>
      <c r="I36" s="470">
        <v>0</v>
      </c>
      <c r="J36" s="472">
        <f t="shared" si="0"/>
        <v>23</v>
      </c>
      <c r="K36" s="470">
        <v>0</v>
      </c>
    </row>
    <row r="37" spans="1:11" s="384" customFormat="1" ht="19.5" customHeight="1">
      <c r="A37" s="59"/>
      <c r="B37" s="63" t="s">
        <v>771</v>
      </c>
      <c r="C37" s="44"/>
      <c r="D37" s="379">
        <v>147</v>
      </c>
      <c r="E37" s="379">
        <v>147</v>
      </c>
      <c r="F37" s="470">
        <v>0</v>
      </c>
      <c r="G37" s="379">
        <v>198</v>
      </c>
      <c r="H37" s="379">
        <v>198</v>
      </c>
      <c r="I37" s="470">
        <v>0</v>
      </c>
      <c r="J37" s="472">
        <f t="shared" si="0"/>
        <v>51</v>
      </c>
      <c r="K37" s="470">
        <v>0</v>
      </c>
    </row>
    <row r="38" spans="1:11" s="384" customFormat="1" ht="19.5" customHeight="1">
      <c r="A38" s="59"/>
      <c r="B38" s="63" t="s">
        <v>1061</v>
      </c>
      <c r="C38" s="44"/>
      <c r="D38" s="379">
        <v>557</v>
      </c>
      <c r="E38" s="379">
        <v>555</v>
      </c>
      <c r="F38" s="379">
        <v>2</v>
      </c>
      <c r="G38" s="379">
        <v>438</v>
      </c>
      <c r="H38" s="379">
        <v>437</v>
      </c>
      <c r="I38" s="379">
        <v>1</v>
      </c>
      <c r="J38" s="472">
        <f t="shared" si="0"/>
        <v>-118</v>
      </c>
      <c r="K38" s="472">
        <f t="shared" si="1"/>
        <v>-1</v>
      </c>
    </row>
    <row r="39" spans="1:11" s="384" customFormat="1" ht="19.5" customHeight="1">
      <c r="A39" s="59"/>
      <c r="B39" s="63" t="s">
        <v>1062</v>
      </c>
      <c r="C39" s="44"/>
      <c r="D39" s="379">
        <v>523</v>
      </c>
      <c r="E39" s="379">
        <v>521</v>
      </c>
      <c r="F39" s="379">
        <v>2</v>
      </c>
      <c r="G39" s="379">
        <v>521</v>
      </c>
      <c r="H39" s="379">
        <v>519</v>
      </c>
      <c r="I39" s="379">
        <v>2</v>
      </c>
      <c r="J39" s="472">
        <f t="shared" si="0"/>
        <v>-2</v>
      </c>
      <c r="K39" s="470">
        <v>0</v>
      </c>
    </row>
    <row r="40" spans="1:11" s="384" customFormat="1" ht="19.5" customHeight="1">
      <c r="A40" s="59"/>
      <c r="B40" s="63" t="s">
        <v>1063</v>
      </c>
      <c r="C40" s="44"/>
      <c r="D40" s="379">
        <v>651</v>
      </c>
      <c r="E40" s="379">
        <v>612</v>
      </c>
      <c r="F40" s="379">
        <v>39</v>
      </c>
      <c r="G40" s="379">
        <v>558</v>
      </c>
      <c r="H40" s="379">
        <v>532</v>
      </c>
      <c r="I40" s="379">
        <v>26</v>
      </c>
      <c r="J40" s="472">
        <f t="shared" si="0"/>
        <v>-80</v>
      </c>
      <c r="K40" s="472">
        <f t="shared" si="1"/>
        <v>-13</v>
      </c>
    </row>
    <row r="41" spans="1:11" s="384" customFormat="1" ht="19.5" customHeight="1">
      <c r="A41" s="59" t="s">
        <v>93</v>
      </c>
      <c r="B41" s="63" t="s">
        <v>1064</v>
      </c>
      <c r="C41" s="44"/>
      <c r="D41" s="379">
        <v>219</v>
      </c>
      <c r="E41" s="390">
        <v>210</v>
      </c>
      <c r="F41" s="390">
        <v>9</v>
      </c>
      <c r="G41" s="390">
        <v>274</v>
      </c>
      <c r="H41" s="390">
        <v>264</v>
      </c>
      <c r="I41" s="390">
        <v>10</v>
      </c>
      <c r="J41" s="472">
        <f t="shared" si="0"/>
        <v>54</v>
      </c>
      <c r="K41" s="472">
        <f t="shared" si="1"/>
        <v>1</v>
      </c>
    </row>
    <row r="42" spans="1:11" s="384" customFormat="1" ht="19.5" customHeight="1">
      <c r="A42" s="59" t="s">
        <v>94</v>
      </c>
      <c r="B42" s="63" t="s">
        <v>1065</v>
      </c>
      <c r="C42" s="44"/>
      <c r="D42" s="379">
        <v>1275</v>
      </c>
      <c r="E42" s="390">
        <v>1050</v>
      </c>
      <c r="F42" s="390">
        <v>225</v>
      </c>
      <c r="G42" s="390">
        <v>1294</v>
      </c>
      <c r="H42" s="390">
        <v>1051</v>
      </c>
      <c r="I42" s="390">
        <v>243</v>
      </c>
      <c r="J42" s="472">
        <f t="shared" si="0"/>
        <v>1</v>
      </c>
      <c r="K42" s="472">
        <f t="shared" si="1"/>
        <v>18</v>
      </c>
    </row>
    <row r="43" spans="1:11" s="37" customFormat="1" ht="19.5" customHeight="1">
      <c r="A43" s="59"/>
      <c r="B43" s="63" t="s">
        <v>1066</v>
      </c>
      <c r="C43" s="44"/>
      <c r="D43" s="379">
        <v>133</v>
      </c>
      <c r="E43" s="379">
        <v>115</v>
      </c>
      <c r="F43" s="379">
        <v>18</v>
      </c>
      <c r="G43" s="379">
        <v>136</v>
      </c>
      <c r="H43" s="379">
        <v>120</v>
      </c>
      <c r="I43" s="379">
        <v>16</v>
      </c>
      <c r="J43" s="472">
        <f t="shared" si="0"/>
        <v>5</v>
      </c>
      <c r="K43" s="472">
        <f t="shared" si="1"/>
        <v>-2</v>
      </c>
    </row>
    <row r="44" spans="1:11" s="37" customFormat="1" ht="19.5" customHeight="1">
      <c r="A44" s="59"/>
      <c r="B44" s="63" t="s">
        <v>772</v>
      </c>
      <c r="C44" s="44"/>
      <c r="D44" s="379">
        <v>80</v>
      </c>
      <c r="E44" s="379">
        <v>80</v>
      </c>
      <c r="F44" s="470">
        <v>0</v>
      </c>
      <c r="G44" s="379">
        <v>117</v>
      </c>
      <c r="H44" s="379">
        <v>117</v>
      </c>
      <c r="I44" s="470">
        <v>0</v>
      </c>
      <c r="J44" s="472">
        <f t="shared" si="0"/>
        <v>37</v>
      </c>
      <c r="K44" s="470">
        <v>0</v>
      </c>
    </row>
    <row r="45" spans="1:11" s="37" customFormat="1" ht="19.5" customHeight="1">
      <c r="A45" s="59"/>
      <c r="B45" s="63" t="s">
        <v>1067</v>
      </c>
      <c r="C45" s="44"/>
      <c r="D45" s="379">
        <v>29</v>
      </c>
      <c r="E45" s="379">
        <v>28</v>
      </c>
      <c r="F45" s="379">
        <v>1</v>
      </c>
      <c r="G45" s="379">
        <v>40</v>
      </c>
      <c r="H45" s="379">
        <v>40</v>
      </c>
      <c r="I45" s="470">
        <v>0</v>
      </c>
      <c r="J45" s="472">
        <f t="shared" si="0"/>
        <v>12</v>
      </c>
      <c r="K45" s="472">
        <f t="shared" si="1"/>
        <v>-1</v>
      </c>
    </row>
    <row r="46" spans="1:11" s="37" customFormat="1" ht="19.5" customHeight="1">
      <c r="A46" s="59"/>
      <c r="B46" s="63" t="s">
        <v>773</v>
      </c>
      <c r="C46" s="44"/>
      <c r="D46" s="379">
        <v>8</v>
      </c>
      <c r="E46" s="379">
        <v>8</v>
      </c>
      <c r="F46" s="470">
        <v>0</v>
      </c>
      <c r="G46" s="379">
        <v>4</v>
      </c>
      <c r="H46" s="379">
        <v>4</v>
      </c>
      <c r="I46" s="470">
        <v>0</v>
      </c>
      <c r="J46" s="472">
        <f t="shared" si="0"/>
        <v>-4</v>
      </c>
      <c r="K46" s="470">
        <v>0</v>
      </c>
    </row>
    <row r="47" spans="1:11" s="37" customFormat="1" ht="19.5" customHeight="1">
      <c r="A47" s="59"/>
      <c r="B47" s="63" t="s">
        <v>774</v>
      </c>
      <c r="C47" s="44"/>
      <c r="D47" s="379">
        <v>19</v>
      </c>
      <c r="E47" s="379">
        <v>19</v>
      </c>
      <c r="F47" s="470">
        <v>0</v>
      </c>
      <c r="G47" s="379">
        <v>18</v>
      </c>
      <c r="H47" s="379">
        <v>18</v>
      </c>
      <c r="I47" s="470">
        <v>0</v>
      </c>
      <c r="J47" s="472">
        <f t="shared" si="0"/>
        <v>-1</v>
      </c>
      <c r="K47" s="470">
        <v>0</v>
      </c>
    </row>
    <row r="48" spans="1:11" s="37" customFormat="1" ht="19.5" customHeight="1">
      <c r="A48" s="59"/>
      <c r="B48" s="63" t="s">
        <v>775</v>
      </c>
      <c r="C48" s="44"/>
      <c r="D48" s="379">
        <v>9</v>
      </c>
      <c r="E48" s="379">
        <v>9</v>
      </c>
      <c r="F48" s="470">
        <v>0</v>
      </c>
      <c r="G48" s="379">
        <v>9</v>
      </c>
      <c r="H48" s="379">
        <v>9</v>
      </c>
      <c r="I48" s="470">
        <v>0</v>
      </c>
      <c r="J48" s="470">
        <v>0</v>
      </c>
      <c r="K48" s="470">
        <v>0</v>
      </c>
    </row>
    <row r="49" spans="1:11" s="37" customFormat="1" ht="19.5" customHeight="1">
      <c r="A49" s="59"/>
      <c r="B49" s="63" t="s">
        <v>1187</v>
      </c>
      <c r="C49" s="44"/>
      <c r="D49" s="470">
        <v>0</v>
      </c>
      <c r="E49" s="470">
        <v>0</v>
      </c>
      <c r="F49" s="470">
        <v>0</v>
      </c>
      <c r="G49" s="470">
        <v>0</v>
      </c>
      <c r="H49" s="470">
        <v>0</v>
      </c>
      <c r="I49" s="470">
        <v>0</v>
      </c>
      <c r="J49" s="470">
        <v>0</v>
      </c>
      <c r="K49" s="470">
        <v>0</v>
      </c>
    </row>
    <row r="50" spans="1:11" s="37" customFormat="1" ht="19.5" customHeight="1">
      <c r="A50" s="59"/>
      <c r="B50" s="63" t="s">
        <v>1068</v>
      </c>
      <c r="C50" s="44"/>
      <c r="D50" s="379">
        <v>11</v>
      </c>
      <c r="E50" s="379">
        <v>11</v>
      </c>
      <c r="F50" s="470">
        <v>0</v>
      </c>
      <c r="G50" s="379">
        <v>22</v>
      </c>
      <c r="H50" s="379">
        <v>22</v>
      </c>
      <c r="I50" s="470">
        <v>0</v>
      </c>
      <c r="J50" s="472">
        <f t="shared" si="0"/>
        <v>11</v>
      </c>
      <c r="K50" s="470">
        <v>0</v>
      </c>
    </row>
    <row r="51" spans="1:11" s="37" customFormat="1" ht="19.5" customHeight="1">
      <c r="A51" s="59"/>
      <c r="B51" s="63" t="s">
        <v>776</v>
      </c>
      <c r="C51" s="44"/>
      <c r="D51" s="379">
        <v>3</v>
      </c>
      <c r="E51" s="379">
        <v>3</v>
      </c>
      <c r="F51" s="470">
        <v>0</v>
      </c>
      <c r="G51" s="379">
        <v>2</v>
      </c>
      <c r="H51" s="379">
        <v>2</v>
      </c>
      <c r="I51" s="470">
        <v>0</v>
      </c>
      <c r="J51" s="472">
        <f t="shared" si="0"/>
        <v>-1</v>
      </c>
      <c r="K51" s="470">
        <v>0</v>
      </c>
    </row>
    <row r="52" spans="1:11" s="37" customFormat="1" ht="19.5" customHeight="1">
      <c r="A52" s="59"/>
      <c r="B52" s="63"/>
      <c r="C52" s="44"/>
      <c r="D52" s="379"/>
      <c r="E52" s="379"/>
      <c r="F52" s="379"/>
      <c r="G52" s="379"/>
      <c r="H52" s="379"/>
      <c r="I52" s="379"/>
      <c r="J52" s="383"/>
      <c r="K52" s="383"/>
    </row>
    <row r="53" spans="1:11" s="37" customFormat="1" ht="19.5" customHeight="1">
      <c r="A53" s="11"/>
      <c r="B53" s="368" t="s">
        <v>1069</v>
      </c>
      <c r="C53" s="9"/>
      <c r="D53" s="383">
        <v>22223</v>
      </c>
      <c r="E53" s="383">
        <v>18785</v>
      </c>
      <c r="F53" s="383">
        <v>3438</v>
      </c>
      <c r="G53" s="383">
        <f>H53+I53</f>
        <v>23290</v>
      </c>
      <c r="H53" s="383">
        <v>19607</v>
      </c>
      <c r="I53" s="383">
        <v>3683</v>
      </c>
      <c r="J53" s="471">
        <f t="shared" si="0"/>
        <v>822</v>
      </c>
      <c r="K53" s="471">
        <f t="shared" si="1"/>
        <v>245</v>
      </c>
    </row>
    <row r="54" spans="1:11" s="37" customFormat="1" ht="19.5" customHeight="1">
      <c r="A54" s="59"/>
      <c r="B54" s="63" t="s">
        <v>1070</v>
      </c>
      <c r="C54" s="44"/>
      <c r="D54" s="379">
        <v>128</v>
      </c>
      <c r="E54" s="379">
        <v>114</v>
      </c>
      <c r="F54" s="379">
        <v>14</v>
      </c>
      <c r="G54" s="379">
        <f aca="true" t="shared" si="2" ref="G54:G64">H54+I54</f>
        <v>216</v>
      </c>
      <c r="H54" s="379">
        <v>159</v>
      </c>
      <c r="I54" s="379">
        <v>57</v>
      </c>
      <c r="J54" s="472">
        <f t="shared" si="0"/>
        <v>45</v>
      </c>
      <c r="K54" s="472">
        <f t="shared" si="1"/>
        <v>43</v>
      </c>
    </row>
    <row r="55" spans="1:11" ht="19.5" customHeight="1">
      <c r="A55" s="59"/>
      <c r="B55" s="63" t="s">
        <v>1071</v>
      </c>
      <c r="C55" s="44"/>
      <c r="D55" s="379">
        <v>18</v>
      </c>
      <c r="E55" s="379">
        <v>15</v>
      </c>
      <c r="F55" s="379">
        <v>3</v>
      </c>
      <c r="G55" s="379">
        <f t="shared" si="2"/>
        <v>27</v>
      </c>
      <c r="H55" s="379">
        <v>19</v>
      </c>
      <c r="I55" s="379">
        <v>8</v>
      </c>
      <c r="J55" s="472">
        <f t="shared" si="0"/>
        <v>4</v>
      </c>
      <c r="K55" s="472">
        <f t="shared" si="1"/>
        <v>5</v>
      </c>
    </row>
    <row r="56" spans="1:11" ht="19.5" customHeight="1">
      <c r="A56" s="59"/>
      <c r="B56" s="63" t="s">
        <v>1072</v>
      </c>
      <c r="C56" s="44"/>
      <c r="D56" s="379">
        <v>24</v>
      </c>
      <c r="E56" s="379">
        <v>23</v>
      </c>
      <c r="F56" s="379">
        <v>1</v>
      </c>
      <c r="G56" s="379">
        <f t="shared" si="2"/>
        <v>23</v>
      </c>
      <c r="H56" s="379">
        <v>20</v>
      </c>
      <c r="I56" s="379">
        <v>3</v>
      </c>
      <c r="J56" s="472">
        <f t="shared" si="0"/>
        <v>-3</v>
      </c>
      <c r="K56" s="472">
        <f t="shared" si="1"/>
        <v>2</v>
      </c>
    </row>
    <row r="57" spans="1:11" s="37" customFormat="1" ht="19.5" customHeight="1">
      <c r="A57" s="59"/>
      <c r="B57" s="63" t="s">
        <v>1073</v>
      </c>
      <c r="C57" s="44"/>
      <c r="D57" s="379">
        <v>87</v>
      </c>
      <c r="E57" s="379">
        <v>75</v>
      </c>
      <c r="F57" s="379">
        <v>12</v>
      </c>
      <c r="G57" s="379">
        <f t="shared" si="2"/>
        <v>74</v>
      </c>
      <c r="H57" s="379">
        <v>64</v>
      </c>
      <c r="I57" s="379">
        <v>10</v>
      </c>
      <c r="J57" s="472">
        <f t="shared" si="0"/>
        <v>-11</v>
      </c>
      <c r="K57" s="472">
        <f t="shared" si="1"/>
        <v>-2</v>
      </c>
    </row>
    <row r="58" spans="1:11" s="37" customFormat="1" ht="19.5" customHeight="1">
      <c r="A58" s="59"/>
      <c r="B58" s="63" t="s">
        <v>1074</v>
      </c>
      <c r="C58" s="44"/>
      <c r="D58" s="379">
        <v>21250</v>
      </c>
      <c r="E58" s="379">
        <v>18005</v>
      </c>
      <c r="F58" s="379">
        <v>3245</v>
      </c>
      <c r="G58" s="379">
        <f t="shared" si="2"/>
        <v>22057</v>
      </c>
      <c r="H58" s="379">
        <v>18670</v>
      </c>
      <c r="I58" s="379">
        <v>3387</v>
      </c>
      <c r="J58" s="472">
        <f t="shared" si="0"/>
        <v>665</v>
      </c>
      <c r="K58" s="472">
        <f t="shared" si="1"/>
        <v>142</v>
      </c>
    </row>
    <row r="59" spans="1:11" ht="19.5" customHeight="1">
      <c r="A59" s="59"/>
      <c r="B59" s="63" t="s">
        <v>1075</v>
      </c>
      <c r="C59" s="44"/>
      <c r="D59" s="379">
        <v>250</v>
      </c>
      <c r="E59" s="379">
        <v>233</v>
      </c>
      <c r="F59" s="379">
        <v>17</v>
      </c>
      <c r="G59" s="379">
        <f t="shared" si="2"/>
        <v>304</v>
      </c>
      <c r="H59" s="379">
        <v>287</v>
      </c>
      <c r="I59" s="379">
        <v>17</v>
      </c>
      <c r="J59" s="472">
        <f t="shared" si="0"/>
        <v>54</v>
      </c>
      <c r="K59" s="470">
        <v>0</v>
      </c>
    </row>
    <row r="60" spans="1:11" ht="19.5" customHeight="1">
      <c r="A60" s="59"/>
      <c r="B60" s="63" t="s">
        <v>1076</v>
      </c>
      <c r="C60" s="44"/>
      <c r="D60" s="379">
        <v>165</v>
      </c>
      <c r="E60" s="379">
        <v>111</v>
      </c>
      <c r="F60" s="379">
        <v>54</v>
      </c>
      <c r="G60" s="379">
        <f t="shared" si="2"/>
        <v>168</v>
      </c>
      <c r="H60" s="379">
        <v>102</v>
      </c>
      <c r="I60" s="379">
        <v>66</v>
      </c>
      <c r="J60" s="472">
        <f t="shared" si="0"/>
        <v>-9</v>
      </c>
      <c r="K60" s="472">
        <f t="shared" si="1"/>
        <v>12</v>
      </c>
    </row>
    <row r="61" spans="1:11" ht="19.5" customHeight="1">
      <c r="A61" s="59"/>
      <c r="B61" s="63" t="s">
        <v>1077</v>
      </c>
      <c r="C61" s="44"/>
      <c r="D61" s="379">
        <v>69</v>
      </c>
      <c r="E61" s="379">
        <v>25</v>
      </c>
      <c r="F61" s="379">
        <v>44</v>
      </c>
      <c r="G61" s="379">
        <f t="shared" si="2"/>
        <v>79</v>
      </c>
      <c r="H61" s="379">
        <v>29</v>
      </c>
      <c r="I61" s="379">
        <v>50</v>
      </c>
      <c r="J61" s="472">
        <f t="shared" si="0"/>
        <v>4</v>
      </c>
      <c r="K61" s="472">
        <f t="shared" si="1"/>
        <v>6</v>
      </c>
    </row>
    <row r="62" spans="1:11" ht="19.5" customHeight="1">
      <c r="A62" s="59"/>
      <c r="B62" s="63" t="s">
        <v>1078</v>
      </c>
      <c r="C62" s="44"/>
      <c r="D62" s="379">
        <v>106</v>
      </c>
      <c r="E62" s="379">
        <v>88</v>
      </c>
      <c r="F62" s="379">
        <v>18</v>
      </c>
      <c r="G62" s="379">
        <f t="shared" si="2"/>
        <v>132</v>
      </c>
      <c r="H62" s="379">
        <v>108</v>
      </c>
      <c r="I62" s="379">
        <v>24</v>
      </c>
      <c r="J62" s="472">
        <f t="shared" si="0"/>
        <v>20</v>
      </c>
      <c r="K62" s="472">
        <f t="shared" si="1"/>
        <v>6</v>
      </c>
    </row>
    <row r="63" spans="1:11" ht="19.5" customHeight="1">
      <c r="A63" s="59"/>
      <c r="B63" s="63" t="s">
        <v>1079</v>
      </c>
      <c r="C63" s="44"/>
      <c r="D63" s="379">
        <v>23</v>
      </c>
      <c r="E63" s="379">
        <v>14</v>
      </c>
      <c r="F63" s="379">
        <v>9</v>
      </c>
      <c r="G63" s="379">
        <f t="shared" si="2"/>
        <v>28</v>
      </c>
      <c r="H63" s="379">
        <v>16</v>
      </c>
      <c r="I63" s="379">
        <v>12</v>
      </c>
      <c r="J63" s="472">
        <f t="shared" si="0"/>
        <v>2</v>
      </c>
      <c r="K63" s="472">
        <f t="shared" si="1"/>
        <v>3</v>
      </c>
    </row>
    <row r="64" spans="1:11" ht="28.5" customHeight="1">
      <c r="A64" s="59"/>
      <c r="B64" s="109" t="s">
        <v>777</v>
      </c>
      <c r="C64" s="44"/>
      <c r="D64" s="379">
        <v>103</v>
      </c>
      <c r="E64" s="379">
        <v>82</v>
      </c>
      <c r="F64" s="379">
        <v>21</v>
      </c>
      <c r="G64" s="379">
        <f t="shared" si="2"/>
        <v>182</v>
      </c>
      <c r="H64" s="379">
        <f>H53-SUM(H54:H63)</f>
        <v>133</v>
      </c>
      <c r="I64" s="379">
        <f>I53-SUM(I54:I63)</f>
        <v>49</v>
      </c>
      <c r="J64" s="472">
        <f t="shared" si="0"/>
        <v>51</v>
      </c>
      <c r="K64" s="472">
        <f t="shared" si="1"/>
        <v>28</v>
      </c>
    </row>
    <row r="65" spans="1:11" ht="5.25" customHeight="1" thickBot="1">
      <c r="A65" s="14"/>
      <c r="B65" s="376" t="s">
        <v>10</v>
      </c>
      <c r="C65" s="17"/>
      <c r="D65" s="374"/>
      <c r="E65" s="374"/>
      <c r="F65" s="374"/>
      <c r="G65" s="374"/>
      <c r="H65" s="374"/>
      <c r="I65" s="374"/>
      <c r="J65" s="374"/>
      <c r="K65" s="374"/>
    </row>
    <row r="66" spans="1:11" s="47" customFormat="1" ht="16.5" customHeight="1">
      <c r="A66" s="266" t="s">
        <v>1183</v>
      </c>
      <c r="C66" s="59"/>
      <c r="E66" s="378"/>
      <c r="F66" s="378"/>
      <c r="G66" s="378"/>
      <c r="H66" s="379"/>
      <c r="I66" s="98"/>
      <c r="J66" s="95"/>
      <c r="K66" s="378"/>
    </row>
    <row r="67" spans="1:11" s="47" customFormat="1" ht="16.5" customHeight="1">
      <c r="A67" s="47" t="s">
        <v>1080</v>
      </c>
      <c r="D67" s="267"/>
      <c r="E67" s="267"/>
      <c r="F67" s="267"/>
      <c r="G67" s="267"/>
      <c r="H67" s="379"/>
      <c r="I67" s="98"/>
      <c r="J67" s="95"/>
      <c r="K67" s="267"/>
    </row>
    <row r="68" spans="1:11" ht="13.5">
      <c r="A68" s="394"/>
      <c r="B68" s="394"/>
      <c r="C68" s="394"/>
      <c r="D68" s="395"/>
      <c r="E68" s="395"/>
      <c r="F68" s="395"/>
      <c r="G68" s="395"/>
      <c r="H68" s="395"/>
      <c r="I68" s="395"/>
      <c r="J68" s="395"/>
      <c r="K68" s="395"/>
    </row>
    <row r="69" spans="1:11" ht="13.5">
      <c r="A69" s="394"/>
      <c r="B69" s="394"/>
      <c r="C69" s="394"/>
      <c r="D69" s="395"/>
      <c r="E69" s="395"/>
      <c r="F69" s="395"/>
      <c r="G69" s="395"/>
      <c r="H69" s="395"/>
      <c r="I69" s="395"/>
      <c r="J69" s="395"/>
      <c r="K69" s="395"/>
    </row>
    <row r="70" spans="1:11" ht="13.5">
      <c r="A70" s="394"/>
      <c r="B70" s="394"/>
      <c r="C70" s="394"/>
      <c r="D70" s="395"/>
      <c r="E70" s="395"/>
      <c r="F70" s="395"/>
      <c r="G70" s="395"/>
      <c r="H70" s="395"/>
      <c r="I70" s="395"/>
      <c r="J70" s="395"/>
      <c r="K70" s="395"/>
    </row>
    <row r="71" spans="1:11" ht="13.5">
      <c r="A71" s="394"/>
      <c r="B71" s="394"/>
      <c r="C71" s="394"/>
      <c r="D71" s="395"/>
      <c r="E71" s="395"/>
      <c r="F71" s="395"/>
      <c r="G71" s="395"/>
      <c r="H71" s="395"/>
      <c r="I71" s="395"/>
      <c r="J71" s="395"/>
      <c r="K71" s="395"/>
    </row>
  </sheetData>
  <sheetProtection/>
  <mergeCells count="9">
    <mergeCell ref="A1:K1"/>
    <mergeCell ref="A2:K2"/>
    <mergeCell ref="A4:A6"/>
    <mergeCell ref="B4:B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4" customWidth="1"/>
    <col min="2" max="2" width="12.125" style="4" customWidth="1"/>
    <col min="3" max="3" width="0.875" style="4" customWidth="1"/>
    <col min="4" max="11" width="10.25390625" style="372" customWidth="1"/>
    <col min="12" max="16384" width="9.00390625" style="2" customWidth="1"/>
  </cols>
  <sheetData>
    <row r="1" spans="1:11" ht="19.5" customHeight="1">
      <c r="A1" s="478" t="s">
        <v>1081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s="6" customFormat="1" ht="19.5" customHeight="1">
      <c r="A2" s="488" t="s">
        <v>1082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s="78" customFormat="1" ht="18" thickBot="1">
      <c r="A3" s="35"/>
      <c r="B3" s="35"/>
      <c r="C3" s="35"/>
      <c r="D3" s="377"/>
      <c r="E3" s="377"/>
      <c r="F3" s="377"/>
      <c r="G3" s="377"/>
      <c r="H3" s="377"/>
      <c r="I3" s="52"/>
      <c r="J3" s="52"/>
      <c r="K3" s="52"/>
    </row>
    <row r="4" spans="1:11" s="384" customFormat="1" ht="19.5" customHeight="1">
      <c r="A4" s="581" t="s">
        <v>367</v>
      </c>
      <c r="B4" s="581"/>
      <c r="C4" s="586"/>
      <c r="D4" s="704" t="s">
        <v>261</v>
      </c>
      <c r="E4" s="704"/>
      <c r="F4" s="704"/>
      <c r="G4" s="704"/>
      <c r="H4" s="704"/>
      <c r="I4" s="704"/>
      <c r="J4" s="704"/>
      <c r="K4" s="705"/>
    </row>
    <row r="5" spans="1:11" s="384" customFormat="1" ht="19.5" customHeight="1">
      <c r="A5" s="581"/>
      <c r="B5" s="581"/>
      <c r="C5" s="586"/>
      <c r="D5" s="709" t="s">
        <v>1185</v>
      </c>
      <c r="E5" s="709"/>
      <c r="F5" s="709"/>
      <c r="G5" s="709" t="s">
        <v>1186</v>
      </c>
      <c r="H5" s="709"/>
      <c r="I5" s="709"/>
      <c r="J5" s="709" t="s">
        <v>1083</v>
      </c>
      <c r="K5" s="706" t="s">
        <v>1084</v>
      </c>
    </row>
    <row r="6" spans="1:11" s="384" customFormat="1" ht="19.5" customHeight="1">
      <c r="A6" s="700"/>
      <c r="B6" s="700"/>
      <c r="C6" s="528"/>
      <c r="D6" s="386" t="s">
        <v>1085</v>
      </c>
      <c r="E6" s="386" t="s">
        <v>1086</v>
      </c>
      <c r="F6" s="386" t="s">
        <v>1087</v>
      </c>
      <c r="G6" s="386" t="s">
        <v>1085</v>
      </c>
      <c r="H6" s="386" t="s">
        <v>1086</v>
      </c>
      <c r="I6" s="386" t="s">
        <v>1087</v>
      </c>
      <c r="J6" s="709"/>
      <c r="K6" s="706"/>
    </row>
    <row r="7" spans="1:11" s="384" customFormat="1" ht="6" customHeight="1">
      <c r="A7" s="101"/>
      <c r="B7" s="101"/>
      <c r="C7" s="357"/>
      <c r="D7" s="385"/>
      <c r="E7" s="385"/>
      <c r="F7" s="385"/>
      <c r="G7" s="385"/>
      <c r="H7" s="385"/>
      <c r="I7" s="385"/>
      <c r="J7" s="385"/>
      <c r="K7" s="385"/>
    </row>
    <row r="8" spans="1:11" ht="19.5" customHeight="1">
      <c r="A8" s="11"/>
      <c r="B8" s="368" t="s">
        <v>778</v>
      </c>
      <c r="C8" s="9"/>
      <c r="D8" s="403">
        <v>78383</v>
      </c>
      <c r="E8" s="403">
        <v>66347</v>
      </c>
      <c r="F8" s="403">
        <v>12036</v>
      </c>
      <c r="G8" s="403">
        <f>G10+G53</f>
        <v>80629</v>
      </c>
      <c r="H8" s="403">
        <f>H10+H53</f>
        <v>67678</v>
      </c>
      <c r="I8" s="403">
        <f>I10+I53</f>
        <v>12951</v>
      </c>
      <c r="J8" s="404">
        <f>H8-E8</f>
        <v>1331</v>
      </c>
      <c r="K8" s="404">
        <f>I8-F8</f>
        <v>915</v>
      </c>
    </row>
    <row r="9" spans="1:11" ht="19.5" customHeight="1">
      <c r="A9" s="11"/>
      <c r="B9" s="11"/>
      <c r="C9" s="9"/>
      <c r="J9" s="375"/>
      <c r="K9" s="375"/>
    </row>
    <row r="10" spans="1:11" ht="19.5" customHeight="1">
      <c r="A10" s="11"/>
      <c r="B10" s="368" t="s">
        <v>1088</v>
      </c>
      <c r="C10" s="9"/>
      <c r="D10" s="390">
        <v>65389</v>
      </c>
      <c r="E10" s="372">
        <v>55580</v>
      </c>
      <c r="F10" s="372">
        <v>9809</v>
      </c>
      <c r="G10" s="372">
        <f>SUM(G11:G51)</f>
        <v>67360</v>
      </c>
      <c r="H10" s="372">
        <f>SUM(H11:H51)</f>
        <v>56768</v>
      </c>
      <c r="I10" s="372">
        <f>SUM(I11:I51)</f>
        <v>10592</v>
      </c>
      <c r="J10" s="404">
        <f aca="true" t="shared" si="0" ref="J10:J63">H10-E10</f>
        <v>1188</v>
      </c>
      <c r="K10" s="404">
        <f aca="true" t="shared" si="1" ref="K10:K63">I10-F10</f>
        <v>783</v>
      </c>
    </row>
    <row r="11" spans="1:11" s="384" customFormat="1" ht="19.5" customHeight="1">
      <c r="A11" s="59" t="s">
        <v>73</v>
      </c>
      <c r="B11" s="63" t="s">
        <v>1089</v>
      </c>
      <c r="C11" s="44"/>
      <c r="D11" s="390">
        <v>6071</v>
      </c>
      <c r="E11" s="390">
        <v>5223</v>
      </c>
      <c r="F11" s="390">
        <v>848</v>
      </c>
      <c r="G11" s="390">
        <f>H11+I11</f>
        <v>6129</v>
      </c>
      <c r="H11" s="390">
        <v>5214</v>
      </c>
      <c r="I11" s="390">
        <v>915</v>
      </c>
      <c r="J11" s="473">
        <f t="shared" si="0"/>
        <v>-9</v>
      </c>
      <c r="K11" s="473">
        <f t="shared" si="1"/>
        <v>67</v>
      </c>
    </row>
    <row r="12" spans="1:11" s="384" customFormat="1" ht="19.5" customHeight="1">
      <c r="A12" s="59" t="s">
        <v>95</v>
      </c>
      <c r="B12" s="63" t="s">
        <v>779</v>
      </c>
      <c r="C12" s="44"/>
      <c r="D12" s="390">
        <v>41</v>
      </c>
      <c r="E12" s="390">
        <v>26</v>
      </c>
      <c r="F12" s="390">
        <v>15</v>
      </c>
      <c r="G12" s="390">
        <f aca="true" t="shared" si="2" ref="G12:G53">H12+I12</f>
        <v>60</v>
      </c>
      <c r="H12" s="390">
        <v>47</v>
      </c>
      <c r="I12" s="390">
        <v>13</v>
      </c>
      <c r="J12" s="473">
        <f t="shared" si="0"/>
        <v>21</v>
      </c>
      <c r="K12" s="473">
        <f t="shared" si="1"/>
        <v>-2</v>
      </c>
    </row>
    <row r="13" spans="1:11" s="384" customFormat="1" ht="19.5" customHeight="1">
      <c r="A13" s="59" t="s">
        <v>74</v>
      </c>
      <c r="B13" s="63" t="s">
        <v>1090</v>
      </c>
      <c r="C13" s="44"/>
      <c r="D13" s="390">
        <v>322</v>
      </c>
      <c r="E13" s="390">
        <v>276</v>
      </c>
      <c r="F13" s="390">
        <v>46</v>
      </c>
      <c r="G13" s="390">
        <f t="shared" si="2"/>
        <v>319</v>
      </c>
      <c r="H13" s="384">
        <v>250</v>
      </c>
      <c r="I13" s="384">
        <v>69</v>
      </c>
      <c r="J13" s="473">
        <f t="shared" si="0"/>
        <v>-26</v>
      </c>
      <c r="K13" s="473">
        <f t="shared" si="1"/>
        <v>23</v>
      </c>
    </row>
    <row r="14" spans="1:11" s="384" customFormat="1" ht="19.5" customHeight="1">
      <c r="A14" s="59" t="s">
        <v>75</v>
      </c>
      <c r="B14" s="63" t="s">
        <v>1091</v>
      </c>
      <c r="C14" s="44"/>
      <c r="D14" s="390">
        <v>4962</v>
      </c>
      <c r="E14" s="390">
        <v>4400</v>
      </c>
      <c r="F14" s="390">
        <v>562</v>
      </c>
      <c r="G14" s="390">
        <f t="shared" si="2"/>
        <v>4708</v>
      </c>
      <c r="H14" s="390">
        <v>4173</v>
      </c>
      <c r="I14" s="390">
        <v>535</v>
      </c>
      <c r="J14" s="473">
        <f t="shared" si="0"/>
        <v>-227</v>
      </c>
      <c r="K14" s="473">
        <f t="shared" si="1"/>
        <v>-27</v>
      </c>
    </row>
    <row r="15" spans="1:11" s="384" customFormat="1" ht="19.5" customHeight="1">
      <c r="A15" s="59" t="s">
        <v>76</v>
      </c>
      <c r="B15" s="63" t="s">
        <v>1092</v>
      </c>
      <c r="C15" s="44"/>
      <c r="D15" s="390">
        <v>51</v>
      </c>
      <c r="E15" s="390">
        <v>41</v>
      </c>
      <c r="F15" s="390">
        <v>10</v>
      </c>
      <c r="G15" s="390">
        <f t="shared" si="2"/>
        <v>45</v>
      </c>
      <c r="H15" s="390">
        <v>35</v>
      </c>
      <c r="I15" s="390">
        <v>10</v>
      </c>
      <c r="J15" s="473">
        <f t="shared" si="0"/>
        <v>-6</v>
      </c>
      <c r="K15" s="474">
        <f t="shared" si="1"/>
        <v>0</v>
      </c>
    </row>
    <row r="16" spans="1:11" s="384" customFormat="1" ht="19.5" customHeight="1">
      <c r="A16" s="59" t="s">
        <v>77</v>
      </c>
      <c r="B16" s="63" t="s">
        <v>1093</v>
      </c>
      <c r="C16" s="44"/>
      <c r="D16" s="390">
        <v>1022</v>
      </c>
      <c r="E16" s="390">
        <v>826</v>
      </c>
      <c r="F16" s="390">
        <v>196</v>
      </c>
      <c r="G16" s="390">
        <f t="shared" si="2"/>
        <v>946</v>
      </c>
      <c r="H16" s="390">
        <v>760</v>
      </c>
      <c r="I16" s="390">
        <v>186</v>
      </c>
      <c r="J16" s="473">
        <f t="shared" si="0"/>
        <v>-66</v>
      </c>
      <c r="K16" s="473">
        <f t="shared" si="1"/>
        <v>-10</v>
      </c>
    </row>
    <row r="17" spans="1:11" s="384" customFormat="1" ht="19.5" customHeight="1">
      <c r="A17" s="59" t="s">
        <v>78</v>
      </c>
      <c r="B17" s="63" t="s">
        <v>1094</v>
      </c>
      <c r="C17" s="44"/>
      <c r="D17" s="390">
        <v>65</v>
      </c>
      <c r="E17" s="390">
        <v>56</v>
      </c>
      <c r="F17" s="390">
        <v>9</v>
      </c>
      <c r="G17" s="390">
        <f t="shared" si="2"/>
        <v>48</v>
      </c>
      <c r="H17" s="390">
        <v>33</v>
      </c>
      <c r="I17" s="390">
        <v>15</v>
      </c>
      <c r="J17" s="473">
        <f t="shared" si="0"/>
        <v>-23</v>
      </c>
      <c r="K17" s="473">
        <f t="shared" si="1"/>
        <v>6</v>
      </c>
    </row>
    <row r="18" spans="1:11" s="384" customFormat="1" ht="19.5" customHeight="1">
      <c r="A18" s="59" t="s">
        <v>79</v>
      </c>
      <c r="B18" s="63" t="s">
        <v>1095</v>
      </c>
      <c r="C18" s="44"/>
      <c r="D18" s="390">
        <v>5057</v>
      </c>
      <c r="E18" s="390">
        <v>4065</v>
      </c>
      <c r="F18" s="390">
        <v>992</v>
      </c>
      <c r="G18" s="390">
        <f t="shared" si="2"/>
        <v>6597</v>
      </c>
      <c r="H18" s="390">
        <v>5339</v>
      </c>
      <c r="I18" s="390">
        <v>1258</v>
      </c>
      <c r="J18" s="473">
        <f t="shared" si="0"/>
        <v>1274</v>
      </c>
      <c r="K18" s="473">
        <f t="shared" si="1"/>
        <v>266</v>
      </c>
    </row>
    <row r="19" spans="1:11" s="384" customFormat="1" ht="19.5" customHeight="1">
      <c r="A19" s="59" t="s">
        <v>80</v>
      </c>
      <c r="B19" s="63" t="s">
        <v>1096</v>
      </c>
      <c r="C19" s="44"/>
      <c r="D19" s="390">
        <v>66</v>
      </c>
      <c r="E19" s="390">
        <v>56</v>
      </c>
      <c r="F19" s="390">
        <v>10</v>
      </c>
      <c r="G19" s="390">
        <f t="shared" si="2"/>
        <v>69</v>
      </c>
      <c r="H19" s="390">
        <v>55</v>
      </c>
      <c r="I19" s="390">
        <v>14</v>
      </c>
      <c r="J19" s="473">
        <f t="shared" si="0"/>
        <v>-1</v>
      </c>
      <c r="K19" s="473">
        <f t="shared" si="1"/>
        <v>4</v>
      </c>
    </row>
    <row r="20" spans="1:11" s="384" customFormat="1" ht="19.5" customHeight="1">
      <c r="A20" s="59" t="s">
        <v>81</v>
      </c>
      <c r="B20" s="63" t="s">
        <v>1097</v>
      </c>
      <c r="C20" s="44"/>
      <c r="D20" s="390">
        <v>828</v>
      </c>
      <c r="E20" s="390">
        <v>686</v>
      </c>
      <c r="F20" s="390">
        <v>142</v>
      </c>
      <c r="G20" s="390">
        <f t="shared" si="2"/>
        <v>870</v>
      </c>
      <c r="H20" s="390">
        <v>678</v>
      </c>
      <c r="I20" s="390">
        <v>192</v>
      </c>
      <c r="J20" s="473">
        <f t="shared" si="0"/>
        <v>-8</v>
      </c>
      <c r="K20" s="473">
        <f t="shared" si="1"/>
        <v>50</v>
      </c>
    </row>
    <row r="21" spans="1:11" s="384" customFormat="1" ht="19.5" customHeight="1">
      <c r="A21" s="59" t="s">
        <v>82</v>
      </c>
      <c r="B21" s="63" t="s">
        <v>1098</v>
      </c>
      <c r="C21" s="44"/>
      <c r="D21" s="390">
        <v>109</v>
      </c>
      <c r="E21" s="390">
        <v>85</v>
      </c>
      <c r="F21" s="390">
        <v>24</v>
      </c>
      <c r="G21" s="390">
        <f t="shared" si="2"/>
        <v>85</v>
      </c>
      <c r="H21" s="390">
        <v>68</v>
      </c>
      <c r="I21" s="390">
        <v>17</v>
      </c>
      <c r="J21" s="473">
        <f t="shared" si="0"/>
        <v>-17</v>
      </c>
      <c r="K21" s="473">
        <f t="shared" si="1"/>
        <v>-7</v>
      </c>
    </row>
    <row r="22" spans="1:11" s="384" customFormat="1" ht="19.5" customHeight="1">
      <c r="A22" s="59" t="s">
        <v>83</v>
      </c>
      <c r="B22" s="63" t="s">
        <v>1099</v>
      </c>
      <c r="C22" s="44"/>
      <c r="D22" s="390">
        <v>11560</v>
      </c>
      <c r="E22" s="390">
        <v>9481</v>
      </c>
      <c r="F22" s="390">
        <v>2079</v>
      </c>
      <c r="G22" s="390">
        <f t="shared" si="2"/>
        <v>11106</v>
      </c>
      <c r="H22" s="390">
        <v>9008</v>
      </c>
      <c r="I22" s="390">
        <v>2098</v>
      </c>
      <c r="J22" s="473">
        <f t="shared" si="0"/>
        <v>-473</v>
      </c>
      <c r="K22" s="473">
        <f t="shared" si="1"/>
        <v>19</v>
      </c>
    </row>
    <row r="23" spans="1:11" s="384" customFormat="1" ht="19.5" customHeight="1">
      <c r="A23" s="59" t="s">
        <v>84</v>
      </c>
      <c r="B23" s="63" t="s">
        <v>1100</v>
      </c>
      <c r="C23" s="44"/>
      <c r="D23" s="390">
        <v>741</v>
      </c>
      <c r="E23" s="390">
        <v>550</v>
      </c>
      <c r="F23" s="390">
        <v>191</v>
      </c>
      <c r="G23" s="390">
        <f t="shared" si="2"/>
        <v>730</v>
      </c>
      <c r="H23" s="390">
        <v>544</v>
      </c>
      <c r="I23" s="390">
        <v>186</v>
      </c>
      <c r="J23" s="473">
        <f t="shared" si="0"/>
        <v>-6</v>
      </c>
      <c r="K23" s="473">
        <f t="shared" si="1"/>
        <v>-5</v>
      </c>
    </row>
    <row r="24" spans="1:11" s="384" customFormat="1" ht="19.5" customHeight="1">
      <c r="A24" s="59" t="s">
        <v>85</v>
      </c>
      <c r="B24" s="63" t="s">
        <v>764</v>
      </c>
      <c r="C24" s="44"/>
      <c r="D24" s="390">
        <v>5146</v>
      </c>
      <c r="E24" s="390">
        <v>4333</v>
      </c>
      <c r="F24" s="390">
        <v>813</v>
      </c>
      <c r="G24" s="390">
        <f t="shared" si="2"/>
        <v>4693</v>
      </c>
      <c r="H24" s="390">
        <v>3998</v>
      </c>
      <c r="I24" s="390">
        <v>695</v>
      </c>
      <c r="J24" s="473">
        <f t="shared" si="0"/>
        <v>-335</v>
      </c>
      <c r="K24" s="473">
        <f t="shared" si="1"/>
        <v>-118</v>
      </c>
    </row>
    <row r="25" spans="1:11" s="384" customFormat="1" ht="19.5" customHeight="1">
      <c r="A25" s="59" t="s">
        <v>86</v>
      </c>
      <c r="B25" s="63" t="s">
        <v>765</v>
      </c>
      <c r="C25" s="44"/>
      <c r="D25" s="390">
        <v>6079</v>
      </c>
      <c r="E25" s="390">
        <v>5230</v>
      </c>
      <c r="F25" s="390">
        <v>849</v>
      </c>
      <c r="G25" s="390">
        <f t="shared" si="2"/>
        <v>6596</v>
      </c>
      <c r="H25" s="390">
        <v>5669</v>
      </c>
      <c r="I25" s="390">
        <v>927</v>
      </c>
      <c r="J25" s="473">
        <f t="shared" si="0"/>
        <v>439</v>
      </c>
      <c r="K25" s="473">
        <f t="shared" si="1"/>
        <v>78</v>
      </c>
    </row>
    <row r="26" spans="1:11" s="384" customFormat="1" ht="19.5" customHeight="1">
      <c r="A26" s="59" t="s">
        <v>87</v>
      </c>
      <c r="B26" s="63" t="s">
        <v>766</v>
      </c>
      <c r="C26" s="44"/>
      <c r="D26" s="390">
        <v>8</v>
      </c>
      <c r="E26" s="390">
        <v>8</v>
      </c>
      <c r="F26" s="470">
        <v>0</v>
      </c>
      <c r="G26" s="390">
        <f t="shared" si="2"/>
        <v>6</v>
      </c>
      <c r="H26" s="390">
        <v>4</v>
      </c>
      <c r="I26" s="391">
        <v>2</v>
      </c>
      <c r="J26" s="473">
        <f t="shared" si="0"/>
        <v>-4</v>
      </c>
      <c r="K26" s="473">
        <f t="shared" si="1"/>
        <v>2</v>
      </c>
    </row>
    <row r="27" spans="1:11" s="384" customFormat="1" ht="19.5" customHeight="1">
      <c r="A27" s="59" t="s">
        <v>88</v>
      </c>
      <c r="B27" s="63" t="s">
        <v>780</v>
      </c>
      <c r="C27" s="44"/>
      <c r="D27" s="390">
        <v>4491</v>
      </c>
      <c r="E27" s="390">
        <v>3995</v>
      </c>
      <c r="F27" s="390">
        <v>496</v>
      </c>
      <c r="G27" s="390">
        <f t="shared" si="2"/>
        <v>4396</v>
      </c>
      <c r="H27" s="390">
        <v>3916</v>
      </c>
      <c r="I27" s="390">
        <v>480</v>
      </c>
      <c r="J27" s="473">
        <f t="shared" si="0"/>
        <v>-79</v>
      </c>
      <c r="K27" s="473">
        <f t="shared" si="1"/>
        <v>-16</v>
      </c>
    </row>
    <row r="28" spans="1:11" s="384" customFormat="1" ht="19.5" customHeight="1">
      <c r="A28" s="59" t="s">
        <v>96</v>
      </c>
      <c r="B28" s="63" t="s">
        <v>768</v>
      </c>
      <c r="C28" s="44"/>
      <c r="D28" s="390">
        <v>326</v>
      </c>
      <c r="E28" s="390">
        <v>254</v>
      </c>
      <c r="F28" s="390">
        <v>72</v>
      </c>
      <c r="G28" s="390">
        <f t="shared" si="2"/>
        <v>256</v>
      </c>
      <c r="H28" s="390">
        <v>211</v>
      </c>
      <c r="I28" s="390">
        <v>45</v>
      </c>
      <c r="J28" s="473">
        <f t="shared" si="0"/>
        <v>-43</v>
      </c>
      <c r="K28" s="473">
        <f t="shared" si="1"/>
        <v>-27</v>
      </c>
    </row>
    <row r="29" spans="1:11" s="384" customFormat="1" ht="19.5" customHeight="1">
      <c r="A29" s="59" t="s">
        <v>85</v>
      </c>
      <c r="B29" s="63" t="s">
        <v>769</v>
      </c>
      <c r="C29" s="44"/>
      <c r="D29" s="390">
        <v>57</v>
      </c>
      <c r="E29" s="390">
        <v>43</v>
      </c>
      <c r="F29" s="390">
        <v>14</v>
      </c>
      <c r="G29" s="390">
        <f t="shared" si="2"/>
        <v>59</v>
      </c>
      <c r="H29" s="390">
        <v>41</v>
      </c>
      <c r="I29" s="390">
        <v>18</v>
      </c>
      <c r="J29" s="473">
        <f t="shared" si="0"/>
        <v>-2</v>
      </c>
      <c r="K29" s="473">
        <f t="shared" si="1"/>
        <v>4</v>
      </c>
    </row>
    <row r="30" spans="1:11" s="384" customFormat="1" ht="19.5" customHeight="1">
      <c r="A30" s="59" t="s">
        <v>86</v>
      </c>
      <c r="B30" s="63" t="s">
        <v>781</v>
      </c>
      <c r="C30" s="44"/>
      <c r="D30" s="390">
        <v>640</v>
      </c>
      <c r="E30" s="390">
        <v>500</v>
      </c>
      <c r="F30" s="390">
        <v>140</v>
      </c>
      <c r="G30" s="390">
        <f t="shared" si="2"/>
        <v>743</v>
      </c>
      <c r="H30" s="390">
        <v>560</v>
      </c>
      <c r="I30" s="390">
        <v>183</v>
      </c>
      <c r="J30" s="473">
        <f t="shared" si="0"/>
        <v>60</v>
      </c>
      <c r="K30" s="473">
        <f t="shared" si="1"/>
        <v>43</v>
      </c>
    </row>
    <row r="31" spans="1:11" s="384" customFormat="1" ht="19.5" customHeight="1">
      <c r="A31" s="59" t="s">
        <v>97</v>
      </c>
      <c r="B31" s="63" t="s">
        <v>1101</v>
      </c>
      <c r="C31" s="44"/>
      <c r="D31" s="390">
        <v>3380</v>
      </c>
      <c r="E31" s="390">
        <v>2997</v>
      </c>
      <c r="F31" s="390">
        <v>383</v>
      </c>
      <c r="G31" s="390">
        <f t="shared" si="2"/>
        <v>3620</v>
      </c>
      <c r="H31" s="390">
        <v>3154</v>
      </c>
      <c r="I31" s="390">
        <v>466</v>
      </c>
      <c r="J31" s="473">
        <f t="shared" si="0"/>
        <v>157</v>
      </c>
      <c r="K31" s="473">
        <f t="shared" si="1"/>
        <v>83</v>
      </c>
    </row>
    <row r="32" spans="1:11" s="384" customFormat="1" ht="19.5" customHeight="1">
      <c r="A32" s="59" t="s">
        <v>89</v>
      </c>
      <c r="B32" s="63" t="s">
        <v>1102</v>
      </c>
      <c r="C32" s="44"/>
      <c r="D32" s="390">
        <v>2499</v>
      </c>
      <c r="E32" s="390">
        <v>2186</v>
      </c>
      <c r="F32" s="390">
        <v>313</v>
      </c>
      <c r="G32" s="390">
        <f t="shared" si="2"/>
        <v>3067</v>
      </c>
      <c r="H32" s="390">
        <v>2652</v>
      </c>
      <c r="I32" s="390">
        <v>415</v>
      </c>
      <c r="J32" s="473">
        <f t="shared" si="0"/>
        <v>466</v>
      </c>
      <c r="K32" s="473">
        <f t="shared" si="1"/>
        <v>102</v>
      </c>
    </row>
    <row r="33" spans="1:11" s="384" customFormat="1" ht="19.5" customHeight="1">
      <c r="A33" s="59" t="s">
        <v>98</v>
      </c>
      <c r="B33" s="63" t="s">
        <v>1103</v>
      </c>
      <c r="C33" s="44"/>
      <c r="D33" s="390">
        <v>815</v>
      </c>
      <c r="E33" s="390">
        <v>645</v>
      </c>
      <c r="F33" s="390">
        <v>170</v>
      </c>
      <c r="G33" s="390">
        <f t="shared" si="2"/>
        <v>867</v>
      </c>
      <c r="H33" s="390">
        <v>669</v>
      </c>
      <c r="I33" s="390">
        <v>198</v>
      </c>
      <c r="J33" s="473">
        <f t="shared" si="0"/>
        <v>24</v>
      </c>
      <c r="K33" s="473">
        <f t="shared" si="1"/>
        <v>28</v>
      </c>
    </row>
    <row r="34" spans="1:11" s="384" customFormat="1" ht="19.5" customHeight="1">
      <c r="A34" s="59"/>
      <c r="B34" s="63" t="s">
        <v>1104</v>
      </c>
      <c r="C34" s="44"/>
      <c r="D34" s="390">
        <v>902</v>
      </c>
      <c r="E34" s="390">
        <v>747</v>
      </c>
      <c r="F34" s="390">
        <v>155</v>
      </c>
      <c r="G34" s="390">
        <f t="shared" si="2"/>
        <v>834</v>
      </c>
      <c r="H34" s="390">
        <v>686</v>
      </c>
      <c r="I34" s="390">
        <v>148</v>
      </c>
      <c r="J34" s="473">
        <f t="shared" si="0"/>
        <v>-61</v>
      </c>
      <c r="K34" s="473">
        <f t="shared" si="1"/>
        <v>-7</v>
      </c>
    </row>
    <row r="35" spans="1:11" s="384" customFormat="1" ht="19.5" customHeight="1">
      <c r="A35" s="59"/>
      <c r="B35" s="63" t="s">
        <v>1105</v>
      </c>
      <c r="C35" s="44"/>
      <c r="D35" s="390">
        <v>199</v>
      </c>
      <c r="E35" s="390">
        <v>163</v>
      </c>
      <c r="F35" s="390">
        <v>36</v>
      </c>
      <c r="G35" s="390">
        <f t="shared" si="2"/>
        <v>203</v>
      </c>
      <c r="H35" s="390">
        <v>153</v>
      </c>
      <c r="I35" s="390">
        <v>50</v>
      </c>
      <c r="J35" s="473">
        <f t="shared" si="0"/>
        <v>-10</v>
      </c>
      <c r="K35" s="473">
        <f t="shared" si="1"/>
        <v>14</v>
      </c>
    </row>
    <row r="36" spans="1:11" s="384" customFormat="1" ht="19.5" customHeight="1">
      <c r="A36" s="59"/>
      <c r="B36" s="63" t="s">
        <v>1106</v>
      </c>
      <c r="C36" s="44"/>
      <c r="D36" s="390">
        <v>925</v>
      </c>
      <c r="E36" s="390">
        <v>811</v>
      </c>
      <c r="F36" s="390">
        <v>114</v>
      </c>
      <c r="G36" s="390">
        <f t="shared" si="2"/>
        <v>902</v>
      </c>
      <c r="H36" s="390">
        <v>794</v>
      </c>
      <c r="I36" s="390">
        <v>108</v>
      </c>
      <c r="J36" s="473">
        <f t="shared" si="0"/>
        <v>-17</v>
      </c>
      <c r="K36" s="473">
        <f t="shared" si="1"/>
        <v>-6</v>
      </c>
    </row>
    <row r="37" spans="1:11" s="384" customFormat="1" ht="19.5" customHeight="1">
      <c r="A37" s="59"/>
      <c r="B37" s="63" t="s">
        <v>771</v>
      </c>
      <c r="C37" s="44"/>
      <c r="D37" s="390">
        <v>358</v>
      </c>
      <c r="E37" s="390">
        <v>317</v>
      </c>
      <c r="F37" s="390">
        <v>41</v>
      </c>
      <c r="G37" s="390">
        <f t="shared" si="2"/>
        <v>414</v>
      </c>
      <c r="H37" s="390">
        <v>336</v>
      </c>
      <c r="I37" s="390">
        <v>78</v>
      </c>
      <c r="J37" s="473">
        <f t="shared" si="0"/>
        <v>19</v>
      </c>
      <c r="K37" s="473">
        <f t="shared" si="1"/>
        <v>37</v>
      </c>
    </row>
    <row r="38" spans="1:11" s="384" customFormat="1" ht="19.5" customHeight="1">
      <c r="A38" s="59" t="s">
        <v>90</v>
      </c>
      <c r="B38" s="63" t="s">
        <v>1107</v>
      </c>
      <c r="C38" s="44"/>
      <c r="D38" s="390">
        <v>807</v>
      </c>
      <c r="E38" s="390">
        <v>707</v>
      </c>
      <c r="F38" s="390">
        <v>100</v>
      </c>
      <c r="G38" s="390">
        <f t="shared" si="2"/>
        <v>932</v>
      </c>
      <c r="H38" s="390">
        <v>807</v>
      </c>
      <c r="I38" s="390">
        <v>125</v>
      </c>
      <c r="J38" s="473">
        <f t="shared" si="0"/>
        <v>100</v>
      </c>
      <c r="K38" s="473">
        <f t="shared" si="1"/>
        <v>25</v>
      </c>
    </row>
    <row r="39" spans="1:11" s="384" customFormat="1" ht="19.5" customHeight="1">
      <c r="A39" s="59" t="s">
        <v>91</v>
      </c>
      <c r="B39" s="63" t="s">
        <v>1108</v>
      </c>
      <c r="C39" s="44"/>
      <c r="D39" s="390">
        <v>1216</v>
      </c>
      <c r="E39" s="390">
        <v>1044</v>
      </c>
      <c r="F39" s="390">
        <v>172</v>
      </c>
      <c r="G39" s="390">
        <f t="shared" si="2"/>
        <v>1113</v>
      </c>
      <c r="H39" s="390">
        <v>965</v>
      </c>
      <c r="I39" s="390">
        <v>148</v>
      </c>
      <c r="J39" s="473">
        <f t="shared" si="0"/>
        <v>-79</v>
      </c>
      <c r="K39" s="473">
        <f t="shared" si="1"/>
        <v>-24</v>
      </c>
    </row>
    <row r="40" spans="1:11" s="384" customFormat="1" ht="19.5" customHeight="1">
      <c r="A40" s="59" t="s">
        <v>92</v>
      </c>
      <c r="B40" s="63" t="s">
        <v>1109</v>
      </c>
      <c r="C40" s="44"/>
      <c r="D40" s="390">
        <v>2063</v>
      </c>
      <c r="E40" s="390">
        <v>1866</v>
      </c>
      <c r="F40" s="390">
        <v>197</v>
      </c>
      <c r="G40" s="390">
        <f t="shared" si="2"/>
        <v>1943</v>
      </c>
      <c r="H40" s="390">
        <v>1738</v>
      </c>
      <c r="I40" s="390">
        <v>205</v>
      </c>
      <c r="J40" s="473">
        <f t="shared" si="0"/>
        <v>-128</v>
      </c>
      <c r="K40" s="473">
        <f t="shared" si="1"/>
        <v>8</v>
      </c>
    </row>
    <row r="41" spans="1:11" s="384" customFormat="1" ht="19.5" customHeight="1">
      <c r="A41" s="59" t="s">
        <v>93</v>
      </c>
      <c r="B41" s="63" t="s">
        <v>1110</v>
      </c>
      <c r="C41" s="44"/>
      <c r="D41" s="390">
        <v>972</v>
      </c>
      <c r="E41" s="390">
        <v>839</v>
      </c>
      <c r="F41" s="390">
        <v>133</v>
      </c>
      <c r="G41" s="390">
        <f t="shared" si="2"/>
        <v>1072</v>
      </c>
      <c r="H41" s="390">
        <v>864</v>
      </c>
      <c r="I41" s="390">
        <v>208</v>
      </c>
      <c r="J41" s="473">
        <f t="shared" si="0"/>
        <v>25</v>
      </c>
      <c r="K41" s="473">
        <f t="shared" si="1"/>
        <v>75</v>
      </c>
    </row>
    <row r="42" spans="1:11" s="384" customFormat="1" ht="19.5" customHeight="1">
      <c r="A42" s="59" t="s">
        <v>94</v>
      </c>
      <c r="B42" s="63" t="s">
        <v>1111</v>
      </c>
      <c r="C42" s="44"/>
      <c r="D42" s="390">
        <v>2844</v>
      </c>
      <c r="E42" s="390">
        <v>2555</v>
      </c>
      <c r="F42" s="390">
        <v>289</v>
      </c>
      <c r="G42" s="390">
        <f t="shared" si="2"/>
        <v>3195</v>
      </c>
      <c r="H42" s="390">
        <v>2801</v>
      </c>
      <c r="I42" s="390">
        <v>394</v>
      </c>
      <c r="J42" s="473">
        <f t="shared" si="0"/>
        <v>246</v>
      </c>
      <c r="K42" s="473">
        <f t="shared" si="1"/>
        <v>105</v>
      </c>
    </row>
    <row r="43" spans="1:11" s="37" customFormat="1" ht="19.5" customHeight="1">
      <c r="A43" s="59"/>
      <c r="B43" s="63" t="s">
        <v>1112</v>
      </c>
      <c r="C43" s="44"/>
      <c r="D43" s="390">
        <v>198</v>
      </c>
      <c r="E43" s="379">
        <v>151</v>
      </c>
      <c r="F43" s="379">
        <v>47</v>
      </c>
      <c r="G43" s="390">
        <f t="shared" si="2"/>
        <v>202</v>
      </c>
      <c r="H43" s="379">
        <v>160</v>
      </c>
      <c r="I43" s="379">
        <v>42</v>
      </c>
      <c r="J43" s="473">
        <f t="shared" si="0"/>
        <v>9</v>
      </c>
      <c r="K43" s="473">
        <f t="shared" si="1"/>
        <v>-5</v>
      </c>
    </row>
    <row r="44" spans="1:11" s="37" customFormat="1" ht="19.5" customHeight="1">
      <c r="A44" s="59"/>
      <c r="B44" s="63" t="s">
        <v>1113</v>
      </c>
      <c r="C44" s="44"/>
      <c r="D44" s="390">
        <v>145</v>
      </c>
      <c r="E44" s="379">
        <v>113</v>
      </c>
      <c r="F44" s="379">
        <v>32</v>
      </c>
      <c r="G44" s="390">
        <f t="shared" si="2"/>
        <v>146</v>
      </c>
      <c r="H44" s="379">
        <v>122</v>
      </c>
      <c r="I44" s="379">
        <v>24</v>
      </c>
      <c r="J44" s="473">
        <f t="shared" si="0"/>
        <v>9</v>
      </c>
      <c r="K44" s="473">
        <f t="shared" si="1"/>
        <v>-8</v>
      </c>
    </row>
    <row r="45" spans="1:11" s="37" customFormat="1" ht="19.5" customHeight="1">
      <c r="A45" s="59"/>
      <c r="B45" s="63" t="s">
        <v>1114</v>
      </c>
      <c r="C45" s="44"/>
      <c r="D45" s="390">
        <v>122</v>
      </c>
      <c r="E45" s="379">
        <v>93</v>
      </c>
      <c r="F45" s="379">
        <v>29</v>
      </c>
      <c r="G45" s="390">
        <f t="shared" si="2"/>
        <v>115</v>
      </c>
      <c r="H45" s="379">
        <v>80</v>
      </c>
      <c r="I45" s="379">
        <v>35</v>
      </c>
      <c r="J45" s="473">
        <f t="shared" si="0"/>
        <v>-13</v>
      </c>
      <c r="K45" s="473">
        <f t="shared" si="1"/>
        <v>6</v>
      </c>
    </row>
    <row r="46" spans="1:11" s="37" customFormat="1" ht="19.5" customHeight="1">
      <c r="A46" s="59"/>
      <c r="B46" s="63" t="s">
        <v>1115</v>
      </c>
      <c r="C46" s="44"/>
      <c r="D46" s="390">
        <v>45</v>
      </c>
      <c r="E46" s="379">
        <v>35</v>
      </c>
      <c r="F46" s="379">
        <v>10</v>
      </c>
      <c r="G46" s="390">
        <f t="shared" si="2"/>
        <v>40</v>
      </c>
      <c r="H46" s="379">
        <v>28</v>
      </c>
      <c r="I46" s="379">
        <v>12</v>
      </c>
      <c r="J46" s="473">
        <f t="shared" si="0"/>
        <v>-7</v>
      </c>
      <c r="K46" s="473">
        <f t="shared" si="1"/>
        <v>2</v>
      </c>
    </row>
    <row r="47" spans="1:11" s="37" customFormat="1" ht="19.5" customHeight="1">
      <c r="A47" s="59"/>
      <c r="B47" s="63" t="s">
        <v>1116</v>
      </c>
      <c r="C47" s="44"/>
      <c r="D47" s="390">
        <v>82</v>
      </c>
      <c r="E47" s="379">
        <v>62</v>
      </c>
      <c r="F47" s="379">
        <v>20</v>
      </c>
      <c r="G47" s="390">
        <f t="shared" si="2"/>
        <v>81</v>
      </c>
      <c r="H47" s="379">
        <v>48</v>
      </c>
      <c r="I47" s="379">
        <v>33</v>
      </c>
      <c r="J47" s="473">
        <f t="shared" si="0"/>
        <v>-14</v>
      </c>
      <c r="K47" s="473">
        <f t="shared" si="1"/>
        <v>13</v>
      </c>
    </row>
    <row r="48" spans="1:11" s="37" customFormat="1" ht="19.5" customHeight="1">
      <c r="A48" s="59"/>
      <c r="B48" s="63" t="s">
        <v>1117</v>
      </c>
      <c r="C48" s="44"/>
      <c r="D48" s="390">
        <v>43</v>
      </c>
      <c r="E48" s="379">
        <v>18</v>
      </c>
      <c r="F48" s="379">
        <v>25</v>
      </c>
      <c r="G48" s="390">
        <f t="shared" si="2"/>
        <v>36</v>
      </c>
      <c r="H48" s="379">
        <v>22</v>
      </c>
      <c r="I48" s="379">
        <v>14</v>
      </c>
      <c r="J48" s="473">
        <f t="shared" si="0"/>
        <v>4</v>
      </c>
      <c r="K48" s="473">
        <f t="shared" si="1"/>
        <v>-11</v>
      </c>
    </row>
    <row r="49" spans="1:11" s="37" customFormat="1" ht="19.5" customHeight="1">
      <c r="A49" s="59"/>
      <c r="B49" s="63" t="s">
        <v>782</v>
      </c>
      <c r="C49" s="44"/>
      <c r="D49" s="390">
        <v>3</v>
      </c>
      <c r="E49" s="379">
        <v>2</v>
      </c>
      <c r="F49" s="379">
        <v>1</v>
      </c>
      <c r="G49" s="390">
        <f t="shared" si="2"/>
        <v>4</v>
      </c>
      <c r="H49" s="379">
        <v>1</v>
      </c>
      <c r="I49" s="379">
        <v>3</v>
      </c>
      <c r="J49" s="473">
        <f t="shared" si="0"/>
        <v>-1</v>
      </c>
      <c r="K49" s="473">
        <f t="shared" si="1"/>
        <v>2</v>
      </c>
    </row>
    <row r="50" spans="1:11" s="37" customFormat="1" ht="19.5" customHeight="1">
      <c r="A50" s="59"/>
      <c r="B50" s="63" t="s">
        <v>1118</v>
      </c>
      <c r="C50" s="44"/>
      <c r="D50" s="390">
        <v>128</v>
      </c>
      <c r="E50" s="379">
        <v>95</v>
      </c>
      <c r="F50" s="379">
        <v>33</v>
      </c>
      <c r="G50" s="390">
        <f t="shared" si="2"/>
        <v>112</v>
      </c>
      <c r="H50" s="379">
        <v>85</v>
      </c>
      <c r="I50" s="379">
        <v>27</v>
      </c>
      <c r="J50" s="473">
        <f t="shared" si="0"/>
        <v>-10</v>
      </c>
      <c r="K50" s="473">
        <f t="shared" si="1"/>
        <v>-6</v>
      </c>
    </row>
    <row r="51" spans="1:11" s="37" customFormat="1" ht="19.5" customHeight="1">
      <c r="A51" s="59"/>
      <c r="B51" s="63" t="s">
        <v>783</v>
      </c>
      <c r="C51" s="44"/>
      <c r="D51" s="390">
        <v>1</v>
      </c>
      <c r="E51" s="470">
        <v>0</v>
      </c>
      <c r="F51" s="379">
        <v>1</v>
      </c>
      <c r="G51" s="390">
        <f t="shared" si="2"/>
        <v>1</v>
      </c>
      <c r="H51" s="470">
        <v>0</v>
      </c>
      <c r="I51" s="379">
        <v>1</v>
      </c>
      <c r="J51" s="474">
        <f t="shared" si="0"/>
        <v>0</v>
      </c>
      <c r="K51" s="474">
        <f t="shared" si="1"/>
        <v>0</v>
      </c>
    </row>
    <row r="52" spans="1:11" s="37" customFormat="1" ht="19.5" customHeight="1">
      <c r="A52" s="59"/>
      <c r="B52" s="59"/>
      <c r="C52" s="44"/>
      <c r="D52" s="390"/>
      <c r="E52" s="379"/>
      <c r="F52" s="379"/>
      <c r="G52" s="379"/>
      <c r="H52" s="379"/>
      <c r="I52" s="379"/>
      <c r="J52" s="404"/>
      <c r="K52" s="404"/>
    </row>
    <row r="53" spans="1:11" s="6" customFormat="1" ht="19.5" customHeight="1">
      <c r="A53" s="11"/>
      <c r="B53" s="368" t="s">
        <v>1119</v>
      </c>
      <c r="C53" s="9"/>
      <c r="D53" s="390">
        <v>12994</v>
      </c>
      <c r="E53" s="383">
        <v>10767</v>
      </c>
      <c r="F53" s="383">
        <v>2227</v>
      </c>
      <c r="G53" s="383">
        <f t="shared" si="2"/>
        <v>13269</v>
      </c>
      <c r="H53" s="383">
        <v>10910</v>
      </c>
      <c r="I53" s="383">
        <v>2359</v>
      </c>
      <c r="J53" s="404">
        <f t="shared" si="0"/>
        <v>143</v>
      </c>
      <c r="K53" s="404">
        <f t="shared" si="1"/>
        <v>132</v>
      </c>
    </row>
    <row r="54" spans="1:11" s="37" customFormat="1" ht="19.5" customHeight="1">
      <c r="A54" s="59"/>
      <c r="B54" s="63" t="s">
        <v>1120</v>
      </c>
      <c r="C54" s="44"/>
      <c r="D54" s="390">
        <v>73</v>
      </c>
      <c r="E54" s="379">
        <v>72</v>
      </c>
      <c r="F54" s="379">
        <v>1</v>
      </c>
      <c r="G54" s="379">
        <f aca="true" t="shared" si="3" ref="G54:G62">H54+I54</f>
        <v>54</v>
      </c>
      <c r="H54" s="379">
        <v>53</v>
      </c>
      <c r="I54" s="379">
        <v>1</v>
      </c>
      <c r="J54" s="473">
        <f t="shared" si="0"/>
        <v>-19</v>
      </c>
      <c r="K54" s="474">
        <f t="shared" si="1"/>
        <v>0</v>
      </c>
    </row>
    <row r="55" spans="1:11" s="37" customFormat="1" ht="19.5" customHeight="1">
      <c r="A55" s="59"/>
      <c r="B55" s="63" t="s">
        <v>1121</v>
      </c>
      <c r="C55" s="44"/>
      <c r="D55" s="390">
        <v>35</v>
      </c>
      <c r="E55" s="379">
        <v>23</v>
      </c>
      <c r="F55" s="379">
        <v>12</v>
      </c>
      <c r="G55" s="379">
        <f t="shared" si="3"/>
        <v>38</v>
      </c>
      <c r="H55" s="379">
        <v>23</v>
      </c>
      <c r="I55" s="379">
        <v>15</v>
      </c>
      <c r="J55" s="474">
        <f t="shared" si="0"/>
        <v>0</v>
      </c>
      <c r="K55" s="473">
        <f t="shared" si="1"/>
        <v>3</v>
      </c>
    </row>
    <row r="56" spans="1:11" s="37" customFormat="1" ht="19.5" customHeight="1">
      <c r="A56" s="59"/>
      <c r="B56" s="63" t="s">
        <v>1122</v>
      </c>
      <c r="C56" s="44"/>
      <c r="D56" s="390">
        <v>64</v>
      </c>
      <c r="E56" s="379">
        <v>40</v>
      </c>
      <c r="F56" s="379">
        <v>24</v>
      </c>
      <c r="G56" s="379">
        <f t="shared" si="3"/>
        <v>50</v>
      </c>
      <c r="H56" s="379">
        <v>30</v>
      </c>
      <c r="I56" s="379">
        <v>20</v>
      </c>
      <c r="J56" s="473">
        <f t="shared" si="0"/>
        <v>-10</v>
      </c>
      <c r="K56" s="473">
        <f t="shared" si="1"/>
        <v>-4</v>
      </c>
    </row>
    <row r="57" spans="1:11" s="37" customFormat="1" ht="19.5" customHeight="1">
      <c r="A57" s="59"/>
      <c r="B57" s="63" t="s">
        <v>1123</v>
      </c>
      <c r="C57" s="44"/>
      <c r="D57" s="390">
        <v>11761</v>
      </c>
      <c r="E57" s="379">
        <v>9827</v>
      </c>
      <c r="F57" s="379">
        <v>1934</v>
      </c>
      <c r="G57" s="379">
        <f t="shared" si="3"/>
        <v>12243</v>
      </c>
      <c r="H57" s="379">
        <v>10141</v>
      </c>
      <c r="I57" s="379">
        <v>2102</v>
      </c>
      <c r="J57" s="473">
        <f t="shared" si="0"/>
        <v>314</v>
      </c>
      <c r="K57" s="473">
        <f t="shared" si="1"/>
        <v>168</v>
      </c>
    </row>
    <row r="58" spans="1:11" s="37" customFormat="1" ht="19.5" customHeight="1">
      <c r="A58" s="59"/>
      <c r="B58" s="63" t="s">
        <v>1124</v>
      </c>
      <c r="C58" s="44"/>
      <c r="D58" s="390">
        <v>329</v>
      </c>
      <c r="E58" s="379">
        <v>255</v>
      </c>
      <c r="F58" s="379">
        <v>74</v>
      </c>
      <c r="G58" s="379">
        <f t="shared" si="3"/>
        <v>276</v>
      </c>
      <c r="H58" s="379">
        <v>225</v>
      </c>
      <c r="I58" s="379">
        <v>51</v>
      </c>
      <c r="J58" s="473">
        <f t="shared" si="0"/>
        <v>-30</v>
      </c>
      <c r="K58" s="473">
        <f t="shared" si="1"/>
        <v>-23</v>
      </c>
    </row>
    <row r="59" spans="1:11" s="37" customFormat="1" ht="19.5" customHeight="1">
      <c r="A59" s="59"/>
      <c r="B59" s="63" t="s">
        <v>1125</v>
      </c>
      <c r="C59" s="44"/>
      <c r="D59" s="390">
        <v>308</v>
      </c>
      <c r="E59" s="379">
        <v>168</v>
      </c>
      <c r="F59" s="379">
        <v>140</v>
      </c>
      <c r="G59" s="379">
        <f t="shared" si="3"/>
        <v>286</v>
      </c>
      <c r="H59" s="379">
        <v>169</v>
      </c>
      <c r="I59" s="379">
        <v>117</v>
      </c>
      <c r="J59" s="473">
        <f t="shared" si="0"/>
        <v>1</v>
      </c>
      <c r="K59" s="473">
        <f t="shared" si="1"/>
        <v>-23</v>
      </c>
    </row>
    <row r="60" spans="1:11" s="37" customFormat="1" ht="19.5" customHeight="1">
      <c r="A60" s="59"/>
      <c r="B60" s="63" t="s">
        <v>784</v>
      </c>
      <c r="C60" s="44"/>
      <c r="D60" s="390">
        <v>49</v>
      </c>
      <c r="E60" s="379">
        <v>45</v>
      </c>
      <c r="F60" s="379">
        <v>4</v>
      </c>
      <c r="G60" s="379">
        <f t="shared" si="3"/>
        <v>36</v>
      </c>
      <c r="H60" s="379">
        <v>32</v>
      </c>
      <c r="I60" s="379">
        <v>4</v>
      </c>
      <c r="J60" s="473">
        <f t="shared" si="0"/>
        <v>-13</v>
      </c>
      <c r="K60" s="474">
        <f t="shared" si="1"/>
        <v>0</v>
      </c>
    </row>
    <row r="61" spans="1:11" s="37" customFormat="1" ht="19.5" customHeight="1">
      <c r="A61" s="59"/>
      <c r="B61" s="63" t="s">
        <v>1126</v>
      </c>
      <c r="C61" s="44"/>
      <c r="D61" s="390">
        <v>93</v>
      </c>
      <c r="E61" s="379">
        <v>86</v>
      </c>
      <c r="F61" s="379">
        <v>7</v>
      </c>
      <c r="G61" s="379">
        <f t="shared" si="3"/>
        <v>59</v>
      </c>
      <c r="H61" s="379">
        <v>52</v>
      </c>
      <c r="I61" s="379">
        <v>7</v>
      </c>
      <c r="J61" s="473">
        <f t="shared" si="0"/>
        <v>-34</v>
      </c>
      <c r="K61" s="474">
        <f t="shared" si="1"/>
        <v>0</v>
      </c>
    </row>
    <row r="62" spans="1:11" s="37" customFormat="1" ht="19.5" customHeight="1">
      <c r="A62" s="59"/>
      <c r="B62" s="63" t="s">
        <v>785</v>
      </c>
      <c r="C62" s="44"/>
      <c r="D62" s="390">
        <v>52</v>
      </c>
      <c r="E62" s="379">
        <v>51</v>
      </c>
      <c r="F62" s="379">
        <v>1</v>
      </c>
      <c r="G62" s="379">
        <f t="shared" si="3"/>
        <v>25</v>
      </c>
      <c r="H62" s="379">
        <v>20</v>
      </c>
      <c r="I62" s="379">
        <v>5</v>
      </c>
      <c r="J62" s="473">
        <f t="shared" si="0"/>
        <v>-31</v>
      </c>
      <c r="K62" s="473">
        <f t="shared" si="1"/>
        <v>4</v>
      </c>
    </row>
    <row r="63" spans="1:11" s="37" customFormat="1" ht="28.5" customHeight="1">
      <c r="A63" s="59"/>
      <c r="B63" s="109" t="s">
        <v>777</v>
      </c>
      <c r="C63" s="44"/>
      <c r="D63" s="390">
        <v>230</v>
      </c>
      <c r="E63" s="379">
        <v>200</v>
      </c>
      <c r="F63" s="379">
        <v>30</v>
      </c>
      <c r="G63" s="379">
        <f>G53-SUM(G54:G62)</f>
        <v>202</v>
      </c>
      <c r="H63" s="379">
        <f>H53-SUM(H54:H62)</f>
        <v>165</v>
      </c>
      <c r="I63" s="379">
        <f>I53-SUM(I54:I62)</f>
        <v>37</v>
      </c>
      <c r="J63" s="473">
        <f t="shared" si="0"/>
        <v>-35</v>
      </c>
      <c r="K63" s="473">
        <f t="shared" si="1"/>
        <v>7</v>
      </c>
    </row>
    <row r="64" spans="1:11" s="37" customFormat="1" ht="6" customHeight="1" thickBot="1">
      <c r="A64" s="52"/>
      <c r="B64" s="52" t="s">
        <v>10</v>
      </c>
      <c r="C64" s="50"/>
      <c r="D64" s="392"/>
      <c r="E64" s="392"/>
      <c r="F64" s="392"/>
      <c r="G64" s="392"/>
      <c r="H64" s="392"/>
      <c r="I64" s="392"/>
      <c r="J64" s="392"/>
      <c r="K64" s="392"/>
    </row>
    <row r="65" spans="1:11" s="47" customFormat="1" ht="16.5" customHeight="1">
      <c r="A65" s="266" t="s">
        <v>1127</v>
      </c>
      <c r="C65" s="59"/>
      <c r="E65" s="378"/>
      <c r="F65" s="378"/>
      <c r="G65" s="378"/>
      <c r="H65" s="379"/>
      <c r="I65" s="98"/>
      <c r="J65" s="95"/>
      <c r="K65" s="378"/>
    </row>
    <row r="66" spans="1:11" s="47" customFormat="1" ht="16.5" customHeight="1">
      <c r="A66" s="47" t="s">
        <v>1128</v>
      </c>
      <c r="D66" s="267"/>
      <c r="E66" s="267"/>
      <c r="F66" s="267"/>
      <c r="G66" s="267"/>
      <c r="H66" s="379"/>
      <c r="I66" s="98"/>
      <c r="J66" s="95"/>
      <c r="K66" s="267"/>
    </row>
  </sheetData>
  <sheetProtection/>
  <mergeCells count="8">
    <mergeCell ref="A1:K1"/>
    <mergeCell ref="A2:K2"/>
    <mergeCell ref="A4:C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5" style="2" customWidth="1"/>
    <col min="2" max="2" width="10.125" style="2" customWidth="1"/>
    <col min="3" max="3" width="0.5" style="2" customWidth="1"/>
    <col min="4" max="4" width="1.875" style="2" customWidth="1"/>
    <col min="5" max="5" width="2.125" style="2" customWidth="1"/>
    <col min="6" max="6" width="9.125" style="367" customWidth="1"/>
    <col min="7" max="7" width="12.625" style="367" customWidth="1"/>
    <col min="8" max="9" width="11.875" style="367" customWidth="1"/>
    <col min="10" max="10" width="11.875" style="370" customWidth="1"/>
    <col min="11" max="11" width="11.875" style="371" customWidth="1"/>
    <col min="12" max="12" width="13.25390625" style="367" customWidth="1"/>
    <col min="13" max="13" width="12.00390625" style="2" customWidth="1"/>
    <col min="14" max="16384" width="9.00390625" style="2" customWidth="1"/>
  </cols>
  <sheetData>
    <row r="1" spans="1:13" s="20" customFormat="1" ht="18" customHeight="1">
      <c r="A1" s="713" t="s">
        <v>668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</row>
    <row r="2" spans="1:13" s="31" customFormat="1" ht="16.5" customHeight="1" thickBot="1">
      <c r="A2" s="429"/>
      <c r="B2" s="429"/>
      <c r="C2" s="429"/>
      <c r="D2" s="429"/>
      <c r="E2" s="429"/>
      <c r="F2" s="429"/>
      <c r="G2" s="429"/>
      <c r="H2" s="430"/>
      <c r="I2" s="430"/>
      <c r="J2" s="430"/>
      <c r="K2" s="408"/>
      <c r="L2" s="52"/>
      <c r="M2" s="290"/>
    </row>
    <row r="3" spans="1:13" s="410" customFormat="1" ht="17.25" customHeight="1">
      <c r="A3" s="409"/>
      <c r="B3" s="643" t="s">
        <v>340</v>
      </c>
      <c r="C3" s="643"/>
      <c r="D3" s="644"/>
      <c r="E3" s="714" t="s">
        <v>547</v>
      </c>
      <c r="F3" s="715"/>
      <c r="G3" s="715"/>
      <c r="H3" s="716"/>
      <c r="I3" s="714" t="s">
        <v>548</v>
      </c>
      <c r="J3" s="715"/>
      <c r="K3" s="716"/>
      <c r="L3" s="717" t="s">
        <v>370</v>
      </c>
      <c r="M3" s="717" t="s">
        <v>256</v>
      </c>
    </row>
    <row r="4" spans="2:13" s="410" customFormat="1" ht="28.5" customHeight="1">
      <c r="B4" s="643"/>
      <c r="C4" s="645"/>
      <c r="D4" s="645"/>
      <c r="E4" s="718" t="s">
        <v>353</v>
      </c>
      <c r="F4" s="719"/>
      <c r="G4" s="475" t="s">
        <v>368</v>
      </c>
      <c r="H4" s="411" t="s">
        <v>369</v>
      </c>
      <c r="I4" s="411" t="s">
        <v>353</v>
      </c>
      <c r="J4" s="411" t="s">
        <v>368</v>
      </c>
      <c r="K4" s="411" t="s">
        <v>369</v>
      </c>
      <c r="L4" s="714"/>
      <c r="M4" s="714"/>
    </row>
    <row r="5" spans="1:13" s="31" customFormat="1" ht="3.75" customHeight="1">
      <c r="A5" s="412"/>
      <c r="B5" s="413"/>
      <c r="C5" s="413"/>
      <c r="D5" s="413"/>
      <c r="E5" s="414"/>
      <c r="F5" s="359"/>
      <c r="G5" s="359"/>
      <c r="H5" s="415"/>
      <c r="I5" s="415"/>
      <c r="J5" s="415"/>
      <c r="K5" s="415"/>
      <c r="L5" s="416"/>
      <c r="M5" s="416"/>
    </row>
    <row r="6" spans="2:13" s="31" customFormat="1" ht="16.5" customHeight="1">
      <c r="B6" s="710" t="s">
        <v>1194</v>
      </c>
      <c r="C6" s="711"/>
      <c r="D6" s="711"/>
      <c r="E6" s="417"/>
      <c r="F6" s="418">
        <v>65052</v>
      </c>
      <c r="G6" s="476">
        <v>42734</v>
      </c>
      <c r="H6" s="419">
        <v>22318</v>
      </c>
      <c r="I6" s="419">
        <v>80835</v>
      </c>
      <c r="J6" s="419">
        <v>67768</v>
      </c>
      <c r="K6" s="419">
        <v>13067</v>
      </c>
      <c r="L6" s="476">
        <v>399931</v>
      </c>
      <c r="M6" s="419">
        <v>415614</v>
      </c>
    </row>
    <row r="7" spans="2:13" s="31" customFormat="1" ht="16.5" customHeight="1">
      <c r="B7" s="712" t="s">
        <v>1195</v>
      </c>
      <c r="C7" s="711"/>
      <c r="D7" s="711"/>
      <c r="E7" s="417"/>
      <c r="F7" s="418">
        <f>G7+H7</f>
        <v>65738</v>
      </c>
      <c r="G7" s="476">
        <v>42341</v>
      </c>
      <c r="H7" s="419">
        <v>23397</v>
      </c>
      <c r="I7" s="419">
        <f>J7+K7</f>
        <v>81528</v>
      </c>
      <c r="J7" s="419">
        <v>68163</v>
      </c>
      <c r="K7" s="419">
        <v>13365</v>
      </c>
      <c r="L7" s="476">
        <v>413136</v>
      </c>
      <c r="M7" s="419">
        <v>428926</v>
      </c>
    </row>
    <row r="8" spans="2:13" s="31" customFormat="1" ht="16.5" customHeight="1">
      <c r="B8" s="710" t="s">
        <v>262</v>
      </c>
      <c r="C8" s="711"/>
      <c r="D8" s="711"/>
      <c r="E8" s="417"/>
      <c r="F8" s="420">
        <f>F7-F6</f>
        <v>686</v>
      </c>
      <c r="G8" s="420">
        <f aca="true" t="shared" si="0" ref="G8:M8">G7-G6</f>
        <v>-393</v>
      </c>
      <c r="H8" s="420">
        <f t="shared" si="0"/>
        <v>1079</v>
      </c>
      <c r="I8" s="420">
        <f t="shared" si="0"/>
        <v>693</v>
      </c>
      <c r="J8" s="420">
        <f t="shared" si="0"/>
        <v>395</v>
      </c>
      <c r="K8" s="420">
        <f t="shared" si="0"/>
        <v>298</v>
      </c>
      <c r="L8" s="420">
        <f t="shared" si="0"/>
        <v>13205</v>
      </c>
      <c r="M8" s="420">
        <f t="shared" si="0"/>
        <v>13312</v>
      </c>
    </row>
    <row r="9" spans="1:13" s="31" customFormat="1" ht="3.75" customHeight="1" thickBot="1">
      <c r="A9" s="407"/>
      <c r="B9" s="421"/>
      <c r="C9" s="421"/>
      <c r="D9" s="421"/>
      <c r="E9" s="422"/>
      <c r="F9" s="421"/>
      <c r="G9" s="421"/>
      <c r="H9" s="423"/>
      <c r="I9" s="423"/>
      <c r="J9" s="423"/>
      <c r="K9" s="423"/>
      <c r="L9" s="423"/>
      <c r="M9" s="423"/>
    </row>
    <row r="10" spans="1:13" s="31" customFormat="1" ht="15.75" customHeight="1">
      <c r="A10" s="211" t="s">
        <v>574</v>
      </c>
      <c r="C10" s="402"/>
      <c r="D10" s="402"/>
      <c r="E10" s="424"/>
      <c r="F10" s="402"/>
      <c r="G10" s="402"/>
      <c r="H10" s="419"/>
      <c r="I10" s="419"/>
      <c r="J10" s="419"/>
      <c r="K10" s="419"/>
      <c r="L10" s="419"/>
      <c r="M10" s="419"/>
    </row>
    <row r="11" spans="6:13" ht="6" customHeight="1">
      <c r="F11" s="2"/>
      <c r="G11" s="2"/>
      <c r="J11" s="367"/>
      <c r="K11" s="367"/>
      <c r="M11" s="367"/>
    </row>
    <row r="12" spans="6:12" s="384" customFormat="1" ht="13.5">
      <c r="F12" s="387"/>
      <c r="G12" s="387"/>
      <c r="H12" s="387"/>
      <c r="I12" s="387"/>
      <c r="J12" s="388"/>
      <c r="K12" s="389"/>
      <c r="L12" s="387"/>
    </row>
    <row r="13" spans="6:12" s="384" customFormat="1" ht="13.5">
      <c r="F13" s="387"/>
      <c r="G13" s="387"/>
      <c r="H13" s="387"/>
      <c r="I13" s="387"/>
      <c r="J13" s="388"/>
      <c r="K13" s="389"/>
      <c r="L13" s="387"/>
    </row>
    <row r="14" spans="6:12" s="384" customFormat="1" ht="13.5">
      <c r="F14" s="387"/>
      <c r="G14" s="387"/>
      <c r="H14" s="387"/>
      <c r="I14" s="387"/>
      <c r="J14" s="388"/>
      <c r="K14" s="389"/>
      <c r="L14" s="387"/>
    </row>
    <row r="15" spans="6:12" s="384" customFormat="1" ht="13.5">
      <c r="F15" s="387"/>
      <c r="G15" s="387"/>
      <c r="H15" s="387"/>
      <c r="I15" s="387"/>
      <c r="J15" s="388"/>
      <c r="K15" s="389"/>
      <c r="L15" s="387"/>
    </row>
    <row r="16" spans="6:12" s="384" customFormat="1" ht="13.5">
      <c r="F16" s="387"/>
      <c r="G16" s="387"/>
      <c r="H16" s="387"/>
      <c r="I16" s="387"/>
      <c r="J16" s="388"/>
      <c r="K16" s="389"/>
      <c r="L16" s="387"/>
    </row>
    <row r="17" spans="6:12" s="384" customFormat="1" ht="13.5">
      <c r="F17" s="387"/>
      <c r="G17" s="387"/>
      <c r="H17" s="387"/>
      <c r="I17" s="387"/>
      <c r="J17" s="388"/>
      <c r="K17" s="389"/>
      <c r="L17" s="387"/>
    </row>
    <row r="18" spans="6:12" s="384" customFormat="1" ht="13.5">
      <c r="F18" s="387"/>
      <c r="G18" s="387"/>
      <c r="H18" s="387"/>
      <c r="I18" s="387"/>
      <c r="J18" s="388"/>
      <c r="K18" s="389"/>
      <c r="L18" s="387"/>
    </row>
    <row r="19" spans="6:12" s="384" customFormat="1" ht="13.5">
      <c r="F19" s="387"/>
      <c r="G19" s="387"/>
      <c r="H19" s="387"/>
      <c r="I19" s="387"/>
      <c r="J19" s="388"/>
      <c r="K19" s="389"/>
      <c r="L19" s="387"/>
    </row>
    <row r="20" spans="6:12" s="384" customFormat="1" ht="13.5">
      <c r="F20" s="387"/>
      <c r="G20" s="387"/>
      <c r="H20" s="387"/>
      <c r="I20" s="387"/>
      <c r="J20" s="388"/>
      <c r="K20" s="389"/>
      <c r="L20" s="387"/>
    </row>
    <row r="21" spans="6:12" s="384" customFormat="1" ht="13.5">
      <c r="F21" s="387"/>
      <c r="G21" s="387"/>
      <c r="H21" s="387"/>
      <c r="I21" s="387"/>
      <c r="J21" s="388"/>
      <c r="K21" s="389"/>
      <c r="L21" s="387"/>
    </row>
    <row r="22" spans="6:12" s="384" customFormat="1" ht="13.5">
      <c r="F22" s="387"/>
      <c r="G22" s="387"/>
      <c r="H22" s="387"/>
      <c r="I22" s="387"/>
      <c r="J22" s="388"/>
      <c r="K22" s="389"/>
      <c r="L22" s="387"/>
    </row>
    <row r="23" spans="6:12" s="384" customFormat="1" ht="13.5">
      <c r="F23" s="387"/>
      <c r="G23" s="387"/>
      <c r="H23" s="387"/>
      <c r="I23" s="387"/>
      <c r="J23" s="388"/>
      <c r="K23" s="389"/>
      <c r="L23" s="387"/>
    </row>
    <row r="24" spans="6:12" s="384" customFormat="1" ht="13.5">
      <c r="F24" s="387"/>
      <c r="G24" s="387"/>
      <c r="H24" s="387"/>
      <c r="I24" s="387"/>
      <c r="J24" s="388"/>
      <c r="K24" s="389"/>
      <c r="L24" s="387"/>
    </row>
    <row r="25" spans="6:12" s="384" customFormat="1" ht="13.5">
      <c r="F25" s="387"/>
      <c r="G25" s="387"/>
      <c r="H25" s="387"/>
      <c r="I25" s="387"/>
      <c r="J25" s="388"/>
      <c r="K25" s="389"/>
      <c r="L25" s="387"/>
    </row>
    <row r="26" spans="6:12" s="384" customFormat="1" ht="13.5">
      <c r="F26" s="387"/>
      <c r="G26" s="387"/>
      <c r="H26" s="387"/>
      <c r="I26" s="387"/>
      <c r="J26" s="388"/>
      <c r="K26" s="389"/>
      <c r="L26" s="387"/>
    </row>
    <row r="27" spans="6:12" s="384" customFormat="1" ht="13.5">
      <c r="F27" s="387"/>
      <c r="G27" s="387"/>
      <c r="H27" s="387"/>
      <c r="I27" s="387"/>
      <c r="J27" s="388"/>
      <c r="K27" s="389"/>
      <c r="L27" s="387"/>
    </row>
    <row r="28" spans="6:12" s="384" customFormat="1" ht="13.5">
      <c r="F28" s="387"/>
      <c r="G28" s="387"/>
      <c r="H28" s="387"/>
      <c r="I28" s="387"/>
      <c r="J28" s="388"/>
      <c r="K28" s="389"/>
      <c r="L28" s="387"/>
    </row>
    <row r="29" spans="6:12" s="384" customFormat="1" ht="13.5">
      <c r="F29" s="387"/>
      <c r="G29" s="387"/>
      <c r="H29" s="387"/>
      <c r="I29" s="387"/>
      <c r="J29" s="388"/>
      <c r="K29" s="389"/>
      <c r="L29" s="387"/>
    </row>
    <row r="30" spans="6:12" s="384" customFormat="1" ht="13.5">
      <c r="F30" s="387"/>
      <c r="G30" s="387"/>
      <c r="H30" s="387"/>
      <c r="I30" s="387"/>
      <c r="J30" s="388"/>
      <c r="K30" s="389"/>
      <c r="L30" s="387"/>
    </row>
    <row r="31" spans="6:12" s="384" customFormat="1" ht="13.5">
      <c r="F31" s="387"/>
      <c r="G31" s="387"/>
      <c r="H31" s="387"/>
      <c r="I31" s="387"/>
      <c r="J31" s="388"/>
      <c r="K31" s="389"/>
      <c r="L31" s="387"/>
    </row>
    <row r="32" spans="6:12" s="384" customFormat="1" ht="13.5">
      <c r="F32" s="387"/>
      <c r="G32" s="387"/>
      <c r="H32" s="387"/>
      <c r="I32" s="387"/>
      <c r="J32" s="388"/>
      <c r="K32" s="389"/>
      <c r="L32" s="387"/>
    </row>
    <row r="33" spans="6:12" s="384" customFormat="1" ht="13.5">
      <c r="F33" s="387"/>
      <c r="G33" s="387"/>
      <c r="H33" s="387"/>
      <c r="I33" s="387"/>
      <c r="J33" s="388"/>
      <c r="K33" s="389"/>
      <c r="L33" s="387"/>
    </row>
    <row r="34" spans="6:12" s="384" customFormat="1" ht="13.5">
      <c r="F34" s="387"/>
      <c r="G34" s="387"/>
      <c r="H34" s="387"/>
      <c r="I34" s="387"/>
      <c r="J34" s="388"/>
      <c r="K34" s="389"/>
      <c r="L34" s="387"/>
    </row>
    <row r="35" spans="6:12" s="384" customFormat="1" ht="13.5">
      <c r="F35" s="387"/>
      <c r="G35" s="387"/>
      <c r="H35" s="387"/>
      <c r="I35" s="387"/>
      <c r="J35" s="388"/>
      <c r="K35" s="389"/>
      <c r="L35" s="387"/>
    </row>
    <row r="36" spans="6:12" s="384" customFormat="1" ht="13.5">
      <c r="F36" s="387"/>
      <c r="G36" s="387"/>
      <c r="H36" s="387"/>
      <c r="I36" s="387"/>
      <c r="J36" s="388"/>
      <c r="K36" s="389"/>
      <c r="L36" s="387"/>
    </row>
    <row r="37" spans="6:12" s="384" customFormat="1" ht="13.5">
      <c r="F37" s="387"/>
      <c r="G37" s="387"/>
      <c r="H37" s="387"/>
      <c r="I37" s="387"/>
      <c r="J37" s="388"/>
      <c r="K37" s="389"/>
      <c r="L37" s="387"/>
    </row>
    <row r="38" spans="6:12" s="384" customFormat="1" ht="13.5">
      <c r="F38" s="387"/>
      <c r="G38" s="387"/>
      <c r="H38" s="387"/>
      <c r="I38" s="387"/>
      <c r="J38" s="388"/>
      <c r="K38" s="389"/>
      <c r="L38" s="387"/>
    </row>
    <row r="39" spans="6:12" s="384" customFormat="1" ht="13.5">
      <c r="F39" s="387"/>
      <c r="G39" s="387"/>
      <c r="H39" s="387"/>
      <c r="I39" s="387"/>
      <c r="J39" s="388"/>
      <c r="K39" s="389"/>
      <c r="L39" s="387"/>
    </row>
    <row r="40" spans="6:12" s="384" customFormat="1" ht="13.5">
      <c r="F40" s="387"/>
      <c r="G40" s="387"/>
      <c r="H40" s="387"/>
      <c r="I40" s="387"/>
      <c r="J40" s="388"/>
      <c r="K40" s="389"/>
      <c r="L40" s="387"/>
    </row>
    <row r="41" spans="6:12" s="384" customFormat="1" ht="13.5">
      <c r="F41" s="387"/>
      <c r="G41" s="387"/>
      <c r="H41" s="387"/>
      <c r="I41" s="387"/>
      <c r="J41" s="388"/>
      <c r="K41" s="389"/>
      <c r="L41" s="387"/>
    </row>
    <row r="42" spans="6:12" s="384" customFormat="1" ht="13.5">
      <c r="F42" s="387"/>
      <c r="G42" s="387"/>
      <c r="H42" s="387"/>
      <c r="I42" s="387"/>
      <c r="J42" s="388"/>
      <c r="K42" s="389"/>
      <c r="L42" s="387"/>
    </row>
    <row r="43" spans="6:12" s="384" customFormat="1" ht="13.5">
      <c r="F43" s="387"/>
      <c r="G43" s="387"/>
      <c r="H43" s="387"/>
      <c r="I43" s="387"/>
      <c r="J43" s="388"/>
      <c r="K43" s="389"/>
      <c r="L43" s="387"/>
    </row>
    <row r="44" spans="6:12" s="384" customFormat="1" ht="13.5">
      <c r="F44" s="387"/>
      <c r="G44" s="387"/>
      <c r="H44" s="387"/>
      <c r="I44" s="387"/>
      <c r="J44" s="388"/>
      <c r="K44" s="389"/>
      <c r="L44" s="387"/>
    </row>
    <row r="45" spans="6:12" s="384" customFormat="1" ht="13.5">
      <c r="F45" s="387"/>
      <c r="G45" s="387"/>
      <c r="H45" s="387"/>
      <c r="I45" s="387"/>
      <c r="J45" s="388"/>
      <c r="K45" s="389"/>
      <c r="L45" s="387"/>
    </row>
    <row r="46" spans="6:12" s="384" customFormat="1" ht="13.5">
      <c r="F46" s="387"/>
      <c r="G46" s="387"/>
      <c r="H46" s="387"/>
      <c r="I46" s="387"/>
      <c r="J46" s="388"/>
      <c r="K46" s="389"/>
      <c r="L46" s="387"/>
    </row>
    <row r="47" spans="6:12" s="384" customFormat="1" ht="13.5">
      <c r="F47" s="387"/>
      <c r="G47" s="387"/>
      <c r="H47" s="387"/>
      <c r="I47" s="387"/>
      <c r="J47" s="388"/>
      <c r="K47" s="389"/>
      <c r="L47" s="387"/>
    </row>
    <row r="48" spans="6:12" s="384" customFormat="1" ht="13.5">
      <c r="F48" s="387"/>
      <c r="G48" s="387"/>
      <c r="H48" s="387"/>
      <c r="I48" s="387"/>
      <c r="J48" s="388"/>
      <c r="K48" s="389"/>
      <c r="L48" s="387"/>
    </row>
    <row r="49" spans="6:12" s="384" customFormat="1" ht="13.5">
      <c r="F49" s="387"/>
      <c r="G49" s="387"/>
      <c r="H49" s="387"/>
      <c r="I49" s="387"/>
      <c r="J49" s="388"/>
      <c r="K49" s="389"/>
      <c r="L49" s="387"/>
    </row>
    <row r="50" spans="6:12" s="384" customFormat="1" ht="13.5">
      <c r="F50" s="387"/>
      <c r="G50" s="387"/>
      <c r="H50" s="387"/>
      <c r="I50" s="387"/>
      <c r="J50" s="388"/>
      <c r="K50" s="389"/>
      <c r="L50" s="387"/>
    </row>
    <row r="51" spans="6:12" s="384" customFormat="1" ht="13.5">
      <c r="F51" s="387"/>
      <c r="G51" s="387"/>
      <c r="H51" s="387"/>
      <c r="I51" s="387"/>
      <c r="J51" s="388"/>
      <c r="K51" s="389"/>
      <c r="L51" s="387"/>
    </row>
    <row r="52" spans="6:12" s="384" customFormat="1" ht="13.5">
      <c r="F52" s="387"/>
      <c r="G52" s="387"/>
      <c r="H52" s="387"/>
      <c r="I52" s="387"/>
      <c r="J52" s="388"/>
      <c r="K52" s="389"/>
      <c r="L52" s="387"/>
    </row>
    <row r="53" spans="6:12" s="384" customFormat="1" ht="13.5">
      <c r="F53" s="387"/>
      <c r="G53" s="387"/>
      <c r="H53" s="387"/>
      <c r="I53" s="387"/>
      <c r="J53" s="388"/>
      <c r="K53" s="389"/>
      <c r="L53" s="387"/>
    </row>
    <row r="54" spans="6:12" s="384" customFormat="1" ht="13.5">
      <c r="F54" s="387"/>
      <c r="G54" s="387"/>
      <c r="H54" s="387"/>
      <c r="I54" s="387"/>
      <c r="J54" s="388"/>
      <c r="K54" s="389"/>
      <c r="L54" s="387"/>
    </row>
    <row r="55" spans="6:12" s="384" customFormat="1" ht="13.5">
      <c r="F55" s="387"/>
      <c r="G55" s="387"/>
      <c r="H55" s="387"/>
      <c r="I55" s="387"/>
      <c r="J55" s="388"/>
      <c r="K55" s="389"/>
      <c r="L55" s="387"/>
    </row>
    <row r="56" spans="6:12" s="384" customFormat="1" ht="13.5">
      <c r="F56" s="387"/>
      <c r="G56" s="387"/>
      <c r="H56" s="387"/>
      <c r="I56" s="387"/>
      <c r="J56" s="388"/>
      <c r="K56" s="389"/>
      <c r="L56" s="387"/>
    </row>
    <row r="57" spans="6:12" s="384" customFormat="1" ht="13.5">
      <c r="F57" s="387"/>
      <c r="G57" s="387"/>
      <c r="H57" s="387"/>
      <c r="I57" s="387"/>
      <c r="J57" s="388"/>
      <c r="K57" s="389"/>
      <c r="L57" s="387"/>
    </row>
    <row r="58" spans="6:12" s="384" customFormat="1" ht="13.5">
      <c r="F58" s="387"/>
      <c r="G58" s="387"/>
      <c r="H58" s="387"/>
      <c r="I58" s="387"/>
      <c r="J58" s="388"/>
      <c r="K58" s="389"/>
      <c r="L58" s="387"/>
    </row>
    <row r="59" spans="6:12" s="384" customFormat="1" ht="13.5">
      <c r="F59" s="387"/>
      <c r="G59" s="387"/>
      <c r="H59" s="387"/>
      <c r="I59" s="387"/>
      <c r="J59" s="388"/>
      <c r="K59" s="389"/>
      <c r="L59" s="387"/>
    </row>
    <row r="60" spans="6:12" s="384" customFormat="1" ht="13.5">
      <c r="F60" s="387"/>
      <c r="G60" s="387"/>
      <c r="H60" s="387"/>
      <c r="I60" s="387"/>
      <c r="J60" s="388"/>
      <c r="K60" s="389"/>
      <c r="L60" s="387"/>
    </row>
    <row r="61" spans="6:12" s="384" customFormat="1" ht="13.5">
      <c r="F61" s="387"/>
      <c r="G61" s="387"/>
      <c r="H61" s="387"/>
      <c r="I61" s="387"/>
      <c r="J61" s="388"/>
      <c r="K61" s="389"/>
      <c r="L61" s="387"/>
    </row>
    <row r="62" spans="6:12" s="384" customFormat="1" ht="13.5">
      <c r="F62" s="387"/>
      <c r="G62" s="387"/>
      <c r="H62" s="387"/>
      <c r="I62" s="387"/>
      <c r="J62" s="388"/>
      <c r="K62" s="389"/>
      <c r="L62" s="387"/>
    </row>
    <row r="63" spans="6:12" s="384" customFormat="1" ht="13.5">
      <c r="F63" s="387"/>
      <c r="G63" s="387"/>
      <c r="H63" s="387"/>
      <c r="I63" s="387"/>
      <c r="J63" s="388"/>
      <c r="K63" s="389"/>
      <c r="L63" s="387"/>
    </row>
    <row r="64" spans="6:12" s="384" customFormat="1" ht="13.5">
      <c r="F64" s="387"/>
      <c r="G64" s="387"/>
      <c r="H64" s="387"/>
      <c r="I64" s="387"/>
      <c r="J64" s="388"/>
      <c r="K64" s="389"/>
      <c r="L64" s="387"/>
    </row>
    <row r="65" spans="6:12" s="384" customFormat="1" ht="13.5">
      <c r="F65" s="387"/>
      <c r="G65" s="387"/>
      <c r="H65" s="387"/>
      <c r="I65" s="387"/>
      <c r="J65" s="388"/>
      <c r="K65" s="389"/>
      <c r="L65" s="387"/>
    </row>
    <row r="66" spans="6:12" s="384" customFormat="1" ht="13.5">
      <c r="F66" s="387"/>
      <c r="G66" s="387"/>
      <c r="H66" s="387"/>
      <c r="I66" s="387"/>
      <c r="J66" s="388"/>
      <c r="K66" s="389"/>
      <c r="L66" s="387"/>
    </row>
    <row r="67" spans="6:12" s="384" customFormat="1" ht="13.5">
      <c r="F67" s="387"/>
      <c r="G67" s="387"/>
      <c r="H67" s="387"/>
      <c r="I67" s="387"/>
      <c r="J67" s="388"/>
      <c r="K67" s="389"/>
      <c r="L67" s="387"/>
    </row>
    <row r="68" spans="6:12" s="384" customFormat="1" ht="13.5">
      <c r="F68" s="387"/>
      <c r="G68" s="387"/>
      <c r="H68" s="387"/>
      <c r="I68" s="387"/>
      <c r="J68" s="388"/>
      <c r="K68" s="389"/>
      <c r="L68" s="387"/>
    </row>
    <row r="69" spans="6:12" s="384" customFormat="1" ht="13.5">
      <c r="F69" s="387"/>
      <c r="G69" s="387"/>
      <c r="H69" s="387"/>
      <c r="I69" s="387"/>
      <c r="J69" s="388"/>
      <c r="K69" s="389"/>
      <c r="L69" s="387"/>
    </row>
    <row r="70" spans="6:12" s="384" customFormat="1" ht="13.5">
      <c r="F70" s="387"/>
      <c r="G70" s="387"/>
      <c r="H70" s="387"/>
      <c r="I70" s="387"/>
      <c r="J70" s="388"/>
      <c r="K70" s="389"/>
      <c r="L70" s="387"/>
    </row>
    <row r="71" spans="6:12" s="384" customFormat="1" ht="13.5">
      <c r="F71" s="387"/>
      <c r="G71" s="387"/>
      <c r="H71" s="387"/>
      <c r="I71" s="387"/>
      <c r="J71" s="388"/>
      <c r="K71" s="389"/>
      <c r="L71" s="387"/>
    </row>
    <row r="72" spans="6:12" s="384" customFormat="1" ht="13.5">
      <c r="F72" s="387"/>
      <c r="G72" s="387"/>
      <c r="H72" s="387"/>
      <c r="I72" s="387"/>
      <c r="J72" s="388"/>
      <c r="K72" s="389"/>
      <c r="L72" s="387"/>
    </row>
    <row r="73" spans="6:12" s="384" customFormat="1" ht="13.5">
      <c r="F73" s="387"/>
      <c r="G73" s="387"/>
      <c r="H73" s="387"/>
      <c r="I73" s="387"/>
      <c r="J73" s="388"/>
      <c r="K73" s="389"/>
      <c r="L73" s="387"/>
    </row>
    <row r="74" spans="6:12" s="384" customFormat="1" ht="13.5">
      <c r="F74" s="387"/>
      <c r="G74" s="387"/>
      <c r="H74" s="387"/>
      <c r="I74" s="387"/>
      <c r="J74" s="388"/>
      <c r="K74" s="389"/>
      <c r="L74" s="387"/>
    </row>
    <row r="75" spans="6:12" s="384" customFormat="1" ht="13.5">
      <c r="F75" s="387"/>
      <c r="G75" s="387"/>
      <c r="H75" s="387"/>
      <c r="I75" s="387"/>
      <c r="J75" s="388"/>
      <c r="K75" s="389"/>
      <c r="L75" s="387"/>
    </row>
    <row r="76" spans="6:12" s="384" customFormat="1" ht="13.5">
      <c r="F76" s="387"/>
      <c r="G76" s="387"/>
      <c r="H76" s="387"/>
      <c r="I76" s="387"/>
      <c r="J76" s="388"/>
      <c r="K76" s="389"/>
      <c r="L76" s="387"/>
    </row>
    <row r="77" spans="6:12" s="384" customFormat="1" ht="13.5">
      <c r="F77" s="387"/>
      <c r="G77" s="387"/>
      <c r="H77" s="387"/>
      <c r="I77" s="387"/>
      <c r="J77" s="388"/>
      <c r="K77" s="389"/>
      <c r="L77" s="387"/>
    </row>
    <row r="78" spans="6:12" s="384" customFormat="1" ht="13.5">
      <c r="F78" s="387"/>
      <c r="G78" s="387"/>
      <c r="H78" s="387"/>
      <c r="I78" s="387"/>
      <c r="J78" s="388"/>
      <c r="K78" s="389"/>
      <c r="L78" s="387"/>
    </row>
    <row r="79" spans="6:12" s="384" customFormat="1" ht="13.5">
      <c r="F79" s="387"/>
      <c r="G79" s="387"/>
      <c r="H79" s="387"/>
      <c r="I79" s="387"/>
      <c r="J79" s="388"/>
      <c r="K79" s="389"/>
      <c r="L79" s="387"/>
    </row>
    <row r="80" spans="6:12" s="384" customFormat="1" ht="13.5">
      <c r="F80" s="387"/>
      <c r="G80" s="387"/>
      <c r="H80" s="387"/>
      <c r="I80" s="387"/>
      <c r="J80" s="388"/>
      <c r="K80" s="389"/>
      <c r="L80" s="387"/>
    </row>
    <row r="81" spans="6:12" s="384" customFormat="1" ht="13.5">
      <c r="F81" s="387"/>
      <c r="G81" s="387"/>
      <c r="H81" s="387"/>
      <c r="I81" s="387"/>
      <c r="J81" s="388"/>
      <c r="K81" s="389"/>
      <c r="L81" s="387"/>
    </row>
    <row r="82" spans="6:12" s="384" customFormat="1" ht="13.5">
      <c r="F82" s="387"/>
      <c r="G82" s="387"/>
      <c r="H82" s="387"/>
      <c r="I82" s="387"/>
      <c r="J82" s="388"/>
      <c r="K82" s="389"/>
      <c r="L82" s="387"/>
    </row>
    <row r="83" spans="6:12" s="384" customFormat="1" ht="13.5">
      <c r="F83" s="387"/>
      <c r="G83" s="387"/>
      <c r="H83" s="387"/>
      <c r="I83" s="387"/>
      <c r="J83" s="388"/>
      <c r="K83" s="389"/>
      <c r="L83" s="387"/>
    </row>
    <row r="84" spans="6:12" s="384" customFormat="1" ht="13.5">
      <c r="F84" s="387"/>
      <c r="G84" s="387"/>
      <c r="H84" s="387"/>
      <c r="I84" s="387"/>
      <c r="J84" s="388"/>
      <c r="K84" s="389"/>
      <c r="L84" s="387"/>
    </row>
    <row r="85" spans="6:12" s="384" customFormat="1" ht="13.5">
      <c r="F85" s="387"/>
      <c r="G85" s="387"/>
      <c r="H85" s="387"/>
      <c r="I85" s="387"/>
      <c r="J85" s="388"/>
      <c r="K85" s="389"/>
      <c r="L85" s="387"/>
    </row>
    <row r="86" spans="6:12" s="384" customFormat="1" ht="13.5">
      <c r="F86" s="387"/>
      <c r="G86" s="387"/>
      <c r="H86" s="387"/>
      <c r="I86" s="387"/>
      <c r="J86" s="388"/>
      <c r="K86" s="389"/>
      <c r="L86" s="387"/>
    </row>
    <row r="87" spans="6:12" s="384" customFormat="1" ht="13.5">
      <c r="F87" s="387"/>
      <c r="G87" s="387"/>
      <c r="H87" s="387"/>
      <c r="I87" s="387"/>
      <c r="J87" s="388"/>
      <c r="K87" s="389"/>
      <c r="L87" s="387"/>
    </row>
    <row r="88" spans="6:12" s="384" customFormat="1" ht="13.5">
      <c r="F88" s="387"/>
      <c r="G88" s="387"/>
      <c r="H88" s="387"/>
      <c r="I88" s="387"/>
      <c r="J88" s="388"/>
      <c r="K88" s="389"/>
      <c r="L88" s="387"/>
    </row>
    <row r="89" spans="6:12" s="384" customFormat="1" ht="13.5">
      <c r="F89" s="387"/>
      <c r="G89" s="387"/>
      <c r="H89" s="387"/>
      <c r="I89" s="387"/>
      <c r="J89" s="388"/>
      <c r="K89" s="389"/>
      <c r="L89" s="387"/>
    </row>
    <row r="90" spans="6:12" s="384" customFormat="1" ht="13.5">
      <c r="F90" s="387"/>
      <c r="G90" s="387"/>
      <c r="H90" s="387"/>
      <c r="I90" s="387"/>
      <c r="J90" s="388"/>
      <c r="K90" s="389"/>
      <c r="L90" s="387"/>
    </row>
  </sheetData>
  <sheetProtection/>
  <mergeCells count="10">
    <mergeCell ref="B8:D8"/>
    <mergeCell ref="B6:D6"/>
    <mergeCell ref="B7:D7"/>
    <mergeCell ref="A1:M1"/>
    <mergeCell ref="B3:D4"/>
    <mergeCell ref="E3:H3"/>
    <mergeCell ref="I3:K3"/>
    <mergeCell ref="L3:L4"/>
    <mergeCell ref="M3:M4"/>
    <mergeCell ref="E4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9"/>
  <sheetViews>
    <sheetView showGridLines="0" zoomScalePageLayoutView="0" workbookViewId="0" topLeftCell="A34">
      <selection activeCell="C46" sqref="C46"/>
    </sheetView>
  </sheetViews>
  <sheetFormatPr defaultColWidth="9.00390625" defaultRowHeight="13.5"/>
  <cols>
    <col min="1" max="1" width="0.6171875" style="19" customWidth="1"/>
    <col min="2" max="2" width="1.875" style="19" customWidth="1"/>
    <col min="3" max="3" width="11.00390625" style="19" customWidth="1"/>
    <col min="4" max="4" width="0.6171875" style="19" customWidth="1"/>
    <col min="5" max="8" width="12.625" style="10" customWidth="1"/>
    <col min="9" max="9" width="10.50390625" style="99" customWidth="1"/>
    <col min="10" max="10" width="9.375" style="100" customWidth="1"/>
    <col min="11" max="11" width="15.875" style="10" customWidth="1"/>
    <col min="12" max="16384" width="9.00390625" style="19" customWidth="1"/>
  </cols>
  <sheetData>
    <row r="1" spans="1:11" ht="19.5" customHeight="1">
      <c r="A1" s="488" t="s">
        <v>931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s="23" customFormat="1" ht="6" customHeight="1" thickBot="1">
      <c r="A2" s="27"/>
      <c r="B2" s="27"/>
      <c r="C2" s="27"/>
      <c r="D2" s="27"/>
      <c r="E2" s="62"/>
      <c r="F2" s="62"/>
      <c r="G2" s="62"/>
      <c r="H2" s="62"/>
      <c r="I2" s="28"/>
      <c r="J2" s="91"/>
      <c r="K2" s="62"/>
    </row>
    <row r="3" spans="1:11" s="106" customFormat="1" ht="16.5" customHeight="1">
      <c r="A3" s="581"/>
      <c r="B3" s="581" t="s">
        <v>146</v>
      </c>
      <c r="C3" s="581"/>
      <c r="D3" s="586"/>
      <c r="E3" s="511" t="s">
        <v>147</v>
      </c>
      <c r="F3" s="511"/>
      <c r="G3" s="511"/>
      <c r="H3" s="102"/>
      <c r="I3" s="721" t="s">
        <v>933</v>
      </c>
      <c r="J3" s="722"/>
      <c r="K3" s="492" t="s">
        <v>559</v>
      </c>
    </row>
    <row r="4" spans="1:11" s="106" customFormat="1" ht="16.5" customHeight="1">
      <c r="A4" s="581"/>
      <c r="B4" s="581"/>
      <c r="C4" s="581"/>
      <c r="D4" s="586"/>
      <c r="E4" s="725" t="s">
        <v>921</v>
      </c>
      <c r="F4" s="701"/>
      <c r="G4" s="529"/>
      <c r="H4" s="311" t="s">
        <v>544</v>
      </c>
      <c r="I4" s="723"/>
      <c r="J4" s="724"/>
      <c r="K4" s="492"/>
    </row>
    <row r="5" spans="1:11" s="106" customFormat="1" ht="16.5" customHeight="1">
      <c r="A5" s="700"/>
      <c r="B5" s="700"/>
      <c r="C5" s="700"/>
      <c r="D5" s="528"/>
      <c r="E5" s="104" t="s">
        <v>554</v>
      </c>
      <c r="F5" s="104" t="s">
        <v>678</v>
      </c>
      <c r="G5" s="104" t="s">
        <v>679</v>
      </c>
      <c r="H5" s="233" t="s">
        <v>950</v>
      </c>
      <c r="I5" s="309" t="s">
        <v>677</v>
      </c>
      <c r="J5" s="310" t="s">
        <v>676</v>
      </c>
      <c r="K5" s="522"/>
    </row>
    <row r="6" spans="1:11" ht="6" customHeight="1">
      <c r="A6" s="11"/>
      <c r="B6" s="11"/>
      <c r="C6" s="11"/>
      <c r="D6" s="9"/>
      <c r="E6" s="73"/>
      <c r="F6" s="73"/>
      <c r="G6" s="73"/>
      <c r="H6" s="73"/>
      <c r="I6" s="92"/>
      <c r="J6" s="93"/>
      <c r="K6" s="308"/>
    </row>
    <row r="7" spans="1:11" ht="18" customHeight="1">
      <c r="A7" s="11"/>
      <c r="B7" s="720" t="s">
        <v>148</v>
      </c>
      <c r="C7" s="720"/>
      <c r="D7" s="9"/>
      <c r="E7" s="73">
        <f>E9+E33</f>
        <v>2080773</v>
      </c>
      <c r="F7" s="73">
        <f>F9+F33</f>
        <v>1006247</v>
      </c>
      <c r="G7" s="73">
        <f>G9+G33</f>
        <v>1074526</v>
      </c>
      <c r="H7" s="73">
        <f>H9+H33</f>
        <v>2107226</v>
      </c>
      <c r="I7" s="92">
        <f>E7-H7</f>
        <v>-26453</v>
      </c>
      <c r="J7" s="100">
        <f>I7/H7*100</f>
        <v>-1.2553470771526167</v>
      </c>
      <c r="K7" s="73">
        <f>K9+K33</f>
        <v>737151</v>
      </c>
    </row>
    <row r="8" spans="1:11" ht="6" customHeight="1">
      <c r="A8" s="11"/>
      <c r="B8" s="11"/>
      <c r="C8" s="11"/>
      <c r="D8" s="9"/>
      <c r="E8" s="73"/>
      <c r="F8" s="73"/>
      <c r="G8" s="73"/>
      <c r="H8" s="73"/>
      <c r="K8" s="308"/>
    </row>
    <row r="9" spans="1:11" ht="18" customHeight="1">
      <c r="A9" s="11"/>
      <c r="B9" s="720" t="s">
        <v>149</v>
      </c>
      <c r="C9" s="720"/>
      <c r="D9" s="9"/>
      <c r="E9" s="73">
        <f>SUM(E11:E31)</f>
        <v>1756245</v>
      </c>
      <c r="F9" s="73">
        <f>SUM(F11:F31)</f>
        <v>848635</v>
      </c>
      <c r="G9" s="73">
        <f>SUM(G11:G31)</f>
        <v>907610</v>
      </c>
      <c r="H9" s="73">
        <f>SUM(H11:H31)</f>
        <v>1776534</v>
      </c>
      <c r="I9" s="92">
        <f aca="true" t="shared" si="0" ref="I9:I31">E9-H9</f>
        <v>-20289</v>
      </c>
      <c r="J9" s="100">
        <f>I9/H9*100</f>
        <v>-1.1420552604115655</v>
      </c>
      <c r="K9" s="73">
        <f>SUM(K11:K31)</f>
        <v>630031</v>
      </c>
    </row>
    <row r="10" spans="1:12" ht="6" customHeight="1">
      <c r="A10" s="11"/>
      <c r="B10" s="11"/>
      <c r="C10" s="11"/>
      <c r="D10" s="9"/>
      <c r="E10" s="46"/>
      <c r="F10" s="46"/>
      <c r="G10" s="46"/>
      <c r="H10" s="46"/>
      <c r="I10" s="92"/>
      <c r="K10" s="200"/>
      <c r="L10" s="47"/>
    </row>
    <row r="11" spans="1:13" s="47" customFormat="1" ht="16.5" customHeight="1">
      <c r="A11" s="59"/>
      <c r="B11" s="59"/>
      <c r="C11" s="63" t="s">
        <v>20</v>
      </c>
      <c r="D11" s="44"/>
      <c r="E11" s="46">
        <v>413136</v>
      </c>
      <c r="F11" s="46">
        <v>196525</v>
      </c>
      <c r="G11" s="46">
        <v>216611</v>
      </c>
      <c r="H11" s="46">
        <v>413367</v>
      </c>
      <c r="I11" s="94">
        <f t="shared" si="0"/>
        <v>-231</v>
      </c>
      <c r="J11" s="95">
        <f aca="true" t="shared" si="1" ref="J11:J31">I11/H11*100</f>
        <v>-0.05588254505076602</v>
      </c>
      <c r="K11" s="46">
        <v>161718</v>
      </c>
      <c r="M11" s="194"/>
    </row>
    <row r="12" spans="1:11" s="47" customFormat="1" ht="16.5" customHeight="1">
      <c r="A12" s="59"/>
      <c r="B12" s="59"/>
      <c r="C12" s="63" t="s">
        <v>637</v>
      </c>
      <c r="D12" s="44"/>
      <c r="E12" s="46">
        <v>161160</v>
      </c>
      <c r="F12" s="46">
        <v>78282</v>
      </c>
      <c r="G12" s="46">
        <v>82878</v>
      </c>
      <c r="H12" s="46">
        <v>162070</v>
      </c>
      <c r="I12" s="94">
        <f t="shared" si="0"/>
        <v>-910</v>
      </c>
      <c r="J12" s="95">
        <f t="shared" si="1"/>
        <v>-0.5614857777503548</v>
      </c>
      <c r="K12" s="46">
        <v>58536</v>
      </c>
    </row>
    <row r="13" spans="1:11" s="47" customFormat="1" ht="16.5" customHeight="1">
      <c r="A13" s="59"/>
      <c r="B13" s="59"/>
      <c r="C13" s="63" t="s">
        <v>638</v>
      </c>
      <c r="D13" s="44"/>
      <c r="E13" s="46">
        <v>92747</v>
      </c>
      <c r="F13" s="46">
        <v>44196</v>
      </c>
      <c r="G13" s="46">
        <v>48551</v>
      </c>
      <c r="H13" s="46">
        <v>96231</v>
      </c>
      <c r="I13" s="94">
        <f t="shared" si="0"/>
        <v>-3484</v>
      </c>
      <c r="J13" s="95">
        <f t="shared" si="1"/>
        <v>-3.6204549469505665</v>
      </c>
      <c r="K13" s="46">
        <v>32213</v>
      </c>
    </row>
    <row r="14" spans="1:11" s="47" customFormat="1" ht="16.5" customHeight="1">
      <c r="A14" s="59"/>
      <c r="B14" s="59"/>
      <c r="C14" s="63" t="s">
        <v>639</v>
      </c>
      <c r="D14" s="44"/>
      <c r="E14" s="46">
        <v>112595</v>
      </c>
      <c r="F14" s="46">
        <v>54342</v>
      </c>
      <c r="G14" s="46">
        <v>58253</v>
      </c>
      <c r="H14" s="46">
        <v>114876</v>
      </c>
      <c r="I14" s="94">
        <f t="shared" si="0"/>
        <v>-2281</v>
      </c>
      <c r="J14" s="95">
        <f t="shared" si="1"/>
        <v>-1.9856192764372018</v>
      </c>
      <c r="K14" s="46">
        <v>40200</v>
      </c>
    </row>
    <row r="15" spans="1:11" s="47" customFormat="1" ht="16.5" customHeight="1">
      <c r="A15" s="59"/>
      <c r="B15" s="59"/>
      <c r="C15" s="63" t="s">
        <v>640</v>
      </c>
      <c r="D15" s="44"/>
      <c r="E15" s="46">
        <v>91418</v>
      </c>
      <c r="F15" s="46">
        <v>44592</v>
      </c>
      <c r="G15" s="46">
        <v>46826</v>
      </c>
      <c r="H15" s="46">
        <v>92597</v>
      </c>
      <c r="I15" s="94">
        <f t="shared" si="0"/>
        <v>-1179</v>
      </c>
      <c r="J15" s="95">
        <f t="shared" si="1"/>
        <v>-1.2732593928529001</v>
      </c>
      <c r="K15" s="46">
        <v>32212</v>
      </c>
    </row>
    <row r="16" spans="1:11" s="47" customFormat="1" ht="16.5" customHeight="1">
      <c r="A16" s="59"/>
      <c r="B16" s="59"/>
      <c r="C16" s="63" t="s">
        <v>641</v>
      </c>
      <c r="D16" s="44"/>
      <c r="E16" s="46">
        <v>80910</v>
      </c>
      <c r="F16" s="46">
        <v>39145</v>
      </c>
      <c r="G16" s="46">
        <v>41765</v>
      </c>
      <c r="H16" s="46">
        <v>84080</v>
      </c>
      <c r="I16" s="94">
        <f t="shared" si="0"/>
        <v>-3170</v>
      </c>
      <c r="J16" s="95">
        <f t="shared" si="1"/>
        <v>-3.770218839200761</v>
      </c>
      <c r="K16" s="46">
        <v>27885</v>
      </c>
    </row>
    <row r="17" spans="1:11" s="47" customFormat="1" ht="16.5" customHeight="1">
      <c r="A17" s="59"/>
      <c r="B17" s="59"/>
      <c r="C17" s="63" t="s">
        <v>642</v>
      </c>
      <c r="D17" s="44"/>
      <c r="E17" s="46">
        <v>22629</v>
      </c>
      <c r="F17" s="46">
        <v>10865</v>
      </c>
      <c r="G17" s="46">
        <v>11764</v>
      </c>
      <c r="H17" s="46">
        <v>23390</v>
      </c>
      <c r="I17" s="94">
        <f t="shared" si="0"/>
        <v>-761</v>
      </c>
      <c r="J17" s="95">
        <f t="shared" si="1"/>
        <v>-3.2535271483539976</v>
      </c>
      <c r="K17" s="46">
        <v>7743</v>
      </c>
    </row>
    <row r="18" spans="1:11" s="47" customFormat="1" ht="16.5" customHeight="1">
      <c r="A18" s="59"/>
      <c r="B18" s="59"/>
      <c r="C18" s="63" t="s">
        <v>643</v>
      </c>
      <c r="D18" s="44"/>
      <c r="E18" s="46">
        <v>40387</v>
      </c>
      <c r="F18" s="46">
        <v>19383</v>
      </c>
      <c r="G18" s="46">
        <v>21004</v>
      </c>
      <c r="H18" s="46">
        <v>42065</v>
      </c>
      <c r="I18" s="94">
        <f t="shared" si="0"/>
        <v>-1678</v>
      </c>
      <c r="J18" s="95">
        <f t="shared" si="1"/>
        <v>-3.9890645429692144</v>
      </c>
      <c r="K18" s="46">
        <v>13597</v>
      </c>
    </row>
    <row r="19" spans="1:11" s="47" customFormat="1" ht="16.5" customHeight="1">
      <c r="A19" s="59"/>
      <c r="B19" s="59"/>
      <c r="C19" s="63" t="s">
        <v>644</v>
      </c>
      <c r="D19" s="44"/>
      <c r="E19" s="46">
        <v>67197</v>
      </c>
      <c r="F19" s="46">
        <v>32777</v>
      </c>
      <c r="G19" s="46">
        <v>34420</v>
      </c>
      <c r="H19" s="46">
        <v>66730</v>
      </c>
      <c r="I19" s="94">
        <f t="shared" si="0"/>
        <v>467</v>
      </c>
      <c r="J19" s="95">
        <f t="shared" si="1"/>
        <v>0.6998351566012289</v>
      </c>
      <c r="K19" s="46">
        <v>22707</v>
      </c>
    </row>
    <row r="20" spans="1:11" s="47" customFormat="1" ht="16.5" customHeight="1">
      <c r="A20" s="59"/>
      <c r="B20" s="59"/>
      <c r="C20" s="63" t="s">
        <v>645</v>
      </c>
      <c r="D20" s="44"/>
      <c r="E20" s="46">
        <v>53718</v>
      </c>
      <c r="F20" s="46">
        <v>25944</v>
      </c>
      <c r="G20" s="46">
        <v>27774</v>
      </c>
      <c r="H20" s="46">
        <v>55761</v>
      </c>
      <c r="I20" s="94">
        <f t="shared" si="0"/>
        <v>-2043</v>
      </c>
      <c r="J20" s="95">
        <f t="shared" si="1"/>
        <v>-3.6638510787109273</v>
      </c>
      <c r="K20" s="46">
        <v>18140</v>
      </c>
    </row>
    <row r="21" spans="1:11" s="47" customFormat="1" ht="16.5" customHeight="1">
      <c r="A21" s="59"/>
      <c r="B21" s="59"/>
      <c r="C21" s="63" t="s">
        <v>646</v>
      </c>
      <c r="D21" s="44"/>
      <c r="E21" s="46">
        <v>54729</v>
      </c>
      <c r="F21" s="46">
        <v>27037</v>
      </c>
      <c r="G21" s="46">
        <v>27692</v>
      </c>
      <c r="H21" s="46">
        <v>52133</v>
      </c>
      <c r="I21" s="94">
        <f t="shared" si="0"/>
        <v>2596</v>
      </c>
      <c r="J21" s="95">
        <f t="shared" si="1"/>
        <v>4.979571480636066</v>
      </c>
      <c r="K21" s="46">
        <v>19801</v>
      </c>
    </row>
    <row r="22" spans="1:11" s="47" customFormat="1" ht="16.5" customHeight="1">
      <c r="A22" s="59"/>
      <c r="B22" s="59"/>
      <c r="C22" s="63" t="s">
        <v>647</v>
      </c>
      <c r="D22" s="44"/>
      <c r="E22" s="46">
        <v>60475</v>
      </c>
      <c r="F22" s="46">
        <v>29041</v>
      </c>
      <c r="G22" s="46">
        <v>31434</v>
      </c>
      <c r="H22" s="46">
        <v>62102</v>
      </c>
      <c r="I22" s="94">
        <f t="shared" si="0"/>
        <v>-1627</v>
      </c>
      <c r="J22" s="95">
        <f t="shared" si="1"/>
        <v>-2.619883417603298</v>
      </c>
      <c r="K22" s="46">
        <v>20760</v>
      </c>
    </row>
    <row r="23" spans="1:11" s="47" customFormat="1" ht="16.5" customHeight="1">
      <c r="A23" s="59"/>
      <c r="B23" s="59"/>
      <c r="C23" s="63" t="s">
        <v>648</v>
      </c>
      <c r="D23" s="44"/>
      <c r="E23" s="46">
        <v>145604</v>
      </c>
      <c r="F23" s="46">
        <v>71516</v>
      </c>
      <c r="G23" s="46">
        <v>74088</v>
      </c>
      <c r="H23" s="46">
        <v>144174</v>
      </c>
      <c r="I23" s="94">
        <f t="shared" si="0"/>
        <v>1430</v>
      </c>
      <c r="J23" s="95">
        <f t="shared" si="1"/>
        <v>0.9918570616061149</v>
      </c>
      <c r="K23" s="46">
        <v>51961</v>
      </c>
    </row>
    <row r="24" spans="1:11" s="47" customFormat="1" ht="16.5" customHeight="1">
      <c r="A24" s="59"/>
      <c r="B24" s="59"/>
      <c r="C24" s="63" t="s">
        <v>649</v>
      </c>
      <c r="D24" s="44"/>
      <c r="E24" s="46">
        <v>97436</v>
      </c>
      <c r="F24" s="46">
        <v>47848</v>
      </c>
      <c r="G24" s="46">
        <v>49588</v>
      </c>
      <c r="H24" s="46">
        <v>97686</v>
      </c>
      <c r="I24" s="94">
        <f t="shared" si="0"/>
        <v>-250</v>
      </c>
      <c r="J24" s="95">
        <f t="shared" si="1"/>
        <v>-0.2559220359109801</v>
      </c>
      <c r="K24" s="46">
        <v>34768</v>
      </c>
    </row>
    <row r="25" spans="1:11" s="47" customFormat="1" ht="16.5" customHeight="1">
      <c r="A25" s="59"/>
      <c r="B25" s="59"/>
      <c r="C25" s="63" t="s">
        <v>650</v>
      </c>
      <c r="D25" s="44"/>
      <c r="E25" s="46">
        <v>29629</v>
      </c>
      <c r="F25" s="46">
        <v>14249</v>
      </c>
      <c r="G25" s="46">
        <v>15380</v>
      </c>
      <c r="H25" s="46">
        <v>30316</v>
      </c>
      <c r="I25" s="94">
        <f t="shared" si="0"/>
        <v>-687</v>
      </c>
      <c r="J25" s="95">
        <f t="shared" si="1"/>
        <v>-2.2661300963187756</v>
      </c>
      <c r="K25" s="46">
        <v>9731</v>
      </c>
    </row>
    <row r="26" spans="1:11" s="47" customFormat="1" ht="16.5" customHeight="1">
      <c r="A26" s="59"/>
      <c r="B26" s="59"/>
      <c r="C26" s="63" t="s">
        <v>651</v>
      </c>
      <c r="D26" s="44"/>
      <c r="E26" s="46">
        <v>51950</v>
      </c>
      <c r="F26" s="46">
        <v>25919</v>
      </c>
      <c r="G26" s="46">
        <v>26031</v>
      </c>
      <c r="H26" s="46">
        <v>50009</v>
      </c>
      <c r="I26" s="94">
        <f t="shared" si="0"/>
        <v>1941</v>
      </c>
      <c r="J26" s="95">
        <f t="shared" si="1"/>
        <v>3.881301365754164</v>
      </c>
      <c r="K26" s="46">
        <v>19376</v>
      </c>
    </row>
    <row r="27" spans="1:11" s="47" customFormat="1" ht="16.5" customHeight="1">
      <c r="A27" s="59"/>
      <c r="B27" s="59"/>
      <c r="C27" s="63" t="s">
        <v>652</v>
      </c>
      <c r="D27" s="44"/>
      <c r="E27" s="46">
        <v>26732</v>
      </c>
      <c r="F27" s="46">
        <v>12803</v>
      </c>
      <c r="G27" s="46">
        <v>13929</v>
      </c>
      <c r="H27" s="46">
        <v>28902</v>
      </c>
      <c r="I27" s="94">
        <f t="shared" si="0"/>
        <v>-2170</v>
      </c>
      <c r="J27" s="95">
        <f t="shared" si="1"/>
        <v>-7.508130925195489</v>
      </c>
      <c r="K27" s="46">
        <v>8770</v>
      </c>
    </row>
    <row r="28" spans="1:11" s="47" customFormat="1" ht="16.5" customHeight="1">
      <c r="A28" s="59"/>
      <c r="B28" s="59"/>
      <c r="C28" s="63" t="s">
        <v>653</v>
      </c>
      <c r="D28" s="44"/>
      <c r="E28" s="46">
        <v>35047</v>
      </c>
      <c r="F28" s="46">
        <v>16947</v>
      </c>
      <c r="G28" s="46">
        <v>18100</v>
      </c>
      <c r="H28" s="46">
        <v>34603</v>
      </c>
      <c r="I28" s="94">
        <f t="shared" si="0"/>
        <v>444</v>
      </c>
      <c r="J28" s="95">
        <f t="shared" si="1"/>
        <v>1.2831257405427277</v>
      </c>
      <c r="K28" s="46">
        <v>11150</v>
      </c>
    </row>
    <row r="29" spans="1:11" s="47" customFormat="1" ht="16.5" customHeight="1">
      <c r="A29" s="59"/>
      <c r="B29" s="59"/>
      <c r="C29" s="63" t="s">
        <v>654</v>
      </c>
      <c r="D29" s="44"/>
      <c r="E29" s="46">
        <v>44491</v>
      </c>
      <c r="F29" s="46">
        <v>21417</v>
      </c>
      <c r="G29" s="46">
        <v>23074</v>
      </c>
      <c r="H29" s="46">
        <v>47495</v>
      </c>
      <c r="I29" s="94">
        <f t="shared" si="0"/>
        <v>-3004</v>
      </c>
      <c r="J29" s="95">
        <f t="shared" si="1"/>
        <v>-6.324876302768713</v>
      </c>
      <c r="K29" s="46">
        <v>14622</v>
      </c>
    </row>
    <row r="30" spans="1:11" s="47" customFormat="1" ht="16.5" customHeight="1">
      <c r="A30" s="59"/>
      <c r="B30" s="59"/>
      <c r="C30" s="63" t="s">
        <v>655</v>
      </c>
      <c r="D30" s="44"/>
      <c r="E30" s="46">
        <v>36314</v>
      </c>
      <c r="F30" s="46">
        <v>17310</v>
      </c>
      <c r="G30" s="46">
        <v>19004</v>
      </c>
      <c r="H30" s="46">
        <v>38494</v>
      </c>
      <c r="I30" s="94">
        <f t="shared" si="0"/>
        <v>-2180</v>
      </c>
      <c r="J30" s="95">
        <f t="shared" si="1"/>
        <v>-5.663220242115655</v>
      </c>
      <c r="K30" s="46">
        <v>12496</v>
      </c>
    </row>
    <row r="31" spans="1:11" s="47" customFormat="1" ht="16.5" customHeight="1">
      <c r="A31" s="59"/>
      <c r="B31" s="59"/>
      <c r="C31" s="63" t="s">
        <v>656</v>
      </c>
      <c r="D31" s="44"/>
      <c r="E31" s="46">
        <v>37941</v>
      </c>
      <c r="F31" s="46">
        <v>18497</v>
      </c>
      <c r="G31" s="46">
        <v>19444</v>
      </c>
      <c r="H31" s="46">
        <v>39453</v>
      </c>
      <c r="I31" s="94">
        <f t="shared" si="0"/>
        <v>-1512</v>
      </c>
      <c r="J31" s="95">
        <f t="shared" si="1"/>
        <v>-3.832408181887309</v>
      </c>
      <c r="K31" s="46">
        <v>11645</v>
      </c>
    </row>
    <row r="32" spans="1:12" ht="6" customHeight="1">
      <c r="A32" s="11"/>
      <c r="B32" s="11"/>
      <c r="C32" s="11"/>
      <c r="D32" s="9"/>
      <c r="E32" s="46"/>
      <c r="F32" s="46"/>
      <c r="G32" s="46"/>
      <c r="H32" s="46"/>
      <c r="I32" s="94"/>
      <c r="K32" s="46"/>
      <c r="L32" s="47"/>
    </row>
    <row r="33" spans="1:11" ht="18.75" customHeight="1">
      <c r="A33" s="11"/>
      <c r="B33" s="720" t="s">
        <v>150</v>
      </c>
      <c r="C33" s="720"/>
      <c r="D33" s="9"/>
      <c r="E33" s="73">
        <f>SUM(E35:E43)</f>
        <v>324528</v>
      </c>
      <c r="F33" s="73">
        <f>SUM(F35:F43)</f>
        <v>157612</v>
      </c>
      <c r="G33" s="73">
        <f>SUM(G35:G43)</f>
        <v>166916</v>
      </c>
      <c r="H33" s="73">
        <f>SUM(H35:H43)</f>
        <v>330692</v>
      </c>
      <c r="I33" s="92">
        <f>E33-H33</f>
        <v>-6164</v>
      </c>
      <c r="J33" s="100">
        <f>I33/H33*100</f>
        <v>-1.8639700990649912</v>
      </c>
      <c r="K33" s="73">
        <f>SUM(K35:K43)</f>
        <v>107120</v>
      </c>
    </row>
    <row r="34" spans="1:12" ht="6" customHeight="1">
      <c r="A34" s="11"/>
      <c r="B34" s="11"/>
      <c r="C34" s="11"/>
      <c r="D34" s="9"/>
      <c r="E34" s="46"/>
      <c r="F34" s="46"/>
      <c r="G34" s="46"/>
      <c r="H34" s="46"/>
      <c r="I34" s="94"/>
      <c r="K34" s="46"/>
      <c r="L34" s="47"/>
    </row>
    <row r="35" spans="1:11" s="47" customFormat="1" ht="16.5" customHeight="1">
      <c r="A35" s="59"/>
      <c r="B35" s="59"/>
      <c r="C35" s="63" t="s">
        <v>657</v>
      </c>
      <c r="D35" s="44"/>
      <c r="E35" s="46">
        <v>46613</v>
      </c>
      <c r="F35" s="46">
        <v>22266</v>
      </c>
      <c r="G35" s="46">
        <v>24347</v>
      </c>
      <c r="H35" s="46">
        <v>45472</v>
      </c>
      <c r="I35" s="94">
        <f aca="true" t="shared" si="2" ref="I35:I43">E35-H35</f>
        <v>1141</v>
      </c>
      <c r="J35" s="95">
        <f aca="true" t="shared" si="3" ref="J35:J43">I35/H35*100</f>
        <v>2.5092364532019706</v>
      </c>
      <c r="K35" s="46">
        <v>16811</v>
      </c>
    </row>
    <row r="36" spans="1:11" s="47" customFormat="1" ht="16.5" customHeight="1">
      <c r="A36" s="59"/>
      <c r="B36" s="59"/>
      <c r="C36" s="63" t="s">
        <v>658</v>
      </c>
      <c r="D36" s="44"/>
      <c r="E36" s="46">
        <v>31332</v>
      </c>
      <c r="F36" s="46">
        <v>15254</v>
      </c>
      <c r="G36" s="46">
        <v>16078</v>
      </c>
      <c r="H36" s="46">
        <v>32550</v>
      </c>
      <c r="I36" s="94">
        <f t="shared" si="2"/>
        <v>-1218</v>
      </c>
      <c r="J36" s="95">
        <f t="shared" si="3"/>
        <v>-3.741935483870968</v>
      </c>
      <c r="K36" s="46">
        <v>9536</v>
      </c>
    </row>
    <row r="37" spans="1:11" s="47" customFormat="1" ht="16.5" customHeight="1">
      <c r="A37" s="59"/>
      <c r="B37" s="59"/>
      <c r="C37" s="63" t="s">
        <v>659</v>
      </c>
      <c r="D37" s="44"/>
      <c r="E37" s="46">
        <v>36601</v>
      </c>
      <c r="F37" s="46">
        <v>17772</v>
      </c>
      <c r="G37" s="46">
        <v>18829</v>
      </c>
      <c r="H37" s="46">
        <v>37513</v>
      </c>
      <c r="I37" s="94">
        <f t="shared" si="2"/>
        <v>-912</v>
      </c>
      <c r="J37" s="95">
        <f t="shared" si="3"/>
        <v>-2.4311571988377363</v>
      </c>
      <c r="K37" s="46">
        <v>11965</v>
      </c>
    </row>
    <row r="38" spans="1:11" s="47" customFormat="1" ht="16.5" customHeight="1">
      <c r="A38" s="59"/>
      <c r="B38" s="59"/>
      <c r="C38" s="63" t="s">
        <v>660</v>
      </c>
      <c r="D38" s="44"/>
      <c r="E38" s="46">
        <v>45364</v>
      </c>
      <c r="F38" s="46">
        <v>22433</v>
      </c>
      <c r="G38" s="46">
        <v>22931</v>
      </c>
      <c r="H38" s="46">
        <v>45512</v>
      </c>
      <c r="I38" s="94">
        <f t="shared" si="2"/>
        <v>-148</v>
      </c>
      <c r="J38" s="95">
        <f t="shared" si="3"/>
        <v>-0.3251889611531025</v>
      </c>
      <c r="K38" s="46">
        <v>14428</v>
      </c>
    </row>
    <row r="39" spans="1:11" s="47" customFormat="1" ht="16.5" customHeight="1">
      <c r="A39" s="59"/>
      <c r="B39" s="59"/>
      <c r="C39" s="63" t="s">
        <v>661</v>
      </c>
      <c r="D39" s="44"/>
      <c r="E39" s="46">
        <v>72623</v>
      </c>
      <c r="F39" s="46">
        <v>35148</v>
      </c>
      <c r="G39" s="46">
        <v>37475</v>
      </c>
      <c r="H39" s="46">
        <v>74539</v>
      </c>
      <c r="I39" s="94">
        <f t="shared" si="2"/>
        <v>-1916</v>
      </c>
      <c r="J39" s="95">
        <f t="shared" si="3"/>
        <v>-2.570466467218503</v>
      </c>
      <c r="K39" s="46">
        <v>22774</v>
      </c>
    </row>
    <row r="40" spans="1:11" s="47" customFormat="1" ht="16.5" customHeight="1">
      <c r="A40" s="59"/>
      <c r="B40" s="59"/>
      <c r="C40" s="63" t="s">
        <v>662</v>
      </c>
      <c r="D40" s="44"/>
      <c r="E40" s="46">
        <v>18395</v>
      </c>
      <c r="F40" s="46">
        <v>8839</v>
      </c>
      <c r="G40" s="46">
        <v>9556</v>
      </c>
      <c r="H40" s="46">
        <v>17547</v>
      </c>
      <c r="I40" s="94">
        <f t="shared" si="2"/>
        <v>848</v>
      </c>
      <c r="J40" s="95">
        <f t="shared" si="3"/>
        <v>4.83273494044566</v>
      </c>
      <c r="K40" s="46">
        <v>6925</v>
      </c>
    </row>
    <row r="41" spans="1:11" s="47" customFormat="1" ht="16.5" customHeight="1">
      <c r="A41" s="59"/>
      <c r="B41" s="59"/>
      <c r="C41" s="63" t="s">
        <v>663</v>
      </c>
      <c r="D41" s="44"/>
      <c r="E41" s="46">
        <v>53043</v>
      </c>
      <c r="F41" s="46">
        <v>25827</v>
      </c>
      <c r="G41" s="46">
        <v>27216</v>
      </c>
      <c r="H41" s="46">
        <v>56304</v>
      </c>
      <c r="I41" s="94">
        <f t="shared" si="2"/>
        <v>-3261</v>
      </c>
      <c r="J41" s="95">
        <f t="shared" si="3"/>
        <v>-5.791773231031543</v>
      </c>
      <c r="K41" s="46">
        <v>17747</v>
      </c>
    </row>
    <row r="42" spans="1:11" s="47" customFormat="1" ht="16.5" customHeight="1">
      <c r="A42" s="59"/>
      <c r="B42" s="59"/>
      <c r="C42" s="63" t="s">
        <v>664</v>
      </c>
      <c r="D42" s="44"/>
      <c r="E42" s="46">
        <v>18824</v>
      </c>
      <c r="F42" s="46">
        <v>9229</v>
      </c>
      <c r="G42" s="46">
        <v>9595</v>
      </c>
      <c r="H42" s="46">
        <v>19272</v>
      </c>
      <c r="I42" s="94">
        <f t="shared" si="2"/>
        <v>-448</v>
      </c>
      <c r="J42" s="95">
        <f t="shared" si="3"/>
        <v>-2.3246160232461603</v>
      </c>
      <c r="K42" s="46">
        <v>6333</v>
      </c>
    </row>
    <row r="43" spans="1:11" s="47" customFormat="1" ht="16.5" customHeight="1">
      <c r="A43" s="59"/>
      <c r="B43" s="59"/>
      <c r="C43" s="63" t="s">
        <v>665</v>
      </c>
      <c r="D43" s="44"/>
      <c r="E43" s="46">
        <v>1733</v>
      </c>
      <c r="F43" s="46">
        <v>844</v>
      </c>
      <c r="G43" s="46">
        <v>889</v>
      </c>
      <c r="H43" s="46">
        <v>1983</v>
      </c>
      <c r="I43" s="94">
        <f t="shared" si="2"/>
        <v>-250</v>
      </c>
      <c r="J43" s="95">
        <f t="shared" si="3"/>
        <v>-12.607160867372668</v>
      </c>
      <c r="K43" s="46">
        <v>601</v>
      </c>
    </row>
    <row r="44" spans="1:11" s="47" customFormat="1" ht="5.25" customHeight="1" thickBot="1">
      <c r="A44" s="52"/>
      <c r="B44" s="52"/>
      <c r="C44" s="52"/>
      <c r="D44" s="50"/>
      <c r="E44" s="51" t="s">
        <v>671</v>
      </c>
      <c r="F44" s="51" t="s">
        <v>671</v>
      </c>
      <c r="G44" s="51" t="s">
        <v>671</v>
      </c>
      <c r="H44" s="110"/>
      <c r="I44" s="96" t="s">
        <v>671</v>
      </c>
      <c r="J44" s="97"/>
      <c r="K44" s="51" t="s">
        <v>671</v>
      </c>
    </row>
    <row r="45" spans="1:11" s="47" customFormat="1" ht="16.5" customHeight="1">
      <c r="A45" s="266"/>
      <c r="B45" s="341"/>
      <c r="C45" s="341" t="s">
        <v>1197</v>
      </c>
      <c r="D45" s="340"/>
      <c r="E45" s="340"/>
      <c r="F45" s="45"/>
      <c r="G45" s="45"/>
      <c r="H45" s="46"/>
      <c r="I45" s="98"/>
      <c r="J45" s="95"/>
      <c r="K45" s="45"/>
    </row>
    <row r="46" spans="2:11" s="47" customFormat="1" ht="16.5" customHeight="1">
      <c r="B46" s="211" t="s">
        <v>951</v>
      </c>
      <c r="C46" s="211"/>
      <c r="D46" s="59"/>
      <c r="E46" s="59"/>
      <c r="F46" s="267"/>
      <c r="G46" s="267"/>
      <c r="H46" s="46"/>
      <c r="I46" s="98"/>
      <c r="J46" s="95"/>
      <c r="K46" s="267"/>
    </row>
    <row r="47" spans="1:11" s="47" customFormat="1" ht="15.75" customHeight="1">
      <c r="A47" s="59"/>
      <c r="C47" s="312" t="s">
        <v>672</v>
      </c>
      <c r="D47" s="267"/>
      <c r="E47" s="267"/>
      <c r="F47" s="267"/>
      <c r="G47" s="267"/>
      <c r="H47" s="46"/>
      <c r="I47" s="98"/>
      <c r="J47" s="95"/>
      <c r="K47" s="267"/>
    </row>
    <row r="48" spans="1:12" ht="15.75" customHeight="1">
      <c r="A48" s="11"/>
      <c r="C48" s="11"/>
      <c r="E48" s="45"/>
      <c r="F48" s="45"/>
      <c r="G48" s="45"/>
      <c r="H48" s="33"/>
      <c r="I48" s="98"/>
      <c r="J48" s="95"/>
      <c r="K48" s="45"/>
      <c r="L48" s="47"/>
    </row>
    <row r="49" spans="1:12" ht="15.75" customHeight="1">
      <c r="A49" s="11"/>
      <c r="C49" s="11"/>
      <c r="E49" s="45"/>
      <c r="F49" s="45"/>
      <c r="G49" s="45"/>
      <c r="H49" s="45"/>
      <c r="I49" s="98"/>
      <c r="J49" s="95"/>
      <c r="K49" s="45"/>
      <c r="L49" s="47"/>
    </row>
    <row r="50" spans="1:12" ht="15.75" customHeight="1">
      <c r="A50" s="11"/>
      <c r="C50" s="11"/>
      <c r="E50" s="45"/>
      <c r="F50" s="45"/>
      <c r="G50" s="45"/>
      <c r="H50" s="267"/>
      <c r="I50" s="98"/>
      <c r="J50" s="95"/>
      <c r="K50" s="45"/>
      <c r="L50" s="47"/>
    </row>
    <row r="51" spans="1:12" ht="15.75" customHeight="1">
      <c r="A51" s="11"/>
      <c r="C51" s="11"/>
      <c r="E51" s="45"/>
      <c r="F51" s="45"/>
      <c r="G51" s="45"/>
      <c r="H51" s="267"/>
      <c r="I51" s="98"/>
      <c r="J51" s="95"/>
      <c r="K51" s="45"/>
      <c r="L51" s="47"/>
    </row>
    <row r="52" spans="1:12" ht="15.75" customHeight="1">
      <c r="A52" s="11"/>
      <c r="C52" s="11"/>
      <c r="E52" s="45"/>
      <c r="F52" s="45"/>
      <c r="G52" s="45"/>
      <c r="H52" s="45"/>
      <c r="I52" s="98"/>
      <c r="J52" s="95"/>
      <c r="K52" s="45"/>
      <c r="L52" s="47"/>
    </row>
    <row r="53" spans="1:12" ht="15.75" customHeight="1">
      <c r="A53" s="11"/>
      <c r="C53" s="11"/>
      <c r="E53" s="45"/>
      <c r="F53" s="45"/>
      <c r="G53" s="45"/>
      <c r="H53" s="45"/>
      <c r="I53" s="98"/>
      <c r="J53" s="95"/>
      <c r="K53" s="45"/>
      <c r="L53" s="47"/>
    </row>
    <row r="54" spans="1:12" ht="15.75" customHeight="1">
      <c r="A54" s="11"/>
      <c r="C54" s="11"/>
      <c r="E54" s="45"/>
      <c r="F54" s="45"/>
      <c r="G54" s="45"/>
      <c r="H54" s="45"/>
      <c r="I54" s="98"/>
      <c r="J54" s="95"/>
      <c r="K54" s="45"/>
      <c r="L54" s="47"/>
    </row>
    <row r="55" spans="1:12" ht="15.75" customHeight="1">
      <c r="A55" s="11"/>
      <c r="C55" s="11"/>
      <c r="E55" s="45"/>
      <c r="F55" s="45"/>
      <c r="G55" s="45"/>
      <c r="H55" s="45"/>
      <c r="I55" s="98"/>
      <c r="J55" s="95"/>
      <c r="K55" s="45"/>
      <c r="L55" s="47"/>
    </row>
    <row r="56" spans="1:12" ht="15.75" customHeight="1">
      <c r="A56" s="11"/>
      <c r="C56" s="11"/>
      <c r="E56" s="45"/>
      <c r="F56" s="45"/>
      <c r="G56" s="45"/>
      <c r="H56" s="45"/>
      <c r="I56" s="98"/>
      <c r="J56" s="95"/>
      <c r="K56" s="45"/>
      <c r="L56" s="47"/>
    </row>
    <row r="57" spans="1:12" ht="15.75" customHeight="1">
      <c r="A57" s="11"/>
      <c r="C57" s="11"/>
      <c r="E57" s="45"/>
      <c r="F57" s="45"/>
      <c r="G57" s="45"/>
      <c r="H57" s="45"/>
      <c r="I57" s="98"/>
      <c r="J57" s="95"/>
      <c r="K57" s="45"/>
      <c r="L57" s="47"/>
    </row>
    <row r="58" spans="5:12" ht="15.75" customHeight="1">
      <c r="E58" s="45"/>
      <c r="F58" s="45"/>
      <c r="G58" s="45"/>
      <c r="H58" s="45"/>
      <c r="I58" s="98"/>
      <c r="J58" s="95"/>
      <c r="K58" s="45"/>
      <c r="L58" s="47"/>
    </row>
    <row r="59" spans="5:12" ht="15.75" customHeight="1">
      <c r="E59" s="45"/>
      <c r="F59" s="45"/>
      <c r="G59" s="45"/>
      <c r="H59" s="45"/>
      <c r="I59" s="98"/>
      <c r="J59" s="95"/>
      <c r="K59" s="45"/>
      <c r="L59" s="47"/>
    </row>
    <row r="60" spans="5:12" ht="15.75" customHeight="1">
      <c r="E60" s="45"/>
      <c r="F60" s="45"/>
      <c r="G60" s="45"/>
      <c r="H60" s="45"/>
      <c r="I60" s="98"/>
      <c r="J60" s="95"/>
      <c r="K60" s="45"/>
      <c r="L60" s="47"/>
    </row>
    <row r="61" spans="5:12" ht="15.75" customHeight="1">
      <c r="E61" s="45"/>
      <c r="F61" s="45"/>
      <c r="G61" s="45"/>
      <c r="H61" s="45"/>
      <c r="I61" s="98"/>
      <c r="J61" s="95"/>
      <c r="K61" s="45"/>
      <c r="L61" s="47"/>
    </row>
    <row r="62" spans="5:12" ht="15.75" customHeight="1">
      <c r="E62" s="45"/>
      <c r="F62" s="45"/>
      <c r="G62" s="45"/>
      <c r="H62" s="45"/>
      <c r="I62" s="98"/>
      <c r="J62" s="95"/>
      <c r="K62" s="45"/>
      <c r="L62" s="47"/>
    </row>
    <row r="63" spans="5:12" ht="15.75" customHeight="1">
      <c r="E63" s="45"/>
      <c r="F63" s="45"/>
      <c r="G63" s="45"/>
      <c r="H63" s="45"/>
      <c r="I63" s="98"/>
      <c r="J63" s="95"/>
      <c r="K63" s="45"/>
      <c r="L63" s="47"/>
    </row>
    <row r="64" spans="5:12" ht="15.75" customHeight="1">
      <c r="E64" s="45"/>
      <c r="F64" s="45"/>
      <c r="G64" s="45"/>
      <c r="H64" s="45"/>
      <c r="I64" s="98"/>
      <c r="J64" s="95"/>
      <c r="K64" s="45"/>
      <c r="L64" s="47"/>
    </row>
    <row r="65" spans="5:12" ht="15.75" customHeight="1">
      <c r="E65" s="45"/>
      <c r="F65" s="45"/>
      <c r="G65" s="45"/>
      <c r="H65" s="45"/>
      <c r="I65" s="98"/>
      <c r="J65" s="95"/>
      <c r="K65" s="45"/>
      <c r="L65" s="47"/>
    </row>
    <row r="66" spans="5:12" ht="15.75" customHeight="1">
      <c r="E66" s="45"/>
      <c r="F66" s="45"/>
      <c r="G66" s="45"/>
      <c r="H66" s="45"/>
      <c r="I66" s="98"/>
      <c r="J66" s="95"/>
      <c r="K66" s="45"/>
      <c r="L66" s="47"/>
    </row>
    <row r="67" spans="5:12" ht="15.75" customHeight="1">
      <c r="E67" s="45"/>
      <c r="F67" s="45"/>
      <c r="G67" s="45"/>
      <c r="H67" s="45"/>
      <c r="I67" s="98"/>
      <c r="J67" s="95"/>
      <c r="K67" s="45"/>
      <c r="L67" s="47"/>
    </row>
    <row r="68" spans="5:12" ht="15.75" customHeight="1">
      <c r="E68" s="45"/>
      <c r="F68" s="45"/>
      <c r="G68" s="45"/>
      <c r="H68" s="45"/>
      <c r="I68" s="98"/>
      <c r="J68" s="95"/>
      <c r="K68" s="45"/>
      <c r="L68" s="47"/>
    </row>
    <row r="69" spans="5:12" ht="15.75" customHeight="1">
      <c r="E69" s="45"/>
      <c r="F69" s="45"/>
      <c r="G69" s="45"/>
      <c r="H69" s="45"/>
      <c r="I69" s="98"/>
      <c r="J69" s="95"/>
      <c r="K69" s="45"/>
      <c r="L69" s="47"/>
    </row>
    <row r="70" spans="5:12" ht="15.75" customHeight="1">
      <c r="E70" s="45"/>
      <c r="F70" s="45"/>
      <c r="G70" s="45"/>
      <c r="H70" s="45"/>
      <c r="I70" s="98"/>
      <c r="J70" s="95"/>
      <c r="K70" s="45"/>
      <c r="L70" s="47"/>
    </row>
    <row r="71" spans="5:12" ht="15.75" customHeight="1">
      <c r="E71" s="45"/>
      <c r="F71" s="45"/>
      <c r="G71" s="45"/>
      <c r="H71" s="45"/>
      <c r="I71" s="98"/>
      <c r="J71" s="95"/>
      <c r="K71" s="45"/>
      <c r="L71" s="47"/>
    </row>
    <row r="72" spans="5:12" ht="15.75" customHeight="1">
      <c r="E72" s="45"/>
      <c r="F72" s="45"/>
      <c r="G72" s="45"/>
      <c r="H72" s="45"/>
      <c r="I72" s="98"/>
      <c r="J72" s="95"/>
      <c r="K72" s="45"/>
      <c r="L72" s="47"/>
    </row>
    <row r="73" spans="5:12" ht="15.75" customHeight="1">
      <c r="E73" s="45"/>
      <c r="F73" s="45"/>
      <c r="G73" s="45"/>
      <c r="H73" s="45"/>
      <c r="I73" s="98"/>
      <c r="J73" s="95"/>
      <c r="K73" s="45"/>
      <c r="L73" s="47"/>
    </row>
    <row r="74" spans="5:12" ht="15.75" customHeight="1">
      <c r="E74" s="45"/>
      <c r="F74" s="45"/>
      <c r="G74" s="45"/>
      <c r="H74" s="45"/>
      <c r="I74" s="98"/>
      <c r="J74" s="95"/>
      <c r="K74" s="45"/>
      <c r="L74" s="47"/>
    </row>
    <row r="75" spans="5:12" ht="15.75" customHeight="1">
      <c r="E75" s="45"/>
      <c r="F75" s="45"/>
      <c r="G75" s="45"/>
      <c r="H75" s="45"/>
      <c r="I75" s="98"/>
      <c r="J75" s="95"/>
      <c r="K75" s="45"/>
      <c r="L75" s="47"/>
    </row>
    <row r="76" spans="5:12" ht="15.75" customHeight="1">
      <c r="E76" s="45"/>
      <c r="F76" s="45"/>
      <c r="G76" s="45"/>
      <c r="H76" s="45"/>
      <c r="I76" s="98"/>
      <c r="J76" s="95"/>
      <c r="K76" s="45"/>
      <c r="L76" s="47"/>
    </row>
    <row r="77" spans="5:12" ht="15.75" customHeight="1">
      <c r="E77" s="45"/>
      <c r="F77" s="45"/>
      <c r="G77" s="45"/>
      <c r="H77" s="45"/>
      <c r="I77" s="98"/>
      <c r="J77" s="95"/>
      <c r="K77" s="45"/>
      <c r="L77" s="47"/>
    </row>
    <row r="78" spans="5:12" ht="15.75" customHeight="1">
      <c r="E78" s="45"/>
      <c r="F78" s="45"/>
      <c r="G78" s="45"/>
      <c r="H78" s="45"/>
      <c r="I78" s="98"/>
      <c r="J78" s="95"/>
      <c r="K78" s="45"/>
      <c r="L78" s="47"/>
    </row>
    <row r="79" spans="5:12" ht="15.75" customHeight="1">
      <c r="E79" s="45"/>
      <c r="F79" s="45"/>
      <c r="G79" s="45"/>
      <c r="H79" s="45"/>
      <c r="I79" s="98"/>
      <c r="J79" s="95"/>
      <c r="K79" s="45"/>
      <c r="L79" s="47"/>
    </row>
    <row r="80" spans="5:12" ht="15.75" customHeight="1">
      <c r="E80" s="45"/>
      <c r="F80" s="45"/>
      <c r="G80" s="45"/>
      <c r="H80" s="45"/>
      <c r="I80" s="98"/>
      <c r="J80" s="95"/>
      <c r="K80" s="45"/>
      <c r="L80" s="47"/>
    </row>
    <row r="81" spans="5:12" ht="15.75" customHeight="1">
      <c r="E81" s="45"/>
      <c r="F81" s="45"/>
      <c r="G81" s="45"/>
      <c r="H81" s="45"/>
      <c r="I81" s="98"/>
      <c r="J81" s="95"/>
      <c r="K81" s="45"/>
      <c r="L81" s="47"/>
    </row>
    <row r="82" spans="5:12" ht="15.75" customHeight="1">
      <c r="E82" s="45"/>
      <c r="F82" s="45"/>
      <c r="G82" s="45"/>
      <c r="H82" s="45"/>
      <c r="I82" s="98"/>
      <c r="J82" s="95"/>
      <c r="K82" s="45"/>
      <c r="L82" s="47"/>
    </row>
    <row r="83" spans="5:12" ht="15.75" customHeight="1">
      <c r="E83" s="45"/>
      <c r="F83" s="45"/>
      <c r="G83" s="45"/>
      <c r="H83" s="45"/>
      <c r="I83" s="98"/>
      <c r="J83" s="95"/>
      <c r="K83" s="45"/>
      <c r="L83" s="47"/>
    </row>
    <row r="84" spans="5:12" ht="15.75" customHeight="1">
      <c r="E84" s="45"/>
      <c r="F84" s="45"/>
      <c r="G84" s="45"/>
      <c r="H84" s="45"/>
      <c r="I84" s="98"/>
      <c r="J84" s="95"/>
      <c r="K84" s="45"/>
      <c r="L84" s="47"/>
    </row>
    <row r="85" spans="5:12" ht="15.75" customHeight="1">
      <c r="E85" s="45"/>
      <c r="F85" s="45"/>
      <c r="G85" s="45"/>
      <c r="H85" s="45"/>
      <c r="I85" s="98"/>
      <c r="J85" s="95"/>
      <c r="K85" s="45"/>
      <c r="L85" s="47"/>
    </row>
    <row r="86" spans="5:12" ht="15.75" customHeight="1">
      <c r="E86" s="45"/>
      <c r="F86" s="45"/>
      <c r="G86" s="45"/>
      <c r="H86" s="45"/>
      <c r="I86" s="98"/>
      <c r="J86" s="95"/>
      <c r="K86" s="45"/>
      <c r="L86" s="47"/>
    </row>
    <row r="87" spans="5:12" ht="15.75" customHeight="1">
      <c r="E87" s="45"/>
      <c r="F87" s="45"/>
      <c r="G87" s="45"/>
      <c r="H87" s="45"/>
      <c r="I87" s="98"/>
      <c r="J87" s="95"/>
      <c r="K87" s="45"/>
      <c r="L87" s="47"/>
    </row>
    <row r="88" spans="5:12" ht="15.75" customHeight="1">
      <c r="E88" s="45"/>
      <c r="F88" s="45"/>
      <c r="G88" s="45"/>
      <c r="H88" s="45"/>
      <c r="I88" s="98"/>
      <c r="J88" s="95"/>
      <c r="K88" s="45"/>
      <c r="L88" s="47"/>
    </row>
    <row r="89" spans="5:12" ht="15.75" customHeight="1">
      <c r="E89" s="45"/>
      <c r="F89" s="45"/>
      <c r="G89" s="45"/>
      <c r="H89" s="45"/>
      <c r="I89" s="98"/>
      <c r="J89" s="95"/>
      <c r="K89" s="45"/>
      <c r="L89" s="47"/>
    </row>
    <row r="90" spans="5:12" ht="15.75" customHeight="1">
      <c r="E90" s="45"/>
      <c r="F90" s="45"/>
      <c r="G90" s="45"/>
      <c r="H90" s="45"/>
      <c r="I90" s="98"/>
      <c r="J90" s="95"/>
      <c r="K90" s="45"/>
      <c r="L90" s="47"/>
    </row>
    <row r="91" spans="5:12" ht="15.75" customHeight="1">
      <c r="E91" s="45"/>
      <c r="F91" s="45"/>
      <c r="G91" s="45"/>
      <c r="H91" s="45"/>
      <c r="I91" s="98"/>
      <c r="J91" s="95"/>
      <c r="K91" s="45"/>
      <c r="L91" s="47"/>
    </row>
    <row r="92" spans="5:12" ht="15.75" customHeight="1">
      <c r="E92" s="45"/>
      <c r="F92" s="45"/>
      <c r="G92" s="45"/>
      <c r="H92" s="45"/>
      <c r="I92" s="98"/>
      <c r="J92" s="95"/>
      <c r="K92" s="45"/>
      <c r="L92" s="47"/>
    </row>
    <row r="93" spans="5:12" ht="15.75" customHeight="1">
      <c r="E93" s="45"/>
      <c r="F93" s="45"/>
      <c r="G93" s="45"/>
      <c r="H93" s="45"/>
      <c r="I93" s="98"/>
      <c r="J93" s="95"/>
      <c r="K93" s="45"/>
      <c r="L93" s="47"/>
    </row>
    <row r="94" spans="5:12" ht="15.75" customHeight="1">
      <c r="E94" s="45"/>
      <c r="F94" s="45"/>
      <c r="G94" s="45"/>
      <c r="H94" s="45"/>
      <c r="I94" s="98"/>
      <c r="J94" s="95"/>
      <c r="K94" s="45"/>
      <c r="L94" s="47"/>
    </row>
    <row r="95" spans="5:12" ht="15.75" customHeight="1">
      <c r="E95" s="45"/>
      <c r="F95" s="45"/>
      <c r="G95" s="45"/>
      <c r="H95" s="45"/>
      <c r="I95" s="98"/>
      <c r="J95" s="95"/>
      <c r="K95" s="45"/>
      <c r="L95" s="47"/>
    </row>
    <row r="96" spans="5:12" ht="15.75" customHeight="1">
      <c r="E96" s="45"/>
      <c r="F96" s="45"/>
      <c r="G96" s="45"/>
      <c r="H96" s="45"/>
      <c r="I96" s="98"/>
      <c r="J96" s="95"/>
      <c r="K96" s="45"/>
      <c r="L96" s="47"/>
    </row>
    <row r="97" spans="5:12" ht="15.75" customHeight="1">
      <c r="E97" s="45"/>
      <c r="F97" s="45"/>
      <c r="G97" s="45"/>
      <c r="H97" s="45"/>
      <c r="I97" s="98"/>
      <c r="J97" s="95"/>
      <c r="K97" s="45"/>
      <c r="L97" s="47"/>
    </row>
    <row r="98" spans="5:12" ht="15.75" customHeight="1">
      <c r="E98" s="45"/>
      <c r="F98" s="45"/>
      <c r="G98" s="45"/>
      <c r="H98" s="45"/>
      <c r="I98" s="98"/>
      <c r="J98" s="95"/>
      <c r="K98" s="45"/>
      <c r="L98" s="47"/>
    </row>
    <row r="99" spans="5:12" ht="15.75" customHeight="1">
      <c r="E99" s="45"/>
      <c r="F99" s="45"/>
      <c r="G99" s="45"/>
      <c r="H99" s="45"/>
      <c r="I99" s="98"/>
      <c r="J99" s="95"/>
      <c r="K99" s="45"/>
      <c r="L99" s="47"/>
    </row>
    <row r="100" spans="5:12" ht="15.75" customHeight="1">
      <c r="E100" s="45"/>
      <c r="F100" s="45"/>
      <c r="G100" s="45"/>
      <c r="H100" s="45"/>
      <c r="I100" s="98"/>
      <c r="J100" s="95"/>
      <c r="K100" s="45"/>
      <c r="L100" s="47"/>
    </row>
    <row r="101" spans="5:12" ht="15.75" customHeight="1">
      <c r="E101" s="45"/>
      <c r="F101" s="45"/>
      <c r="G101" s="45"/>
      <c r="H101" s="45"/>
      <c r="I101" s="98"/>
      <c r="J101" s="95"/>
      <c r="K101" s="45"/>
      <c r="L101" s="47"/>
    </row>
    <row r="102" spans="5:12" ht="15.75" customHeight="1">
      <c r="E102" s="45"/>
      <c r="F102" s="45"/>
      <c r="G102" s="45"/>
      <c r="H102" s="45"/>
      <c r="I102" s="98"/>
      <c r="J102" s="95"/>
      <c r="K102" s="45"/>
      <c r="L102" s="47"/>
    </row>
    <row r="103" spans="5:12" ht="15.75" customHeight="1">
      <c r="E103" s="45"/>
      <c r="F103" s="45"/>
      <c r="G103" s="45"/>
      <c r="H103" s="45"/>
      <c r="I103" s="98"/>
      <c r="J103" s="95"/>
      <c r="K103" s="45"/>
      <c r="L103" s="47"/>
    </row>
    <row r="104" spans="5:12" ht="15.75" customHeight="1">
      <c r="E104" s="45"/>
      <c r="F104" s="45"/>
      <c r="G104" s="45"/>
      <c r="H104" s="45"/>
      <c r="I104" s="98"/>
      <c r="J104" s="95"/>
      <c r="K104" s="45"/>
      <c r="L104" s="47"/>
    </row>
    <row r="105" spans="5:12" ht="15.75" customHeight="1">
      <c r="E105" s="45"/>
      <c r="F105" s="45"/>
      <c r="G105" s="45"/>
      <c r="H105" s="45"/>
      <c r="I105" s="98"/>
      <c r="J105" s="95"/>
      <c r="K105" s="45"/>
      <c r="L105" s="47"/>
    </row>
    <row r="106" spans="5:12" ht="15.75" customHeight="1">
      <c r="E106" s="45"/>
      <c r="F106" s="45"/>
      <c r="G106" s="45"/>
      <c r="H106" s="45"/>
      <c r="I106" s="98"/>
      <c r="J106" s="95"/>
      <c r="K106" s="45"/>
      <c r="L106" s="47"/>
    </row>
    <row r="107" spans="5:12" ht="15.75" customHeight="1">
      <c r="E107" s="45"/>
      <c r="F107" s="45"/>
      <c r="G107" s="45"/>
      <c r="H107" s="45"/>
      <c r="I107" s="98"/>
      <c r="J107" s="95"/>
      <c r="K107" s="45"/>
      <c r="L107" s="47"/>
    </row>
    <row r="108" spans="5:12" ht="15.75" customHeight="1">
      <c r="E108" s="45"/>
      <c r="F108" s="45"/>
      <c r="G108" s="45"/>
      <c r="H108" s="45"/>
      <c r="I108" s="98"/>
      <c r="J108" s="95"/>
      <c r="K108" s="45"/>
      <c r="L108" s="47"/>
    </row>
    <row r="109" spans="5:12" ht="15.75" customHeight="1">
      <c r="E109" s="45"/>
      <c r="F109" s="45"/>
      <c r="G109" s="45"/>
      <c r="H109" s="45"/>
      <c r="I109" s="98"/>
      <c r="J109" s="95"/>
      <c r="K109" s="45"/>
      <c r="L109" s="47"/>
    </row>
    <row r="110" spans="5:12" ht="13.5">
      <c r="E110" s="45"/>
      <c r="F110" s="45"/>
      <c r="G110" s="45"/>
      <c r="H110" s="45"/>
      <c r="I110" s="98"/>
      <c r="J110" s="95"/>
      <c r="K110" s="45"/>
      <c r="L110" s="47"/>
    </row>
    <row r="111" spans="5:12" ht="13.5">
      <c r="E111" s="45"/>
      <c r="F111" s="45"/>
      <c r="G111" s="45"/>
      <c r="H111" s="45"/>
      <c r="I111" s="98"/>
      <c r="J111" s="95"/>
      <c r="K111" s="45"/>
      <c r="L111" s="47"/>
    </row>
    <row r="112" spans="5:12" ht="13.5">
      <c r="E112" s="45"/>
      <c r="F112" s="45"/>
      <c r="G112" s="45"/>
      <c r="H112" s="45"/>
      <c r="I112" s="98"/>
      <c r="J112" s="95"/>
      <c r="K112" s="45"/>
      <c r="L112" s="47"/>
    </row>
    <row r="113" spans="5:12" ht="13.5">
      <c r="E113" s="45"/>
      <c r="F113" s="45"/>
      <c r="G113" s="45"/>
      <c r="H113" s="45"/>
      <c r="I113" s="98"/>
      <c r="J113" s="95"/>
      <c r="K113" s="45"/>
      <c r="L113" s="47"/>
    </row>
    <row r="114" spans="5:12" ht="13.5">
      <c r="E114" s="45"/>
      <c r="F114" s="45"/>
      <c r="G114" s="45"/>
      <c r="H114" s="45"/>
      <c r="I114" s="98"/>
      <c r="J114" s="95"/>
      <c r="K114" s="45"/>
      <c r="L114" s="47"/>
    </row>
    <row r="115" spans="5:12" ht="13.5">
      <c r="E115" s="45"/>
      <c r="F115" s="45"/>
      <c r="G115" s="45"/>
      <c r="H115" s="45"/>
      <c r="I115" s="98"/>
      <c r="J115" s="95"/>
      <c r="K115" s="45"/>
      <c r="L115" s="47"/>
    </row>
    <row r="116" spans="5:12" ht="13.5">
      <c r="E116" s="45"/>
      <c r="F116" s="45"/>
      <c r="G116" s="45"/>
      <c r="H116" s="45"/>
      <c r="I116" s="98"/>
      <c r="J116" s="95"/>
      <c r="K116" s="45"/>
      <c r="L116" s="47"/>
    </row>
    <row r="117" spans="5:12" ht="13.5">
      <c r="E117" s="45"/>
      <c r="F117" s="45"/>
      <c r="G117" s="45"/>
      <c r="H117" s="45"/>
      <c r="I117" s="98"/>
      <c r="J117" s="95"/>
      <c r="K117" s="45"/>
      <c r="L117" s="47"/>
    </row>
    <row r="118" spans="5:12" ht="13.5">
      <c r="E118" s="45"/>
      <c r="F118" s="45"/>
      <c r="G118" s="45"/>
      <c r="H118" s="45"/>
      <c r="I118" s="98"/>
      <c r="J118" s="95"/>
      <c r="K118" s="45"/>
      <c r="L118" s="47"/>
    </row>
    <row r="119" spans="5:12" ht="13.5">
      <c r="E119" s="45"/>
      <c r="F119" s="45"/>
      <c r="G119" s="45"/>
      <c r="H119" s="45"/>
      <c r="I119" s="98"/>
      <c r="J119" s="95"/>
      <c r="K119" s="45"/>
      <c r="L119" s="47"/>
    </row>
    <row r="120" spans="5:12" ht="13.5">
      <c r="E120" s="45"/>
      <c r="F120" s="45"/>
      <c r="G120" s="45"/>
      <c r="H120" s="45"/>
      <c r="I120" s="98"/>
      <c r="J120" s="95"/>
      <c r="K120" s="45"/>
      <c r="L120" s="47"/>
    </row>
    <row r="121" spans="5:12" ht="13.5">
      <c r="E121" s="45"/>
      <c r="F121" s="45"/>
      <c r="G121" s="45"/>
      <c r="H121" s="45"/>
      <c r="I121" s="98"/>
      <c r="J121" s="95"/>
      <c r="K121" s="45"/>
      <c r="L121" s="47"/>
    </row>
    <row r="122" spans="5:12" ht="13.5">
      <c r="E122" s="45"/>
      <c r="F122" s="45"/>
      <c r="G122" s="45"/>
      <c r="H122" s="45"/>
      <c r="I122" s="98"/>
      <c r="J122" s="95"/>
      <c r="K122" s="45"/>
      <c r="L122" s="47"/>
    </row>
    <row r="123" spans="5:12" ht="13.5">
      <c r="E123" s="45"/>
      <c r="F123" s="45"/>
      <c r="G123" s="45"/>
      <c r="H123" s="45"/>
      <c r="I123" s="98"/>
      <c r="J123" s="95"/>
      <c r="K123" s="45"/>
      <c r="L123" s="47"/>
    </row>
    <row r="124" spans="5:12" ht="13.5">
      <c r="E124" s="45"/>
      <c r="F124" s="45"/>
      <c r="G124" s="45"/>
      <c r="H124" s="45"/>
      <c r="I124" s="98"/>
      <c r="J124" s="95"/>
      <c r="K124" s="45"/>
      <c r="L124" s="47"/>
    </row>
    <row r="125" spans="5:12" ht="13.5">
      <c r="E125" s="45"/>
      <c r="F125" s="45"/>
      <c r="G125" s="45"/>
      <c r="H125" s="45"/>
      <c r="I125" s="98"/>
      <c r="J125" s="95"/>
      <c r="K125" s="45"/>
      <c r="L125" s="47"/>
    </row>
    <row r="126" spans="5:12" ht="13.5">
      <c r="E126" s="45"/>
      <c r="F126" s="45"/>
      <c r="G126" s="45"/>
      <c r="H126" s="45"/>
      <c r="I126" s="98"/>
      <c r="J126" s="95"/>
      <c r="K126" s="45"/>
      <c r="L126" s="47"/>
    </row>
    <row r="127" spans="5:12" ht="13.5">
      <c r="E127" s="45"/>
      <c r="F127" s="45"/>
      <c r="G127" s="45"/>
      <c r="H127" s="45"/>
      <c r="I127" s="98"/>
      <c r="J127" s="95"/>
      <c r="K127" s="45"/>
      <c r="L127" s="47"/>
    </row>
    <row r="128" spans="5:12" ht="13.5">
      <c r="E128" s="45"/>
      <c r="F128" s="45"/>
      <c r="G128" s="45"/>
      <c r="H128" s="45"/>
      <c r="I128" s="98"/>
      <c r="J128" s="95"/>
      <c r="K128" s="45"/>
      <c r="L128" s="47"/>
    </row>
    <row r="129" spans="5:12" ht="13.5">
      <c r="E129" s="45"/>
      <c r="F129" s="45"/>
      <c r="G129" s="45"/>
      <c r="H129" s="45"/>
      <c r="I129" s="98"/>
      <c r="J129" s="95"/>
      <c r="K129" s="45"/>
      <c r="L129" s="47"/>
    </row>
    <row r="130" spans="5:12" ht="13.5">
      <c r="E130" s="45"/>
      <c r="F130" s="45"/>
      <c r="G130" s="45"/>
      <c r="H130" s="45"/>
      <c r="I130" s="98"/>
      <c r="J130" s="95"/>
      <c r="K130" s="45"/>
      <c r="L130" s="47"/>
    </row>
    <row r="131" spans="5:12" ht="13.5">
      <c r="E131" s="45"/>
      <c r="F131" s="45"/>
      <c r="G131" s="45"/>
      <c r="H131" s="45"/>
      <c r="I131" s="98"/>
      <c r="J131" s="95"/>
      <c r="K131" s="45"/>
      <c r="L131" s="47"/>
    </row>
    <row r="132" spans="5:12" ht="13.5">
      <c r="E132" s="45"/>
      <c r="F132" s="45"/>
      <c r="G132" s="45"/>
      <c r="H132" s="45"/>
      <c r="I132" s="98"/>
      <c r="J132" s="95"/>
      <c r="K132" s="45"/>
      <c r="L132" s="47"/>
    </row>
    <row r="133" spans="5:12" ht="13.5">
      <c r="E133" s="45"/>
      <c r="F133" s="45"/>
      <c r="G133" s="45"/>
      <c r="H133" s="45"/>
      <c r="I133" s="98"/>
      <c r="J133" s="95"/>
      <c r="K133" s="45"/>
      <c r="L133" s="47"/>
    </row>
    <row r="134" spans="5:12" ht="13.5">
      <c r="E134" s="45"/>
      <c r="F134" s="45"/>
      <c r="G134" s="45"/>
      <c r="H134" s="45"/>
      <c r="I134" s="98"/>
      <c r="J134" s="95"/>
      <c r="K134" s="45"/>
      <c r="L134" s="47"/>
    </row>
    <row r="135" spans="5:12" ht="13.5">
      <c r="E135" s="45"/>
      <c r="F135" s="45"/>
      <c r="G135" s="45"/>
      <c r="H135" s="45"/>
      <c r="I135" s="98"/>
      <c r="J135" s="95"/>
      <c r="K135" s="45"/>
      <c r="L135" s="47"/>
    </row>
    <row r="136" spans="5:12" ht="13.5">
      <c r="E136" s="45"/>
      <c r="F136" s="45"/>
      <c r="G136" s="45"/>
      <c r="H136" s="45"/>
      <c r="I136" s="98"/>
      <c r="J136" s="95"/>
      <c r="K136" s="45"/>
      <c r="L136" s="47"/>
    </row>
    <row r="137" spans="5:12" ht="13.5">
      <c r="E137" s="45"/>
      <c r="F137" s="45"/>
      <c r="G137" s="45"/>
      <c r="H137" s="45"/>
      <c r="I137" s="98"/>
      <c r="J137" s="95"/>
      <c r="K137" s="45"/>
      <c r="L137" s="47"/>
    </row>
    <row r="138" spans="5:12" ht="13.5">
      <c r="E138" s="45"/>
      <c r="F138" s="45"/>
      <c r="G138" s="45"/>
      <c r="H138" s="45"/>
      <c r="I138" s="98"/>
      <c r="J138" s="95"/>
      <c r="K138" s="45"/>
      <c r="L138" s="47"/>
    </row>
    <row r="139" spans="5:12" ht="13.5">
      <c r="E139" s="45"/>
      <c r="F139" s="45"/>
      <c r="G139" s="45"/>
      <c r="H139" s="45"/>
      <c r="I139" s="98"/>
      <c r="J139" s="95"/>
      <c r="K139" s="45"/>
      <c r="L139" s="47"/>
    </row>
    <row r="140" spans="5:12" ht="13.5">
      <c r="E140" s="45"/>
      <c r="F140" s="45"/>
      <c r="G140" s="45"/>
      <c r="H140" s="45"/>
      <c r="I140" s="98"/>
      <c r="J140" s="95"/>
      <c r="K140" s="45"/>
      <c r="L140" s="47"/>
    </row>
    <row r="141" spans="5:12" ht="13.5">
      <c r="E141" s="45"/>
      <c r="F141" s="45"/>
      <c r="G141" s="45"/>
      <c r="H141" s="45"/>
      <c r="I141" s="98"/>
      <c r="J141" s="95"/>
      <c r="K141" s="45"/>
      <c r="L141" s="47"/>
    </row>
    <row r="142" spans="5:12" ht="13.5">
      <c r="E142" s="45"/>
      <c r="F142" s="45"/>
      <c r="G142" s="45"/>
      <c r="H142" s="45"/>
      <c r="I142" s="98"/>
      <c r="J142" s="95"/>
      <c r="K142" s="45"/>
      <c r="L142" s="47"/>
    </row>
    <row r="143" spans="5:12" ht="13.5">
      <c r="E143" s="45"/>
      <c r="F143" s="45"/>
      <c r="G143" s="45"/>
      <c r="H143" s="45"/>
      <c r="I143" s="98"/>
      <c r="J143" s="95"/>
      <c r="K143" s="45"/>
      <c r="L143" s="47"/>
    </row>
    <row r="144" spans="5:12" ht="13.5">
      <c r="E144" s="45"/>
      <c r="F144" s="45"/>
      <c r="G144" s="45"/>
      <c r="H144" s="45"/>
      <c r="I144" s="98"/>
      <c r="J144" s="95"/>
      <c r="K144" s="45"/>
      <c r="L144" s="47"/>
    </row>
    <row r="145" spans="5:12" ht="13.5">
      <c r="E145" s="45"/>
      <c r="F145" s="45"/>
      <c r="G145" s="45"/>
      <c r="H145" s="45"/>
      <c r="I145" s="98"/>
      <c r="J145" s="95"/>
      <c r="K145" s="45"/>
      <c r="L145" s="47"/>
    </row>
    <row r="146" spans="5:12" ht="13.5">
      <c r="E146" s="45"/>
      <c r="F146" s="45"/>
      <c r="G146" s="45"/>
      <c r="H146" s="45"/>
      <c r="I146" s="98"/>
      <c r="J146" s="95"/>
      <c r="K146" s="45"/>
      <c r="L146" s="47"/>
    </row>
    <row r="147" spans="5:12" ht="13.5">
      <c r="E147" s="45"/>
      <c r="F147" s="45"/>
      <c r="G147" s="45"/>
      <c r="H147" s="45"/>
      <c r="I147" s="98"/>
      <c r="J147" s="95"/>
      <c r="K147" s="45"/>
      <c r="L147" s="47"/>
    </row>
    <row r="148" spans="5:12" ht="13.5">
      <c r="E148" s="45"/>
      <c r="F148" s="45"/>
      <c r="G148" s="45"/>
      <c r="H148" s="45"/>
      <c r="I148" s="98"/>
      <c r="J148" s="95"/>
      <c r="K148" s="45"/>
      <c r="L148" s="47"/>
    </row>
    <row r="149" spans="5:12" ht="13.5">
      <c r="E149" s="45"/>
      <c r="F149" s="45"/>
      <c r="G149" s="45"/>
      <c r="H149" s="45"/>
      <c r="I149" s="98"/>
      <c r="J149" s="95"/>
      <c r="K149" s="45"/>
      <c r="L149" s="47"/>
    </row>
    <row r="150" spans="5:12" ht="13.5">
      <c r="E150" s="45"/>
      <c r="F150" s="45"/>
      <c r="G150" s="45"/>
      <c r="H150" s="45"/>
      <c r="I150" s="98"/>
      <c r="J150" s="95"/>
      <c r="K150" s="45"/>
      <c r="L150" s="47"/>
    </row>
    <row r="151" spans="5:12" ht="13.5">
      <c r="E151" s="45"/>
      <c r="F151" s="45"/>
      <c r="G151" s="45"/>
      <c r="H151" s="45"/>
      <c r="I151" s="98"/>
      <c r="J151" s="95"/>
      <c r="K151" s="45"/>
      <c r="L151" s="47"/>
    </row>
    <row r="152" spans="5:12" ht="13.5">
      <c r="E152" s="45"/>
      <c r="F152" s="45"/>
      <c r="G152" s="45"/>
      <c r="H152" s="45"/>
      <c r="I152" s="98"/>
      <c r="J152" s="95"/>
      <c r="K152" s="45"/>
      <c r="L152" s="47"/>
    </row>
    <row r="153" spans="5:12" ht="13.5">
      <c r="E153" s="45"/>
      <c r="F153" s="45"/>
      <c r="G153" s="45"/>
      <c r="H153" s="45"/>
      <c r="I153" s="98"/>
      <c r="J153" s="95"/>
      <c r="K153" s="45"/>
      <c r="L153" s="47"/>
    </row>
    <row r="154" spans="5:12" ht="13.5">
      <c r="E154" s="45"/>
      <c r="F154" s="45"/>
      <c r="G154" s="45"/>
      <c r="H154" s="45"/>
      <c r="I154" s="98"/>
      <c r="J154" s="95"/>
      <c r="K154" s="45"/>
      <c r="L154" s="47"/>
    </row>
    <row r="155" spans="5:12" ht="13.5">
      <c r="E155" s="45"/>
      <c r="F155" s="45"/>
      <c r="G155" s="45"/>
      <c r="H155" s="45"/>
      <c r="I155" s="98"/>
      <c r="J155" s="95"/>
      <c r="K155" s="45"/>
      <c r="L155" s="47"/>
    </row>
    <row r="156" spans="5:12" ht="13.5">
      <c r="E156" s="45"/>
      <c r="F156" s="45"/>
      <c r="G156" s="45"/>
      <c r="H156" s="45"/>
      <c r="I156" s="98"/>
      <c r="J156" s="95"/>
      <c r="K156" s="45"/>
      <c r="L156" s="47"/>
    </row>
    <row r="157" spans="5:12" ht="13.5">
      <c r="E157" s="45"/>
      <c r="F157" s="45"/>
      <c r="G157" s="45"/>
      <c r="H157" s="45"/>
      <c r="I157" s="98"/>
      <c r="J157" s="95"/>
      <c r="K157" s="45"/>
      <c r="L157" s="47"/>
    </row>
    <row r="158" spans="5:12" ht="13.5">
      <c r="E158" s="45"/>
      <c r="F158" s="45"/>
      <c r="G158" s="45"/>
      <c r="H158" s="45"/>
      <c r="I158" s="98"/>
      <c r="J158" s="95"/>
      <c r="K158" s="45"/>
      <c r="L158" s="47"/>
    </row>
    <row r="159" spans="5:12" ht="13.5">
      <c r="E159" s="45"/>
      <c r="F159" s="45"/>
      <c r="G159" s="45"/>
      <c r="H159" s="45"/>
      <c r="I159" s="98"/>
      <c r="J159" s="95"/>
      <c r="K159" s="45"/>
      <c r="L159" s="47"/>
    </row>
    <row r="160" spans="5:12" ht="13.5">
      <c r="E160" s="45"/>
      <c r="F160" s="45"/>
      <c r="G160" s="45"/>
      <c r="H160" s="45"/>
      <c r="I160" s="98"/>
      <c r="J160" s="95"/>
      <c r="K160" s="45"/>
      <c r="L160" s="47"/>
    </row>
    <row r="161" spans="5:12" ht="13.5">
      <c r="E161" s="45"/>
      <c r="F161" s="45"/>
      <c r="G161" s="45"/>
      <c r="H161" s="45"/>
      <c r="I161" s="98"/>
      <c r="J161" s="95"/>
      <c r="K161" s="45"/>
      <c r="L161" s="47"/>
    </row>
    <row r="162" spans="5:12" ht="13.5">
      <c r="E162" s="45"/>
      <c r="F162" s="45"/>
      <c r="G162" s="45"/>
      <c r="H162" s="45"/>
      <c r="I162" s="98"/>
      <c r="J162" s="95"/>
      <c r="K162" s="45"/>
      <c r="L162" s="47"/>
    </row>
    <row r="163" spans="5:12" ht="13.5">
      <c r="E163" s="45"/>
      <c r="F163" s="45"/>
      <c r="G163" s="45"/>
      <c r="H163" s="45"/>
      <c r="I163" s="98"/>
      <c r="J163" s="95"/>
      <c r="K163" s="45"/>
      <c r="L163" s="47"/>
    </row>
    <row r="164" spans="5:12" ht="13.5">
      <c r="E164" s="45"/>
      <c r="F164" s="45"/>
      <c r="G164" s="45"/>
      <c r="H164" s="45"/>
      <c r="I164" s="98"/>
      <c r="J164" s="95"/>
      <c r="K164" s="45"/>
      <c r="L164" s="47"/>
    </row>
    <row r="165" spans="5:12" ht="13.5">
      <c r="E165" s="45"/>
      <c r="F165" s="45"/>
      <c r="G165" s="45"/>
      <c r="H165" s="45"/>
      <c r="I165" s="98"/>
      <c r="J165" s="95"/>
      <c r="K165" s="45"/>
      <c r="L165" s="47"/>
    </row>
    <row r="166" ht="13.5">
      <c r="H166" s="45"/>
    </row>
    <row r="167" ht="13.5">
      <c r="H167" s="45"/>
    </row>
    <row r="168" ht="13.5">
      <c r="H168" s="45"/>
    </row>
    <row r="169" ht="13.5">
      <c r="H169" s="45"/>
    </row>
  </sheetData>
  <sheetProtection/>
  <mergeCells count="11">
    <mergeCell ref="B3:C5"/>
    <mergeCell ref="B9:C9"/>
    <mergeCell ref="B33:C33"/>
    <mergeCell ref="A1:K1"/>
    <mergeCell ref="D3:D5"/>
    <mergeCell ref="E3:G3"/>
    <mergeCell ref="B7:C7"/>
    <mergeCell ref="K3:K5"/>
    <mergeCell ref="I3:J4"/>
    <mergeCell ref="E4:G4"/>
    <mergeCell ref="A3:A5"/>
  </mergeCells>
  <printOptions/>
  <pageMargins left="0.51" right="0.53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0"/>
  <sheetViews>
    <sheetView showGridLines="0" zoomScalePageLayoutView="0" workbookViewId="0" topLeftCell="A49">
      <selection activeCell="A58" sqref="A58:D58"/>
    </sheetView>
  </sheetViews>
  <sheetFormatPr defaultColWidth="9.00390625" defaultRowHeight="13.5"/>
  <cols>
    <col min="1" max="1" width="0.12890625" style="4" customWidth="1"/>
    <col min="2" max="2" width="13.25390625" style="4" customWidth="1"/>
    <col min="3" max="3" width="0.5" style="4" customWidth="1"/>
    <col min="4" max="4" width="14.625" style="7" customWidth="1"/>
    <col min="5" max="5" width="13.75390625" style="7" customWidth="1"/>
    <col min="6" max="6" width="13.75390625" style="301" customWidth="1"/>
    <col min="7" max="7" width="14.625" style="7" customWidth="1"/>
    <col min="8" max="8" width="13.375" style="302" customWidth="1"/>
    <col min="9" max="9" width="10.625" style="7" customWidth="1"/>
    <col min="10" max="10" width="13.75390625" style="4" customWidth="1"/>
    <col min="11" max="16384" width="9.00390625" style="4" customWidth="1"/>
  </cols>
  <sheetData>
    <row r="1" spans="1:10" s="21" customFormat="1" ht="18" customHeight="1">
      <c r="A1" s="726" t="s">
        <v>932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0" s="277" customFormat="1" ht="7.5" customHeight="1" thickBot="1">
      <c r="A2" s="271"/>
      <c r="B2" s="272"/>
      <c r="C2" s="272"/>
      <c r="D2" s="273"/>
      <c r="E2" s="274"/>
      <c r="F2" s="275"/>
      <c r="G2" s="273"/>
      <c r="H2" s="276"/>
      <c r="I2" s="274"/>
      <c r="J2" s="272"/>
    </row>
    <row r="3" spans="2:10" s="29" customFormat="1" ht="17.25" customHeight="1">
      <c r="B3" s="728" t="s">
        <v>675</v>
      </c>
      <c r="C3" s="214"/>
      <c r="D3" s="731" t="s">
        <v>669</v>
      </c>
      <c r="E3" s="732"/>
      <c r="F3" s="732"/>
      <c r="G3" s="733"/>
      <c r="H3" s="737" t="s">
        <v>934</v>
      </c>
      <c r="I3" s="738"/>
      <c r="J3" s="741" t="s">
        <v>670</v>
      </c>
    </row>
    <row r="4" spans="2:10" s="29" customFormat="1" ht="17.25" customHeight="1">
      <c r="B4" s="729"/>
      <c r="C4" s="214"/>
      <c r="D4" s="734" t="s">
        <v>963</v>
      </c>
      <c r="E4" s="735"/>
      <c r="F4" s="736"/>
      <c r="G4" s="260" t="s">
        <v>636</v>
      </c>
      <c r="H4" s="739"/>
      <c r="I4" s="740"/>
      <c r="J4" s="742"/>
    </row>
    <row r="5" spans="2:10" s="29" customFormat="1" ht="17.25" customHeight="1">
      <c r="B5" s="730"/>
      <c r="C5" s="259"/>
      <c r="D5" s="269" t="s">
        <v>56</v>
      </c>
      <c r="E5" s="260" t="s">
        <v>5</v>
      </c>
      <c r="F5" s="261" t="s">
        <v>6</v>
      </c>
      <c r="G5" s="270" t="s">
        <v>950</v>
      </c>
      <c r="H5" s="262" t="s">
        <v>673</v>
      </c>
      <c r="I5" s="303" t="s">
        <v>674</v>
      </c>
      <c r="J5" s="743"/>
    </row>
    <row r="6" spans="1:10" s="29" customFormat="1" ht="4.5" customHeight="1">
      <c r="A6" s="278"/>
      <c r="B6" s="279"/>
      <c r="C6" s="214"/>
      <c r="D6" s="268"/>
      <c r="E6" s="280"/>
      <c r="F6" s="281"/>
      <c r="G6" s="280"/>
      <c r="H6" s="282"/>
      <c r="I6" s="283"/>
      <c r="J6" s="284"/>
    </row>
    <row r="7" spans="2:10" s="285" customFormat="1" ht="18" customHeight="1">
      <c r="B7" s="304" t="s">
        <v>949</v>
      </c>
      <c r="C7" s="286"/>
      <c r="D7" s="287">
        <f>SUM(D9:D55)</f>
        <v>128057352</v>
      </c>
      <c r="E7" s="287">
        <f aca="true" t="shared" si="0" ref="E7:J7">SUM(E9:E55)</f>
        <v>62327737</v>
      </c>
      <c r="F7" s="287">
        <f t="shared" si="0"/>
        <v>65729615</v>
      </c>
      <c r="G7" s="287">
        <f t="shared" si="0"/>
        <v>127767994</v>
      </c>
      <c r="H7" s="338">
        <f t="shared" si="0"/>
        <v>289358</v>
      </c>
      <c r="I7" s="339">
        <f>H7/G7*100</f>
        <v>0.2264714275783339</v>
      </c>
      <c r="J7" s="287">
        <f t="shared" si="0"/>
        <v>51950504</v>
      </c>
    </row>
    <row r="8" spans="2:10" s="29" customFormat="1" ht="4.5" customHeight="1">
      <c r="B8" s="211"/>
      <c r="C8" s="214"/>
      <c r="D8" s="284"/>
      <c r="E8" s="281"/>
      <c r="F8" s="305"/>
      <c r="G8" s="284"/>
      <c r="H8" s="282"/>
      <c r="I8" s="283"/>
      <c r="J8" s="284"/>
    </row>
    <row r="9" spans="2:10" s="29" customFormat="1" ht="17.25" customHeight="1">
      <c r="B9" s="288" t="s">
        <v>99</v>
      </c>
      <c r="C9" s="258"/>
      <c r="D9" s="284">
        <v>5506419</v>
      </c>
      <c r="E9" s="281">
        <v>2603345</v>
      </c>
      <c r="F9" s="305">
        <v>2903074</v>
      </c>
      <c r="G9" s="284">
        <v>5627737</v>
      </c>
      <c r="H9" s="282">
        <f>D9-G9</f>
        <v>-121318</v>
      </c>
      <c r="I9" s="344">
        <f>H9/G9*100</f>
        <v>-2.1557155211766292</v>
      </c>
      <c r="J9" s="281">
        <v>2424317</v>
      </c>
    </row>
    <row r="10" spans="2:10" s="29" customFormat="1" ht="17.25" customHeight="1">
      <c r="B10" s="288" t="s">
        <v>100</v>
      </c>
      <c r="C10" s="258"/>
      <c r="D10" s="284">
        <v>1373339</v>
      </c>
      <c r="E10" s="281">
        <v>646141</v>
      </c>
      <c r="F10" s="305">
        <v>727198</v>
      </c>
      <c r="G10" s="284">
        <v>1436657</v>
      </c>
      <c r="H10" s="282">
        <f aca="true" t="shared" si="1" ref="H10:H55">D10-G10</f>
        <v>-63318</v>
      </c>
      <c r="I10" s="344">
        <f aca="true" t="shared" si="2" ref="I10:I55">H10/G10*100</f>
        <v>-4.407315037618583</v>
      </c>
      <c r="J10" s="281">
        <v>513385</v>
      </c>
    </row>
    <row r="11" spans="2:10" s="29" customFormat="1" ht="17.25" customHeight="1">
      <c r="B11" s="288" t="s">
        <v>101</v>
      </c>
      <c r="C11" s="258"/>
      <c r="D11" s="284">
        <v>1330147</v>
      </c>
      <c r="E11" s="281">
        <v>634971</v>
      </c>
      <c r="F11" s="281">
        <v>695176</v>
      </c>
      <c r="G11" s="284">
        <v>1385041</v>
      </c>
      <c r="H11" s="282">
        <f t="shared" si="1"/>
        <v>-54894</v>
      </c>
      <c r="I11" s="344">
        <f t="shared" si="2"/>
        <v>-3.9633483774126543</v>
      </c>
      <c r="J11" s="281">
        <v>483934</v>
      </c>
    </row>
    <row r="12" spans="2:10" s="29" customFormat="1" ht="17.25" customHeight="1">
      <c r="B12" s="288" t="s">
        <v>102</v>
      </c>
      <c r="C12" s="258"/>
      <c r="D12" s="284">
        <v>2348165</v>
      </c>
      <c r="E12" s="281">
        <v>1139566</v>
      </c>
      <c r="F12" s="281">
        <v>1208599</v>
      </c>
      <c r="G12" s="284">
        <v>2360218</v>
      </c>
      <c r="H12" s="282">
        <f t="shared" si="1"/>
        <v>-12053</v>
      </c>
      <c r="I12" s="344">
        <f t="shared" si="2"/>
        <v>-0.510673166631218</v>
      </c>
      <c r="J12" s="281">
        <v>901862</v>
      </c>
    </row>
    <row r="13" spans="2:10" s="29" customFormat="1" ht="17.25" customHeight="1">
      <c r="B13" s="288" t="s">
        <v>103</v>
      </c>
      <c r="C13" s="258"/>
      <c r="D13" s="284">
        <v>1085997</v>
      </c>
      <c r="E13" s="281">
        <v>509926</v>
      </c>
      <c r="F13" s="281">
        <v>576071</v>
      </c>
      <c r="G13" s="284">
        <v>1145501</v>
      </c>
      <c r="H13" s="282">
        <f t="shared" si="1"/>
        <v>-59504</v>
      </c>
      <c r="I13" s="344">
        <f t="shared" si="2"/>
        <v>-5.194582981594953</v>
      </c>
      <c r="J13" s="281">
        <v>390136</v>
      </c>
    </row>
    <row r="14" spans="2:10" s="29" customFormat="1" ht="17.25" customHeight="1">
      <c r="B14" s="288" t="s">
        <v>104</v>
      </c>
      <c r="C14" s="258"/>
      <c r="D14" s="284">
        <v>1168924</v>
      </c>
      <c r="E14" s="281">
        <v>560643</v>
      </c>
      <c r="F14" s="281">
        <v>608281</v>
      </c>
      <c r="G14" s="284">
        <v>1216181</v>
      </c>
      <c r="H14" s="282">
        <f t="shared" si="1"/>
        <v>-47257</v>
      </c>
      <c r="I14" s="344">
        <f t="shared" si="2"/>
        <v>-3.885688067812275</v>
      </c>
      <c r="J14" s="281">
        <v>388608</v>
      </c>
    </row>
    <row r="15" spans="2:10" s="29" customFormat="1" ht="17.25" customHeight="1">
      <c r="B15" s="288" t="s">
        <v>105</v>
      </c>
      <c r="C15" s="258"/>
      <c r="D15" s="284">
        <v>2029064</v>
      </c>
      <c r="E15" s="281">
        <v>984682</v>
      </c>
      <c r="F15" s="281">
        <v>1044382</v>
      </c>
      <c r="G15" s="284">
        <v>2091319</v>
      </c>
      <c r="H15" s="282">
        <f t="shared" si="1"/>
        <v>-62255</v>
      </c>
      <c r="I15" s="344">
        <f t="shared" si="2"/>
        <v>-2.9768294554776196</v>
      </c>
      <c r="J15" s="281">
        <v>720794</v>
      </c>
    </row>
    <row r="16" spans="2:10" s="29" customFormat="1" ht="17.25" customHeight="1">
      <c r="B16" s="288" t="s">
        <v>106</v>
      </c>
      <c r="C16" s="258"/>
      <c r="D16" s="284">
        <v>2969770</v>
      </c>
      <c r="E16" s="281">
        <v>1479779</v>
      </c>
      <c r="F16" s="281">
        <v>1489991</v>
      </c>
      <c r="G16" s="284">
        <v>2975167</v>
      </c>
      <c r="H16" s="282">
        <f t="shared" si="1"/>
        <v>-5397</v>
      </c>
      <c r="I16" s="344">
        <f t="shared" si="2"/>
        <v>-0.1814015818271714</v>
      </c>
      <c r="J16" s="281">
        <v>1088411</v>
      </c>
    </row>
    <row r="17" spans="2:10" s="29" customFormat="1" ht="17.25" customHeight="1">
      <c r="B17" s="288" t="s">
        <v>107</v>
      </c>
      <c r="C17" s="258"/>
      <c r="D17" s="284">
        <v>2007683</v>
      </c>
      <c r="E17" s="281">
        <v>996855</v>
      </c>
      <c r="F17" s="281">
        <v>1010828</v>
      </c>
      <c r="G17" s="284">
        <v>2016631</v>
      </c>
      <c r="H17" s="282">
        <f t="shared" si="1"/>
        <v>-8948</v>
      </c>
      <c r="I17" s="344">
        <f t="shared" si="2"/>
        <v>-0.4437103267776802</v>
      </c>
      <c r="J17" s="281">
        <v>745604</v>
      </c>
    </row>
    <row r="18" spans="2:10" s="29" customFormat="1" ht="17.25" customHeight="1">
      <c r="B18" s="288" t="s">
        <v>108</v>
      </c>
      <c r="C18" s="258"/>
      <c r="D18" s="284">
        <v>2008068</v>
      </c>
      <c r="E18" s="281">
        <v>988019</v>
      </c>
      <c r="F18" s="281">
        <v>1020049</v>
      </c>
      <c r="G18" s="284">
        <v>2023996</v>
      </c>
      <c r="H18" s="282">
        <f t="shared" si="1"/>
        <v>-15928</v>
      </c>
      <c r="I18" s="344">
        <f t="shared" si="2"/>
        <v>-0.7869580769922471</v>
      </c>
      <c r="J18" s="281">
        <v>755756</v>
      </c>
    </row>
    <row r="19" spans="2:10" s="29" customFormat="1" ht="17.25" customHeight="1">
      <c r="B19" s="288" t="s">
        <v>109</v>
      </c>
      <c r="C19" s="258"/>
      <c r="D19" s="284">
        <v>7194556</v>
      </c>
      <c r="E19" s="281">
        <v>3608711</v>
      </c>
      <c r="F19" s="281">
        <v>3585845</v>
      </c>
      <c r="G19" s="284">
        <v>7054382</v>
      </c>
      <c r="H19" s="282">
        <f t="shared" si="1"/>
        <v>140174</v>
      </c>
      <c r="I19" s="344">
        <f t="shared" si="2"/>
        <v>1.9870486174409043</v>
      </c>
      <c r="J19" s="281">
        <v>2841595</v>
      </c>
    </row>
    <row r="20" spans="2:10" s="29" customFormat="1" ht="17.25" customHeight="1">
      <c r="B20" s="288" t="s">
        <v>110</v>
      </c>
      <c r="C20" s="258"/>
      <c r="D20" s="284">
        <v>6216289</v>
      </c>
      <c r="E20" s="281">
        <v>3098139</v>
      </c>
      <c r="F20" s="281">
        <v>3118150</v>
      </c>
      <c r="G20" s="284">
        <v>6056462</v>
      </c>
      <c r="H20" s="282">
        <f t="shared" si="1"/>
        <v>159827</v>
      </c>
      <c r="I20" s="344">
        <f t="shared" si="2"/>
        <v>2.638949934796916</v>
      </c>
      <c r="J20" s="281">
        <v>2515904</v>
      </c>
    </row>
    <row r="21" spans="2:10" s="29" customFormat="1" ht="17.25" customHeight="1">
      <c r="B21" s="288" t="s">
        <v>111</v>
      </c>
      <c r="C21" s="258"/>
      <c r="D21" s="284">
        <v>13159388</v>
      </c>
      <c r="E21" s="281">
        <v>6512110</v>
      </c>
      <c r="F21" s="281">
        <v>6647278</v>
      </c>
      <c r="G21" s="284">
        <v>12576611</v>
      </c>
      <c r="H21" s="282">
        <f t="shared" si="1"/>
        <v>582777</v>
      </c>
      <c r="I21" s="344">
        <f t="shared" si="2"/>
        <v>4.633815898416513</v>
      </c>
      <c r="J21" s="281">
        <v>6393768</v>
      </c>
    </row>
    <row r="22" spans="2:10" s="29" customFormat="1" ht="17.25" customHeight="1">
      <c r="B22" s="288" t="s">
        <v>112</v>
      </c>
      <c r="C22" s="258"/>
      <c r="D22" s="284">
        <v>9048331</v>
      </c>
      <c r="E22" s="281">
        <v>4544545</v>
      </c>
      <c r="F22" s="281">
        <v>4503786</v>
      </c>
      <c r="G22" s="284">
        <v>8791587</v>
      </c>
      <c r="H22" s="282">
        <f t="shared" si="1"/>
        <v>256744</v>
      </c>
      <c r="I22" s="344">
        <f t="shared" si="2"/>
        <v>2.9203373634362033</v>
      </c>
      <c r="J22" s="281">
        <v>3844525</v>
      </c>
    </row>
    <row r="23" spans="2:10" s="29" customFormat="1" ht="17.25" customHeight="1">
      <c r="B23" s="288" t="s">
        <v>113</v>
      </c>
      <c r="C23" s="258"/>
      <c r="D23" s="284">
        <v>2374450</v>
      </c>
      <c r="E23" s="281">
        <v>1148236</v>
      </c>
      <c r="F23" s="281">
        <v>1226214</v>
      </c>
      <c r="G23" s="284">
        <v>2431459</v>
      </c>
      <c r="H23" s="282">
        <f t="shared" si="1"/>
        <v>-57009</v>
      </c>
      <c r="I23" s="344">
        <f t="shared" si="2"/>
        <v>-2.3446416328632314</v>
      </c>
      <c r="J23" s="281">
        <v>839039</v>
      </c>
    </row>
    <row r="24" spans="2:10" s="29" customFormat="1" ht="17.25" customHeight="1">
      <c r="B24" s="288" t="s">
        <v>114</v>
      </c>
      <c r="C24" s="258"/>
      <c r="D24" s="284">
        <v>1093247</v>
      </c>
      <c r="E24" s="281">
        <v>526605</v>
      </c>
      <c r="F24" s="281">
        <v>566642</v>
      </c>
      <c r="G24" s="284">
        <v>1111729</v>
      </c>
      <c r="H24" s="282">
        <f t="shared" si="1"/>
        <v>-18482</v>
      </c>
      <c r="I24" s="344">
        <f t="shared" si="2"/>
        <v>-1.6624555084917276</v>
      </c>
      <c r="J24" s="281">
        <v>383439</v>
      </c>
    </row>
    <row r="25" spans="2:10" s="29" customFormat="1" ht="17.25" customHeight="1">
      <c r="B25" s="288" t="s">
        <v>115</v>
      </c>
      <c r="C25" s="258"/>
      <c r="D25" s="284">
        <v>1169788</v>
      </c>
      <c r="E25" s="281">
        <v>564972</v>
      </c>
      <c r="F25" s="281">
        <v>604816</v>
      </c>
      <c r="G25" s="284">
        <v>1174026</v>
      </c>
      <c r="H25" s="282">
        <f t="shared" si="1"/>
        <v>-4238</v>
      </c>
      <c r="I25" s="344">
        <f t="shared" si="2"/>
        <v>-0.36098008050929026</v>
      </c>
      <c r="J25" s="281">
        <v>441170</v>
      </c>
    </row>
    <row r="26" spans="2:10" s="29" customFormat="1" ht="17.25" customHeight="1">
      <c r="B26" s="288" t="s">
        <v>116</v>
      </c>
      <c r="C26" s="258"/>
      <c r="D26" s="284">
        <v>806314</v>
      </c>
      <c r="E26" s="281">
        <v>389712</v>
      </c>
      <c r="F26" s="281">
        <v>416602</v>
      </c>
      <c r="G26" s="284">
        <v>821592</v>
      </c>
      <c r="H26" s="282">
        <f t="shared" si="1"/>
        <v>-15278</v>
      </c>
      <c r="I26" s="344">
        <f t="shared" si="2"/>
        <v>-1.8595604631009066</v>
      </c>
      <c r="J26" s="281">
        <v>275599</v>
      </c>
    </row>
    <row r="27" spans="2:10" s="29" customFormat="1" ht="17.25" customHeight="1">
      <c r="B27" s="288" t="s">
        <v>117</v>
      </c>
      <c r="C27" s="258"/>
      <c r="D27" s="284">
        <v>863075</v>
      </c>
      <c r="E27" s="281">
        <v>422526</v>
      </c>
      <c r="F27" s="281">
        <v>440549</v>
      </c>
      <c r="G27" s="284">
        <v>884515</v>
      </c>
      <c r="H27" s="282">
        <f t="shared" si="1"/>
        <v>-21440</v>
      </c>
      <c r="I27" s="344">
        <f t="shared" si="2"/>
        <v>-2.423927236960368</v>
      </c>
      <c r="J27" s="281">
        <v>327721</v>
      </c>
    </row>
    <row r="28" spans="2:10" s="29" customFormat="1" ht="17.25" customHeight="1">
      <c r="B28" s="288" t="s">
        <v>118</v>
      </c>
      <c r="C28" s="258"/>
      <c r="D28" s="284">
        <v>2152449</v>
      </c>
      <c r="E28" s="281">
        <v>1046178</v>
      </c>
      <c r="F28" s="281">
        <v>1106271</v>
      </c>
      <c r="G28" s="284">
        <v>2196114</v>
      </c>
      <c r="H28" s="282">
        <f t="shared" si="1"/>
        <v>-43665</v>
      </c>
      <c r="I28" s="344">
        <f t="shared" si="2"/>
        <v>-1.9882847611736003</v>
      </c>
      <c r="J28" s="281">
        <v>794461</v>
      </c>
    </row>
    <row r="29" spans="2:10" s="29" customFormat="1" ht="17.25" customHeight="1">
      <c r="B29" s="288" t="s">
        <v>119</v>
      </c>
      <c r="C29" s="258"/>
      <c r="D29" s="284">
        <v>2080773</v>
      </c>
      <c r="E29" s="281">
        <v>1006247</v>
      </c>
      <c r="F29" s="281">
        <v>1074526</v>
      </c>
      <c r="G29" s="284">
        <v>2107226</v>
      </c>
      <c r="H29" s="282">
        <f t="shared" si="1"/>
        <v>-26453</v>
      </c>
      <c r="I29" s="344">
        <f t="shared" si="2"/>
        <v>-1.2553470771526167</v>
      </c>
      <c r="J29" s="281">
        <v>737151</v>
      </c>
    </row>
    <row r="30" spans="2:10" s="29" customFormat="1" ht="17.25" customHeight="1">
      <c r="B30" s="288" t="s">
        <v>120</v>
      </c>
      <c r="C30" s="258"/>
      <c r="D30" s="284">
        <v>3765007</v>
      </c>
      <c r="E30" s="281">
        <v>1853952</v>
      </c>
      <c r="F30" s="281">
        <v>1911055</v>
      </c>
      <c r="G30" s="284">
        <v>3792377</v>
      </c>
      <c r="H30" s="282">
        <f t="shared" si="1"/>
        <v>-27370</v>
      </c>
      <c r="I30" s="344">
        <f t="shared" si="2"/>
        <v>-0.7217109480412944</v>
      </c>
      <c r="J30" s="281">
        <v>1399140</v>
      </c>
    </row>
    <row r="31" spans="2:10" s="29" customFormat="1" ht="17.25" customHeight="1">
      <c r="B31" s="288" t="s">
        <v>121</v>
      </c>
      <c r="C31" s="258"/>
      <c r="D31" s="284">
        <v>7410719</v>
      </c>
      <c r="E31" s="281">
        <v>3704220</v>
      </c>
      <c r="F31" s="281">
        <v>3706499</v>
      </c>
      <c r="G31" s="284">
        <v>7254704</v>
      </c>
      <c r="H31" s="282">
        <f t="shared" si="1"/>
        <v>156015</v>
      </c>
      <c r="I31" s="344">
        <f t="shared" si="2"/>
        <v>2.150535707590551</v>
      </c>
      <c r="J31" s="281">
        <v>2933802</v>
      </c>
    </row>
    <row r="32" spans="2:10" s="29" customFormat="1" ht="17.25" customHeight="1">
      <c r="B32" s="288" t="s">
        <v>122</v>
      </c>
      <c r="C32" s="258"/>
      <c r="D32" s="284">
        <v>1854724</v>
      </c>
      <c r="E32" s="281">
        <v>903398</v>
      </c>
      <c r="F32" s="281">
        <v>951326</v>
      </c>
      <c r="G32" s="284">
        <v>1866963</v>
      </c>
      <c r="H32" s="282">
        <f t="shared" si="1"/>
        <v>-12239</v>
      </c>
      <c r="I32" s="344">
        <f t="shared" si="2"/>
        <v>-0.6555566446683733</v>
      </c>
      <c r="J32" s="281">
        <v>704607</v>
      </c>
    </row>
    <row r="33" spans="2:10" s="29" customFormat="1" ht="17.25" customHeight="1">
      <c r="B33" s="288" t="s">
        <v>123</v>
      </c>
      <c r="C33" s="258"/>
      <c r="D33" s="284">
        <v>1410777</v>
      </c>
      <c r="E33" s="281">
        <v>696769</v>
      </c>
      <c r="F33" s="281">
        <v>714008</v>
      </c>
      <c r="G33" s="284">
        <v>1380361</v>
      </c>
      <c r="H33" s="282">
        <f t="shared" si="1"/>
        <v>30416</v>
      </c>
      <c r="I33" s="344">
        <f t="shared" si="2"/>
        <v>2.20348155301403</v>
      </c>
      <c r="J33" s="281">
        <v>517748</v>
      </c>
    </row>
    <row r="34" spans="2:10" s="29" customFormat="1" ht="17.25" customHeight="1">
      <c r="B34" s="288" t="s">
        <v>124</v>
      </c>
      <c r="C34" s="258"/>
      <c r="D34" s="284">
        <v>2636092</v>
      </c>
      <c r="E34" s="281">
        <v>1265387</v>
      </c>
      <c r="F34" s="281">
        <v>1370705</v>
      </c>
      <c r="G34" s="284">
        <v>2647660</v>
      </c>
      <c r="H34" s="282">
        <f t="shared" si="1"/>
        <v>-11568</v>
      </c>
      <c r="I34" s="344">
        <f t="shared" si="2"/>
        <v>-0.43691410528542185</v>
      </c>
      <c r="J34" s="281">
        <v>1122057</v>
      </c>
    </row>
    <row r="35" spans="2:10" s="29" customFormat="1" ht="17.25" customHeight="1">
      <c r="B35" s="288" t="s">
        <v>125</v>
      </c>
      <c r="C35" s="258"/>
      <c r="D35" s="284">
        <v>8865245</v>
      </c>
      <c r="E35" s="281">
        <v>4285566</v>
      </c>
      <c r="F35" s="281">
        <v>4579679</v>
      </c>
      <c r="G35" s="284">
        <v>8817166</v>
      </c>
      <c r="H35" s="282">
        <f t="shared" si="1"/>
        <v>48079</v>
      </c>
      <c r="I35" s="344">
        <f t="shared" si="2"/>
        <v>0.5452885881926234</v>
      </c>
      <c r="J35" s="281">
        <v>3832386</v>
      </c>
    </row>
    <row r="36" spans="2:10" s="29" customFormat="1" ht="17.25" customHeight="1">
      <c r="B36" s="288" t="s">
        <v>126</v>
      </c>
      <c r="C36" s="258"/>
      <c r="D36" s="284">
        <v>5588133</v>
      </c>
      <c r="E36" s="281">
        <v>2673328</v>
      </c>
      <c r="F36" s="281">
        <v>2914805</v>
      </c>
      <c r="G36" s="284">
        <v>5590601</v>
      </c>
      <c r="H36" s="282">
        <f t="shared" si="1"/>
        <v>-2468</v>
      </c>
      <c r="I36" s="344">
        <f t="shared" si="2"/>
        <v>-0.04414552210039672</v>
      </c>
      <c r="J36" s="281">
        <v>2255318</v>
      </c>
    </row>
    <row r="37" spans="2:10" s="29" customFormat="1" ht="17.25" customHeight="1">
      <c r="B37" s="288" t="s">
        <v>127</v>
      </c>
      <c r="C37" s="258"/>
      <c r="D37" s="284">
        <v>1400728</v>
      </c>
      <c r="E37" s="281">
        <v>663321</v>
      </c>
      <c r="F37" s="281">
        <v>737407</v>
      </c>
      <c r="G37" s="284">
        <v>1421310</v>
      </c>
      <c r="H37" s="282">
        <f t="shared" si="1"/>
        <v>-20582</v>
      </c>
      <c r="I37" s="344">
        <f t="shared" si="2"/>
        <v>-1.4481006958369391</v>
      </c>
      <c r="J37" s="281">
        <v>523523</v>
      </c>
    </row>
    <row r="38" spans="2:10" s="29" customFormat="1" ht="17.25" customHeight="1">
      <c r="B38" s="288" t="s">
        <v>128</v>
      </c>
      <c r="C38" s="258"/>
      <c r="D38" s="284">
        <v>1002198</v>
      </c>
      <c r="E38" s="281">
        <v>471397</v>
      </c>
      <c r="F38" s="281">
        <v>530801</v>
      </c>
      <c r="G38" s="284">
        <v>1035969</v>
      </c>
      <c r="H38" s="282">
        <f t="shared" si="1"/>
        <v>-33771</v>
      </c>
      <c r="I38" s="344">
        <f t="shared" si="2"/>
        <v>-3.259846578420783</v>
      </c>
      <c r="J38" s="281">
        <v>393553</v>
      </c>
    </row>
    <row r="39" spans="2:10" s="29" customFormat="1" ht="17.25" customHeight="1">
      <c r="B39" s="288" t="s">
        <v>129</v>
      </c>
      <c r="C39" s="258"/>
      <c r="D39" s="284">
        <v>588667</v>
      </c>
      <c r="E39" s="281">
        <v>280701</v>
      </c>
      <c r="F39" s="281">
        <v>307966</v>
      </c>
      <c r="G39" s="284">
        <v>607012</v>
      </c>
      <c r="H39" s="282">
        <f t="shared" si="1"/>
        <v>-18345</v>
      </c>
      <c r="I39" s="344">
        <f t="shared" si="2"/>
        <v>-3.022180780610597</v>
      </c>
      <c r="J39" s="281">
        <v>211964</v>
      </c>
    </row>
    <row r="40" spans="2:10" s="29" customFormat="1" ht="17.25" customHeight="1">
      <c r="B40" s="288" t="s">
        <v>130</v>
      </c>
      <c r="C40" s="258"/>
      <c r="D40" s="284">
        <v>717397</v>
      </c>
      <c r="E40" s="281">
        <v>342991</v>
      </c>
      <c r="F40" s="281">
        <v>374406</v>
      </c>
      <c r="G40" s="284">
        <v>742223</v>
      </c>
      <c r="H40" s="282">
        <f t="shared" si="1"/>
        <v>-24826</v>
      </c>
      <c r="I40" s="344">
        <f t="shared" si="2"/>
        <v>-3.3448168542338355</v>
      </c>
      <c r="J40" s="281">
        <v>262219</v>
      </c>
    </row>
    <row r="41" spans="2:10" s="29" customFormat="1" ht="17.25" customHeight="1">
      <c r="B41" s="288" t="s">
        <v>131</v>
      </c>
      <c r="C41" s="258"/>
      <c r="D41" s="284">
        <v>1945276</v>
      </c>
      <c r="E41" s="281">
        <v>933168</v>
      </c>
      <c r="F41" s="281">
        <v>1012108</v>
      </c>
      <c r="G41" s="284">
        <v>1957264</v>
      </c>
      <c r="H41" s="282">
        <f t="shared" si="1"/>
        <v>-11988</v>
      </c>
      <c r="I41" s="344">
        <f t="shared" si="2"/>
        <v>-0.6124876358018131</v>
      </c>
      <c r="J41" s="281">
        <v>754511</v>
      </c>
    </row>
    <row r="42" spans="2:10" s="29" customFormat="1" ht="17.25" customHeight="1">
      <c r="B42" s="288" t="s">
        <v>132</v>
      </c>
      <c r="C42" s="258"/>
      <c r="D42" s="284">
        <v>2860750</v>
      </c>
      <c r="E42" s="281">
        <v>1380671</v>
      </c>
      <c r="F42" s="281">
        <v>1480079</v>
      </c>
      <c r="G42" s="284">
        <v>2876642</v>
      </c>
      <c r="H42" s="282">
        <f t="shared" si="1"/>
        <v>-15892</v>
      </c>
      <c r="I42" s="344">
        <f t="shared" si="2"/>
        <v>-0.5524496965559148</v>
      </c>
      <c r="J42" s="281">
        <v>1184967</v>
      </c>
    </row>
    <row r="43" spans="2:10" s="29" customFormat="1" ht="17.25" customHeight="1">
      <c r="B43" s="288" t="s">
        <v>133</v>
      </c>
      <c r="C43" s="258"/>
      <c r="D43" s="284">
        <v>1451338</v>
      </c>
      <c r="E43" s="281">
        <v>684176</v>
      </c>
      <c r="F43" s="281">
        <v>767162</v>
      </c>
      <c r="G43" s="284">
        <v>1492606</v>
      </c>
      <c r="H43" s="282">
        <f t="shared" si="1"/>
        <v>-41268</v>
      </c>
      <c r="I43" s="344">
        <f t="shared" si="2"/>
        <v>-2.764828762580346</v>
      </c>
      <c r="J43" s="281">
        <v>597432</v>
      </c>
    </row>
    <row r="44" spans="2:10" s="29" customFormat="1" ht="17.25" customHeight="1">
      <c r="B44" s="288" t="s">
        <v>134</v>
      </c>
      <c r="C44" s="258"/>
      <c r="D44" s="284">
        <v>785491</v>
      </c>
      <c r="E44" s="281">
        <v>372710</v>
      </c>
      <c r="F44" s="281">
        <v>412781</v>
      </c>
      <c r="G44" s="284">
        <v>809950</v>
      </c>
      <c r="H44" s="282">
        <f t="shared" si="1"/>
        <v>-24459</v>
      </c>
      <c r="I44" s="344">
        <f t="shared" si="2"/>
        <v>-3.0198160380270385</v>
      </c>
      <c r="J44" s="281">
        <v>302294</v>
      </c>
    </row>
    <row r="45" spans="2:10" s="29" customFormat="1" ht="17.25" customHeight="1">
      <c r="B45" s="288" t="s">
        <v>135</v>
      </c>
      <c r="C45" s="258"/>
      <c r="D45" s="284">
        <v>995842</v>
      </c>
      <c r="E45" s="281">
        <v>479951</v>
      </c>
      <c r="F45" s="281">
        <v>515891</v>
      </c>
      <c r="G45" s="284">
        <v>1012400</v>
      </c>
      <c r="H45" s="282">
        <f t="shared" si="1"/>
        <v>-16558</v>
      </c>
      <c r="I45" s="344">
        <f t="shared" si="2"/>
        <v>-1.635519557487159</v>
      </c>
      <c r="J45" s="281">
        <v>390474</v>
      </c>
    </row>
    <row r="46" spans="2:10" s="29" customFormat="1" ht="17.25" customHeight="1">
      <c r="B46" s="288" t="s">
        <v>136</v>
      </c>
      <c r="C46" s="258"/>
      <c r="D46" s="284">
        <v>1431493</v>
      </c>
      <c r="E46" s="281">
        <v>673326</v>
      </c>
      <c r="F46" s="281">
        <v>758167</v>
      </c>
      <c r="G46" s="284">
        <v>1467815</v>
      </c>
      <c r="H46" s="282">
        <f t="shared" si="1"/>
        <v>-36322</v>
      </c>
      <c r="I46" s="344">
        <f t="shared" si="2"/>
        <v>-2.47456253001911</v>
      </c>
      <c r="J46" s="281">
        <v>590888</v>
      </c>
    </row>
    <row r="47" spans="2:10" s="29" customFormat="1" ht="17.25" customHeight="1">
      <c r="B47" s="288" t="s">
        <v>137</v>
      </c>
      <c r="C47" s="258"/>
      <c r="D47" s="284">
        <v>764456</v>
      </c>
      <c r="E47" s="281">
        <v>359134</v>
      </c>
      <c r="F47" s="281">
        <v>405322</v>
      </c>
      <c r="G47" s="284">
        <v>796292</v>
      </c>
      <c r="H47" s="282">
        <f t="shared" si="1"/>
        <v>-31836</v>
      </c>
      <c r="I47" s="344">
        <f t="shared" si="2"/>
        <v>-3.9980308730968037</v>
      </c>
      <c r="J47" s="281">
        <v>321909</v>
      </c>
    </row>
    <row r="48" spans="2:10" s="29" customFormat="1" ht="17.25" customHeight="1">
      <c r="B48" s="288" t="s">
        <v>138</v>
      </c>
      <c r="C48" s="258"/>
      <c r="D48" s="284">
        <v>5071968</v>
      </c>
      <c r="E48" s="281">
        <v>2393965</v>
      </c>
      <c r="F48" s="281">
        <v>2678003</v>
      </c>
      <c r="G48" s="284">
        <v>5049908</v>
      </c>
      <c r="H48" s="282">
        <f t="shared" si="1"/>
        <v>22060</v>
      </c>
      <c r="I48" s="344">
        <f t="shared" si="2"/>
        <v>0.43683964143505194</v>
      </c>
      <c r="J48" s="281">
        <v>2110468</v>
      </c>
    </row>
    <row r="49" spans="2:10" s="29" customFormat="1" ht="17.25" customHeight="1">
      <c r="B49" s="288" t="s">
        <v>139</v>
      </c>
      <c r="C49" s="258"/>
      <c r="D49" s="284">
        <v>849788</v>
      </c>
      <c r="E49" s="281">
        <v>400136</v>
      </c>
      <c r="F49" s="281">
        <v>449652</v>
      </c>
      <c r="G49" s="284">
        <v>866369</v>
      </c>
      <c r="H49" s="282">
        <f t="shared" si="1"/>
        <v>-16581</v>
      </c>
      <c r="I49" s="344">
        <f t="shared" si="2"/>
        <v>-1.913849641434539</v>
      </c>
      <c r="J49" s="281">
        <v>295038</v>
      </c>
    </row>
    <row r="50" spans="2:10" s="29" customFormat="1" ht="17.25" customHeight="1">
      <c r="B50" s="288" t="s">
        <v>140</v>
      </c>
      <c r="C50" s="258"/>
      <c r="D50" s="284">
        <v>1426779</v>
      </c>
      <c r="E50" s="281">
        <v>665899</v>
      </c>
      <c r="F50" s="281">
        <v>760880</v>
      </c>
      <c r="G50" s="284">
        <v>1478632</v>
      </c>
      <c r="H50" s="282">
        <f t="shared" si="1"/>
        <v>-51853</v>
      </c>
      <c r="I50" s="344">
        <f t="shared" si="2"/>
        <v>-3.5068225224396605</v>
      </c>
      <c r="J50" s="281">
        <v>558660</v>
      </c>
    </row>
    <row r="51" spans="2:10" s="29" customFormat="1" ht="17.25" customHeight="1">
      <c r="B51" s="288" t="s">
        <v>141</v>
      </c>
      <c r="C51" s="258"/>
      <c r="D51" s="284">
        <v>1817426</v>
      </c>
      <c r="E51" s="281">
        <v>853514</v>
      </c>
      <c r="F51" s="281">
        <v>963912</v>
      </c>
      <c r="G51" s="284">
        <v>1842233</v>
      </c>
      <c r="H51" s="282">
        <f t="shared" si="1"/>
        <v>-24807</v>
      </c>
      <c r="I51" s="344">
        <f t="shared" si="2"/>
        <v>-1.3465723391123707</v>
      </c>
      <c r="J51" s="281">
        <v>688234</v>
      </c>
    </row>
    <row r="52" spans="2:15" s="29" customFormat="1" ht="17.25" customHeight="1">
      <c r="B52" s="288" t="s">
        <v>142</v>
      </c>
      <c r="C52" s="258"/>
      <c r="D52" s="284">
        <v>1196529</v>
      </c>
      <c r="E52" s="281">
        <v>564890</v>
      </c>
      <c r="F52" s="281">
        <v>631639</v>
      </c>
      <c r="G52" s="284">
        <v>1209571</v>
      </c>
      <c r="H52" s="282">
        <f t="shared" si="1"/>
        <v>-13042</v>
      </c>
      <c r="I52" s="344">
        <f t="shared" si="2"/>
        <v>-1.0782335224637496</v>
      </c>
      <c r="J52" s="281">
        <v>482051</v>
      </c>
      <c r="O52" s="295"/>
    </row>
    <row r="53" spans="2:10" s="29" customFormat="1" ht="17.25" customHeight="1">
      <c r="B53" s="288" t="s">
        <v>143</v>
      </c>
      <c r="C53" s="258"/>
      <c r="D53" s="284">
        <v>1135233</v>
      </c>
      <c r="E53" s="281">
        <v>533035</v>
      </c>
      <c r="F53" s="281">
        <v>602198</v>
      </c>
      <c r="G53" s="284">
        <v>1153042</v>
      </c>
      <c r="H53" s="282">
        <f t="shared" si="1"/>
        <v>-17809</v>
      </c>
      <c r="I53" s="344">
        <f t="shared" si="2"/>
        <v>-1.544523096296579</v>
      </c>
      <c r="J53" s="281">
        <v>460505</v>
      </c>
    </row>
    <row r="54" spans="2:10" s="29" customFormat="1" ht="17.25" customHeight="1">
      <c r="B54" s="288" t="s">
        <v>144</v>
      </c>
      <c r="C54" s="258"/>
      <c r="D54" s="284">
        <v>1706242</v>
      </c>
      <c r="E54" s="281">
        <v>796896</v>
      </c>
      <c r="F54" s="281">
        <v>909346</v>
      </c>
      <c r="G54" s="284">
        <v>1753179</v>
      </c>
      <c r="H54" s="282">
        <f t="shared" si="1"/>
        <v>-46937</v>
      </c>
      <c r="I54" s="344">
        <f t="shared" si="2"/>
        <v>-2.6772508682798506</v>
      </c>
      <c r="J54" s="281">
        <v>729386</v>
      </c>
    </row>
    <row r="55" spans="2:14" s="29" customFormat="1" ht="17.25" customHeight="1">
      <c r="B55" s="288" t="s">
        <v>145</v>
      </c>
      <c r="C55" s="258"/>
      <c r="D55" s="284">
        <v>1392818</v>
      </c>
      <c r="E55" s="281">
        <v>683328</v>
      </c>
      <c r="F55" s="281">
        <v>709490</v>
      </c>
      <c r="G55" s="284">
        <v>1361594</v>
      </c>
      <c r="H55" s="282">
        <f t="shared" si="1"/>
        <v>31224</v>
      </c>
      <c r="I55" s="344">
        <f t="shared" si="2"/>
        <v>2.2931945939832286</v>
      </c>
      <c r="J55" s="281">
        <v>520191</v>
      </c>
      <c r="K55" s="295"/>
      <c r="L55" s="295"/>
      <c r="M55" s="295"/>
      <c r="N55" s="295"/>
    </row>
    <row r="56" spans="1:14" s="29" customFormat="1" ht="3.75" customHeight="1" thickBot="1">
      <c r="A56" s="289"/>
      <c r="B56" s="290" t="s">
        <v>10</v>
      </c>
      <c r="C56" s="291"/>
      <c r="D56" s="292"/>
      <c r="E56" s="292"/>
      <c r="F56" s="292"/>
      <c r="G56" s="292"/>
      <c r="H56" s="293"/>
      <c r="I56" s="294"/>
      <c r="J56" s="292"/>
      <c r="K56" s="295"/>
      <c r="L56" s="295"/>
      <c r="M56" s="295"/>
      <c r="N56" s="295"/>
    </row>
    <row r="57" spans="1:14" s="306" customFormat="1" ht="17.25" customHeight="1">
      <c r="A57" s="341"/>
      <c r="B57" s="341" t="s">
        <v>1198</v>
      </c>
      <c r="C57" s="341"/>
      <c r="D57" s="341"/>
      <c r="E57" s="336"/>
      <c r="F57" s="336"/>
      <c r="G57" s="336"/>
      <c r="H57" s="336"/>
      <c r="I57" s="336"/>
      <c r="J57" s="336"/>
      <c r="K57" s="336"/>
      <c r="L57" s="336"/>
      <c r="M57" s="336"/>
      <c r="N57" s="336"/>
    </row>
    <row r="58" spans="1:14" s="306" customFormat="1" ht="17.25" customHeight="1">
      <c r="A58" s="727" t="s">
        <v>952</v>
      </c>
      <c r="B58" s="727"/>
      <c r="C58" s="727"/>
      <c r="D58" s="727"/>
      <c r="E58" s="220"/>
      <c r="F58" s="307"/>
      <c r="G58" s="220"/>
      <c r="H58" s="219"/>
      <c r="I58" s="218"/>
      <c r="J58" s="218"/>
      <c r="K58" s="307"/>
      <c r="L58" s="221"/>
      <c r="M58" s="307"/>
      <c r="N58" s="221"/>
    </row>
    <row r="59" spans="2:10" s="277" customFormat="1" ht="13.5">
      <c r="B59" s="59"/>
      <c r="C59" s="47"/>
      <c r="D59" s="45"/>
      <c r="E59" s="45"/>
      <c r="F59" s="45"/>
      <c r="G59" s="45"/>
      <c r="H59" s="296"/>
      <c r="I59" s="297"/>
      <c r="J59" s="47"/>
    </row>
    <row r="60" spans="2:10" s="277" customFormat="1" ht="13.5">
      <c r="B60" s="59"/>
      <c r="C60" s="47"/>
      <c r="D60" s="45"/>
      <c r="E60" s="45"/>
      <c r="F60" s="296"/>
      <c r="G60" s="45"/>
      <c r="H60" s="297"/>
      <c r="I60" s="45"/>
      <c r="J60" s="47"/>
    </row>
    <row r="61" spans="2:9" s="277" customFormat="1" ht="13.5">
      <c r="B61" s="298"/>
      <c r="D61" s="108"/>
      <c r="E61" s="108"/>
      <c r="F61" s="299"/>
      <c r="G61" s="108"/>
      <c r="H61" s="300"/>
      <c r="I61" s="108"/>
    </row>
    <row r="62" spans="4:9" s="277" customFormat="1" ht="13.5">
      <c r="D62" s="108"/>
      <c r="E62" s="108"/>
      <c r="F62" s="299"/>
      <c r="G62" s="108"/>
      <c r="H62" s="300"/>
      <c r="I62" s="108"/>
    </row>
    <row r="63" spans="4:9" s="277" customFormat="1" ht="13.5">
      <c r="D63" s="108"/>
      <c r="E63" s="108"/>
      <c r="F63" s="299"/>
      <c r="G63" s="108"/>
      <c r="H63" s="300"/>
      <c r="I63" s="108"/>
    </row>
    <row r="64" spans="4:9" s="277" customFormat="1" ht="13.5">
      <c r="D64" s="108"/>
      <c r="E64" s="108"/>
      <c r="F64" s="299"/>
      <c r="G64" s="108"/>
      <c r="H64" s="300"/>
      <c r="I64" s="108"/>
    </row>
    <row r="65" spans="4:9" s="277" customFormat="1" ht="13.5">
      <c r="D65" s="108"/>
      <c r="E65" s="108"/>
      <c r="F65" s="299"/>
      <c r="G65" s="108"/>
      <c r="H65" s="300"/>
      <c r="I65" s="108"/>
    </row>
    <row r="66" spans="4:9" s="277" customFormat="1" ht="13.5">
      <c r="D66" s="108"/>
      <c r="E66" s="108"/>
      <c r="F66" s="299"/>
      <c r="G66" s="108"/>
      <c r="H66" s="300"/>
      <c r="I66" s="108"/>
    </row>
    <row r="67" spans="4:9" s="277" customFormat="1" ht="13.5">
      <c r="D67" s="108"/>
      <c r="E67" s="108"/>
      <c r="F67" s="299"/>
      <c r="G67" s="108"/>
      <c r="H67" s="300"/>
      <c r="I67" s="108"/>
    </row>
    <row r="68" spans="4:9" s="277" customFormat="1" ht="13.5">
      <c r="D68" s="108"/>
      <c r="E68" s="108"/>
      <c r="F68" s="299"/>
      <c r="G68" s="108"/>
      <c r="H68" s="300"/>
      <c r="I68" s="108"/>
    </row>
    <row r="69" spans="4:9" s="277" customFormat="1" ht="13.5">
      <c r="D69" s="108"/>
      <c r="E69" s="108"/>
      <c r="F69" s="299"/>
      <c r="G69" s="108"/>
      <c r="H69" s="300"/>
      <c r="I69" s="108"/>
    </row>
    <row r="70" spans="4:9" s="277" customFormat="1" ht="13.5">
      <c r="D70" s="108"/>
      <c r="E70" s="108"/>
      <c r="F70" s="299"/>
      <c r="G70" s="108"/>
      <c r="H70" s="300"/>
      <c r="I70" s="108"/>
    </row>
    <row r="71" spans="4:9" s="277" customFormat="1" ht="13.5">
      <c r="D71" s="108"/>
      <c r="E71" s="108"/>
      <c r="F71" s="299"/>
      <c r="G71" s="108"/>
      <c r="H71" s="300"/>
      <c r="I71" s="108"/>
    </row>
    <row r="72" spans="4:9" s="277" customFormat="1" ht="13.5">
      <c r="D72" s="108"/>
      <c r="E72" s="108"/>
      <c r="F72" s="299"/>
      <c r="G72" s="108"/>
      <c r="H72" s="300"/>
      <c r="I72" s="108"/>
    </row>
    <row r="73" spans="4:9" s="277" customFormat="1" ht="13.5">
      <c r="D73" s="108"/>
      <c r="E73" s="108"/>
      <c r="F73" s="299"/>
      <c r="G73" s="108"/>
      <c r="H73" s="300"/>
      <c r="I73" s="108"/>
    </row>
    <row r="74" spans="4:9" s="277" customFormat="1" ht="13.5">
      <c r="D74" s="108"/>
      <c r="E74" s="108"/>
      <c r="F74" s="299"/>
      <c r="G74" s="108"/>
      <c r="H74" s="300"/>
      <c r="I74" s="108"/>
    </row>
    <row r="75" spans="4:9" s="277" customFormat="1" ht="13.5">
      <c r="D75" s="108"/>
      <c r="E75" s="108"/>
      <c r="F75" s="299"/>
      <c r="G75" s="108"/>
      <c r="H75" s="300"/>
      <c r="I75" s="108"/>
    </row>
    <row r="76" spans="4:9" s="277" customFormat="1" ht="13.5">
      <c r="D76" s="108"/>
      <c r="E76" s="108"/>
      <c r="F76" s="299"/>
      <c r="G76" s="108"/>
      <c r="H76" s="300"/>
      <c r="I76" s="108"/>
    </row>
    <row r="77" spans="4:9" s="277" customFormat="1" ht="13.5">
      <c r="D77" s="108"/>
      <c r="E77" s="108"/>
      <c r="F77" s="299"/>
      <c r="G77" s="108"/>
      <c r="H77" s="300"/>
      <c r="I77" s="108"/>
    </row>
    <row r="78" spans="4:9" s="277" customFormat="1" ht="13.5">
      <c r="D78" s="108"/>
      <c r="E78" s="108"/>
      <c r="F78" s="299"/>
      <c r="G78" s="108"/>
      <c r="H78" s="300"/>
      <c r="I78" s="108"/>
    </row>
    <row r="79" spans="4:9" s="277" customFormat="1" ht="13.5">
      <c r="D79" s="108"/>
      <c r="E79" s="108"/>
      <c r="F79" s="299"/>
      <c r="G79" s="108"/>
      <c r="H79" s="300"/>
      <c r="I79" s="108"/>
    </row>
    <row r="80" spans="4:9" s="277" customFormat="1" ht="13.5">
      <c r="D80" s="108"/>
      <c r="E80" s="108"/>
      <c r="F80" s="299"/>
      <c r="G80" s="108"/>
      <c r="H80" s="300"/>
      <c r="I80" s="108"/>
    </row>
    <row r="81" spans="4:9" s="277" customFormat="1" ht="13.5">
      <c r="D81" s="108"/>
      <c r="E81" s="108"/>
      <c r="F81" s="299"/>
      <c r="G81" s="108"/>
      <c r="H81" s="300"/>
      <c r="I81" s="108"/>
    </row>
    <row r="82" spans="4:9" s="277" customFormat="1" ht="13.5">
      <c r="D82" s="108"/>
      <c r="E82" s="108"/>
      <c r="F82" s="299"/>
      <c r="G82" s="108"/>
      <c r="H82" s="300"/>
      <c r="I82" s="108"/>
    </row>
    <row r="83" spans="4:9" s="277" customFormat="1" ht="13.5">
      <c r="D83" s="108"/>
      <c r="E83" s="108"/>
      <c r="F83" s="299"/>
      <c r="G83" s="108"/>
      <c r="H83" s="300"/>
      <c r="I83" s="108"/>
    </row>
    <row r="84" spans="4:9" s="277" customFormat="1" ht="13.5">
      <c r="D84" s="108"/>
      <c r="E84" s="108"/>
      <c r="F84" s="299"/>
      <c r="G84" s="108"/>
      <c r="H84" s="300"/>
      <c r="I84" s="108"/>
    </row>
    <row r="85" spans="4:9" s="277" customFormat="1" ht="13.5">
      <c r="D85" s="108"/>
      <c r="E85" s="108"/>
      <c r="F85" s="299"/>
      <c r="G85" s="108"/>
      <c r="H85" s="300"/>
      <c r="I85" s="108"/>
    </row>
    <row r="86" spans="4:9" s="277" customFormat="1" ht="13.5">
      <c r="D86" s="108"/>
      <c r="E86" s="108"/>
      <c r="F86" s="299"/>
      <c r="G86" s="108"/>
      <c r="H86" s="300"/>
      <c r="I86" s="108"/>
    </row>
    <row r="87" spans="4:9" s="277" customFormat="1" ht="13.5">
      <c r="D87" s="108"/>
      <c r="E87" s="108"/>
      <c r="F87" s="299"/>
      <c r="G87" s="108"/>
      <c r="H87" s="300"/>
      <c r="I87" s="108"/>
    </row>
    <row r="88" spans="4:9" s="277" customFormat="1" ht="13.5">
      <c r="D88" s="108"/>
      <c r="E88" s="108"/>
      <c r="F88" s="299"/>
      <c r="G88" s="108"/>
      <c r="H88" s="300"/>
      <c r="I88" s="108"/>
    </row>
    <row r="89" spans="4:9" s="277" customFormat="1" ht="13.5">
      <c r="D89" s="108"/>
      <c r="E89" s="108"/>
      <c r="F89" s="299"/>
      <c r="G89" s="108"/>
      <c r="H89" s="300"/>
      <c r="I89" s="108"/>
    </row>
    <row r="90" spans="4:9" s="277" customFormat="1" ht="13.5">
      <c r="D90" s="108"/>
      <c r="E90" s="108"/>
      <c r="F90" s="299"/>
      <c r="G90" s="108"/>
      <c r="H90" s="300"/>
      <c r="I90" s="108"/>
    </row>
    <row r="91" spans="4:9" s="277" customFormat="1" ht="13.5">
      <c r="D91" s="108"/>
      <c r="E91" s="108"/>
      <c r="F91" s="299"/>
      <c r="G91" s="108"/>
      <c r="H91" s="300"/>
      <c r="I91" s="108"/>
    </row>
    <row r="92" spans="4:9" s="277" customFormat="1" ht="13.5">
      <c r="D92" s="108"/>
      <c r="E92" s="108"/>
      <c r="F92" s="299"/>
      <c r="G92" s="108"/>
      <c r="H92" s="300"/>
      <c r="I92" s="108"/>
    </row>
    <row r="93" spans="4:9" s="277" customFormat="1" ht="13.5">
      <c r="D93" s="108"/>
      <c r="E93" s="108"/>
      <c r="F93" s="299"/>
      <c r="G93" s="108"/>
      <c r="H93" s="300"/>
      <c r="I93" s="108"/>
    </row>
    <row r="94" spans="4:9" s="277" customFormat="1" ht="13.5">
      <c r="D94" s="108"/>
      <c r="E94" s="108"/>
      <c r="F94" s="299"/>
      <c r="G94" s="108"/>
      <c r="H94" s="300"/>
      <c r="I94" s="108"/>
    </row>
    <row r="95" spans="4:9" s="277" customFormat="1" ht="13.5">
      <c r="D95" s="108"/>
      <c r="E95" s="108"/>
      <c r="F95" s="299"/>
      <c r="G95" s="108"/>
      <c r="H95" s="300"/>
      <c r="I95" s="108"/>
    </row>
    <row r="96" spans="4:9" s="277" customFormat="1" ht="13.5">
      <c r="D96" s="108"/>
      <c r="E96" s="108"/>
      <c r="F96" s="299"/>
      <c r="G96" s="108"/>
      <c r="H96" s="300"/>
      <c r="I96" s="108"/>
    </row>
    <row r="97" spans="4:9" s="277" customFormat="1" ht="13.5">
      <c r="D97" s="108"/>
      <c r="E97" s="108"/>
      <c r="F97" s="299"/>
      <c r="G97" s="108"/>
      <c r="H97" s="300"/>
      <c r="I97" s="108"/>
    </row>
    <row r="98" spans="4:9" s="277" customFormat="1" ht="13.5">
      <c r="D98" s="108"/>
      <c r="E98" s="108"/>
      <c r="F98" s="299"/>
      <c r="G98" s="108"/>
      <c r="H98" s="300"/>
      <c r="I98" s="108"/>
    </row>
    <row r="99" spans="4:9" s="277" customFormat="1" ht="13.5">
      <c r="D99" s="108"/>
      <c r="E99" s="108"/>
      <c r="F99" s="299"/>
      <c r="G99" s="108"/>
      <c r="H99" s="300"/>
      <c r="I99" s="108"/>
    </row>
    <row r="100" spans="4:9" s="277" customFormat="1" ht="13.5">
      <c r="D100" s="108"/>
      <c r="E100" s="108"/>
      <c r="F100" s="299"/>
      <c r="G100" s="108"/>
      <c r="H100" s="300"/>
      <c r="I100" s="108"/>
    </row>
    <row r="101" spans="4:9" s="277" customFormat="1" ht="13.5">
      <c r="D101" s="108"/>
      <c r="E101" s="108"/>
      <c r="F101" s="299"/>
      <c r="G101" s="108"/>
      <c r="H101" s="300"/>
      <c r="I101" s="108"/>
    </row>
    <row r="102" spans="4:9" s="277" customFormat="1" ht="13.5">
      <c r="D102" s="108"/>
      <c r="E102" s="108"/>
      <c r="F102" s="299"/>
      <c r="G102" s="108"/>
      <c r="H102" s="300"/>
      <c r="I102" s="108"/>
    </row>
    <row r="103" spans="4:9" s="277" customFormat="1" ht="13.5">
      <c r="D103" s="108"/>
      <c r="E103" s="108"/>
      <c r="F103" s="299"/>
      <c r="G103" s="108"/>
      <c r="H103" s="300"/>
      <c r="I103" s="108"/>
    </row>
    <row r="104" spans="4:9" s="277" customFormat="1" ht="13.5">
      <c r="D104" s="108"/>
      <c r="E104" s="108"/>
      <c r="F104" s="299"/>
      <c r="G104" s="108"/>
      <c r="H104" s="300"/>
      <c r="I104" s="108"/>
    </row>
    <row r="105" spans="4:9" s="277" customFormat="1" ht="13.5">
      <c r="D105" s="108"/>
      <c r="E105" s="108"/>
      <c r="F105" s="299"/>
      <c r="G105" s="108"/>
      <c r="H105" s="300"/>
      <c r="I105" s="108"/>
    </row>
    <row r="106" spans="4:9" s="277" customFormat="1" ht="13.5">
      <c r="D106" s="108"/>
      <c r="E106" s="108"/>
      <c r="F106" s="299"/>
      <c r="G106" s="108"/>
      <c r="H106" s="300"/>
      <c r="I106" s="108"/>
    </row>
    <row r="107" spans="4:9" s="277" customFormat="1" ht="13.5">
      <c r="D107" s="108"/>
      <c r="E107" s="108"/>
      <c r="F107" s="299"/>
      <c r="G107" s="108"/>
      <c r="H107" s="300"/>
      <c r="I107" s="108"/>
    </row>
    <row r="108" spans="4:9" s="277" customFormat="1" ht="13.5">
      <c r="D108" s="108"/>
      <c r="E108" s="108"/>
      <c r="F108" s="299"/>
      <c r="G108" s="108"/>
      <c r="H108" s="300"/>
      <c r="I108" s="108"/>
    </row>
    <row r="109" spans="4:9" s="277" customFormat="1" ht="13.5">
      <c r="D109" s="108"/>
      <c r="E109" s="108"/>
      <c r="F109" s="299"/>
      <c r="G109" s="108"/>
      <c r="H109" s="300"/>
      <c r="I109" s="108"/>
    </row>
    <row r="110" spans="4:9" s="277" customFormat="1" ht="13.5">
      <c r="D110" s="108"/>
      <c r="E110" s="108"/>
      <c r="F110" s="299"/>
      <c r="G110" s="108"/>
      <c r="H110" s="300"/>
      <c r="I110" s="108"/>
    </row>
    <row r="111" spans="4:9" s="277" customFormat="1" ht="13.5">
      <c r="D111" s="108"/>
      <c r="E111" s="108"/>
      <c r="F111" s="299"/>
      <c r="G111" s="108"/>
      <c r="H111" s="300"/>
      <c r="I111" s="108"/>
    </row>
    <row r="112" spans="4:9" s="277" customFormat="1" ht="13.5">
      <c r="D112" s="108"/>
      <c r="E112" s="108"/>
      <c r="F112" s="299"/>
      <c r="G112" s="108"/>
      <c r="H112" s="300"/>
      <c r="I112" s="108"/>
    </row>
    <row r="113" spans="4:9" s="277" customFormat="1" ht="13.5">
      <c r="D113" s="108"/>
      <c r="E113" s="108"/>
      <c r="F113" s="299"/>
      <c r="G113" s="108"/>
      <c r="H113" s="300"/>
      <c r="I113" s="108"/>
    </row>
    <row r="114" spans="4:9" s="277" customFormat="1" ht="13.5">
      <c r="D114" s="108"/>
      <c r="E114" s="108"/>
      <c r="F114" s="299"/>
      <c r="G114" s="108"/>
      <c r="H114" s="300"/>
      <c r="I114" s="108"/>
    </row>
    <row r="115" spans="4:9" s="277" customFormat="1" ht="13.5">
      <c r="D115" s="108"/>
      <c r="E115" s="108"/>
      <c r="F115" s="299"/>
      <c r="G115" s="108"/>
      <c r="H115" s="300"/>
      <c r="I115" s="108"/>
    </row>
    <row r="116" spans="4:9" s="277" customFormat="1" ht="13.5">
      <c r="D116" s="108"/>
      <c r="E116" s="108"/>
      <c r="F116" s="299"/>
      <c r="G116" s="108"/>
      <c r="H116" s="300"/>
      <c r="I116" s="108"/>
    </row>
    <row r="117" spans="4:9" s="277" customFormat="1" ht="13.5">
      <c r="D117" s="108"/>
      <c r="E117" s="108"/>
      <c r="F117" s="299"/>
      <c r="G117" s="108"/>
      <c r="H117" s="300"/>
      <c r="I117" s="108"/>
    </row>
    <row r="118" spans="4:9" s="277" customFormat="1" ht="13.5">
      <c r="D118" s="108"/>
      <c r="E118" s="108"/>
      <c r="F118" s="299"/>
      <c r="G118" s="108"/>
      <c r="H118" s="300"/>
      <c r="I118" s="108"/>
    </row>
    <row r="119" spans="4:9" s="277" customFormat="1" ht="13.5">
      <c r="D119" s="108"/>
      <c r="E119" s="108"/>
      <c r="F119" s="299"/>
      <c r="G119" s="108"/>
      <c r="H119" s="300"/>
      <c r="I119" s="108"/>
    </row>
    <row r="120" spans="4:9" s="277" customFormat="1" ht="13.5">
      <c r="D120" s="108"/>
      <c r="E120" s="108"/>
      <c r="F120" s="299"/>
      <c r="G120" s="108"/>
      <c r="H120" s="300"/>
      <c r="I120" s="108"/>
    </row>
    <row r="121" spans="4:9" s="277" customFormat="1" ht="13.5">
      <c r="D121" s="108"/>
      <c r="E121" s="108"/>
      <c r="F121" s="299"/>
      <c r="G121" s="108"/>
      <c r="H121" s="300"/>
      <c r="I121" s="108"/>
    </row>
    <row r="122" spans="4:9" s="277" customFormat="1" ht="13.5">
      <c r="D122" s="108"/>
      <c r="E122" s="108"/>
      <c r="F122" s="299"/>
      <c r="G122" s="108"/>
      <c r="H122" s="300"/>
      <c r="I122" s="108"/>
    </row>
    <row r="123" spans="4:9" s="277" customFormat="1" ht="13.5">
      <c r="D123" s="108"/>
      <c r="E123" s="108"/>
      <c r="F123" s="299"/>
      <c r="G123" s="108"/>
      <c r="H123" s="300"/>
      <c r="I123" s="108"/>
    </row>
    <row r="124" spans="4:9" s="277" customFormat="1" ht="13.5">
      <c r="D124" s="108"/>
      <c r="E124" s="108"/>
      <c r="F124" s="299"/>
      <c r="G124" s="108"/>
      <c r="H124" s="300"/>
      <c r="I124" s="108"/>
    </row>
    <row r="125" spans="4:9" s="277" customFormat="1" ht="13.5">
      <c r="D125" s="108"/>
      <c r="E125" s="108"/>
      <c r="F125" s="299"/>
      <c r="G125" s="108"/>
      <c r="H125" s="300"/>
      <c r="I125" s="108"/>
    </row>
    <row r="126" spans="4:9" s="277" customFormat="1" ht="13.5">
      <c r="D126" s="108"/>
      <c r="E126" s="108"/>
      <c r="F126" s="299"/>
      <c r="G126" s="108"/>
      <c r="H126" s="300"/>
      <c r="I126" s="108"/>
    </row>
    <row r="127" spans="4:9" s="277" customFormat="1" ht="13.5">
      <c r="D127" s="108"/>
      <c r="E127" s="108"/>
      <c r="F127" s="299"/>
      <c r="G127" s="108"/>
      <c r="H127" s="300"/>
      <c r="I127" s="108"/>
    </row>
    <row r="128" spans="4:9" s="277" customFormat="1" ht="13.5">
      <c r="D128" s="108"/>
      <c r="E128" s="108"/>
      <c r="F128" s="299"/>
      <c r="G128" s="108"/>
      <c r="H128" s="300"/>
      <c r="I128" s="108"/>
    </row>
    <row r="129" spans="4:9" s="277" customFormat="1" ht="13.5">
      <c r="D129" s="108"/>
      <c r="E129" s="108"/>
      <c r="F129" s="299"/>
      <c r="G129" s="108"/>
      <c r="H129" s="300"/>
      <c r="I129" s="108"/>
    </row>
    <row r="130" spans="4:9" s="277" customFormat="1" ht="13.5">
      <c r="D130" s="108"/>
      <c r="E130" s="108"/>
      <c r="F130" s="299"/>
      <c r="G130" s="108"/>
      <c r="H130" s="300"/>
      <c r="I130" s="108"/>
    </row>
    <row r="131" spans="4:9" s="277" customFormat="1" ht="13.5">
      <c r="D131" s="108"/>
      <c r="E131" s="108"/>
      <c r="F131" s="299"/>
      <c r="G131" s="108"/>
      <c r="H131" s="300"/>
      <c r="I131" s="108"/>
    </row>
    <row r="132" spans="4:9" s="277" customFormat="1" ht="13.5">
      <c r="D132" s="108"/>
      <c r="E132" s="108"/>
      <c r="F132" s="299"/>
      <c r="G132" s="108"/>
      <c r="H132" s="300"/>
      <c r="I132" s="108"/>
    </row>
    <row r="133" spans="4:9" s="277" customFormat="1" ht="13.5">
      <c r="D133" s="108"/>
      <c r="E133" s="108"/>
      <c r="F133" s="299"/>
      <c r="G133" s="108"/>
      <c r="H133" s="300"/>
      <c r="I133" s="108"/>
    </row>
    <row r="134" spans="4:9" s="277" customFormat="1" ht="13.5">
      <c r="D134" s="108"/>
      <c r="E134" s="108"/>
      <c r="F134" s="299"/>
      <c r="G134" s="108"/>
      <c r="H134" s="300"/>
      <c r="I134" s="108"/>
    </row>
    <row r="135" spans="4:9" s="277" customFormat="1" ht="13.5">
      <c r="D135" s="108"/>
      <c r="E135" s="108"/>
      <c r="F135" s="299"/>
      <c r="G135" s="108"/>
      <c r="H135" s="300"/>
      <c r="I135" s="108"/>
    </row>
    <row r="136" spans="4:9" s="277" customFormat="1" ht="13.5">
      <c r="D136" s="108"/>
      <c r="E136" s="108"/>
      <c r="F136" s="299"/>
      <c r="G136" s="108"/>
      <c r="H136" s="300"/>
      <c r="I136" s="108"/>
    </row>
    <row r="137" spans="4:9" s="277" customFormat="1" ht="13.5">
      <c r="D137" s="108"/>
      <c r="E137" s="108"/>
      <c r="F137" s="299"/>
      <c r="G137" s="108"/>
      <c r="H137" s="300"/>
      <c r="I137" s="108"/>
    </row>
    <row r="138" spans="4:9" s="277" customFormat="1" ht="13.5">
      <c r="D138" s="108"/>
      <c r="E138" s="108"/>
      <c r="F138" s="299"/>
      <c r="G138" s="108"/>
      <c r="H138" s="300"/>
      <c r="I138" s="108"/>
    </row>
    <row r="139" spans="4:9" s="277" customFormat="1" ht="13.5">
      <c r="D139" s="108"/>
      <c r="E139" s="108"/>
      <c r="F139" s="299"/>
      <c r="G139" s="108"/>
      <c r="H139" s="300"/>
      <c r="I139" s="108"/>
    </row>
    <row r="140" spans="4:9" s="277" customFormat="1" ht="13.5">
      <c r="D140" s="108"/>
      <c r="E140" s="108"/>
      <c r="F140" s="299"/>
      <c r="G140" s="108"/>
      <c r="H140" s="300"/>
      <c r="I140" s="108"/>
    </row>
    <row r="141" spans="4:9" s="277" customFormat="1" ht="13.5">
      <c r="D141" s="108"/>
      <c r="E141" s="108"/>
      <c r="F141" s="299"/>
      <c r="G141" s="108"/>
      <c r="H141" s="300"/>
      <c r="I141" s="108"/>
    </row>
    <row r="142" spans="4:9" s="277" customFormat="1" ht="13.5">
      <c r="D142" s="108"/>
      <c r="E142" s="108"/>
      <c r="F142" s="299"/>
      <c r="G142" s="108"/>
      <c r="H142" s="300"/>
      <c r="I142" s="108"/>
    </row>
    <row r="143" spans="4:9" s="277" customFormat="1" ht="13.5">
      <c r="D143" s="108"/>
      <c r="E143" s="108"/>
      <c r="F143" s="299"/>
      <c r="G143" s="108"/>
      <c r="H143" s="300"/>
      <c r="I143" s="108"/>
    </row>
    <row r="144" spans="4:9" s="277" customFormat="1" ht="13.5">
      <c r="D144" s="108"/>
      <c r="E144" s="108"/>
      <c r="F144" s="299"/>
      <c r="G144" s="108"/>
      <c r="H144" s="300"/>
      <c r="I144" s="108"/>
    </row>
    <row r="145" spans="4:9" s="277" customFormat="1" ht="13.5">
      <c r="D145" s="108"/>
      <c r="E145" s="108"/>
      <c r="F145" s="299"/>
      <c r="G145" s="108"/>
      <c r="H145" s="300"/>
      <c r="I145" s="108"/>
    </row>
    <row r="146" spans="4:9" s="277" customFormat="1" ht="13.5">
      <c r="D146" s="108"/>
      <c r="E146" s="108"/>
      <c r="F146" s="299"/>
      <c r="G146" s="108"/>
      <c r="H146" s="300"/>
      <c r="I146" s="108"/>
    </row>
    <row r="147" spans="4:9" s="277" customFormat="1" ht="13.5">
      <c r="D147" s="108"/>
      <c r="E147" s="108"/>
      <c r="F147" s="299"/>
      <c r="G147" s="108"/>
      <c r="H147" s="300"/>
      <c r="I147" s="108"/>
    </row>
    <row r="148" spans="4:9" s="277" customFormat="1" ht="13.5">
      <c r="D148" s="108"/>
      <c r="E148" s="108"/>
      <c r="F148" s="299"/>
      <c r="G148" s="108"/>
      <c r="H148" s="300"/>
      <c r="I148" s="108"/>
    </row>
    <row r="149" spans="4:9" s="277" customFormat="1" ht="13.5">
      <c r="D149" s="108"/>
      <c r="E149" s="108"/>
      <c r="F149" s="299"/>
      <c r="G149" s="108"/>
      <c r="H149" s="300"/>
      <c r="I149" s="108"/>
    </row>
    <row r="150" spans="4:9" s="277" customFormat="1" ht="13.5">
      <c r="D150" s="108"/>
      <c r="E150" s="108"/>
      <c r="F150" s="299"/>
      <c r="G150" s="108"/>
      <c r="H150" s="300"/>
      <c r="I150" s="108"/>
    </row>
    <row r="151" spans="4:9" s="277" customFormat="1" ht="13.5">
      <c r="D151" s="108"/>
      <c r="E151" s="108"/>
      <c r="F151" s="299"/>
      <c r="G151" s="108"/>
      <c r="H151" s="300"/>
      <c r="I151" s="108"/>
    </row>
    <row r="152" spans="4:9" s="277" customFormat="1" ht="13.5">
      <c r="D152" s="108"/>
      <c r="E152" s="108"/>
      <c r="F152" s="299"/>
      <c r="G152" s="108"/>
      <c r="H152" s="300"/>
      <c r="I152" s="108"/>
    </row>
    <row r="153" spans="4:9" s="277" customFormat="1" ht="13.5">
      <c r="D153" s="108"/>
      <c r="E153" s="108"/>
      <c r="F153" s="299"/>
      <c r="G153" s="108"/>
      <c r="H153" s="300"/>
      <c r="I153" s="108"/>
    </row>
    <row r="154" spans="4:9" s="277" customFormat="1" ht="13.5">
      <c r="D154" s="108"/>
      <c r="E154" s="108"/>
      <c r="F154" s="299"/>
      <c r="G154" s="108"/>
      <c r="H154" s="300"/>
      <c r="I154" s="108"/>
    </row>
    <row r="155" spans="4:9" s="277" customFormat="1" ht="13.5">
      <c r="D155" s="108"/>
      <c r="E155" s="108"/>
      <c r="F155" s="299"/>
      <c r="G155" s="108"/>
      <c r="H155" s="300"/>
      <c r="I155" s="108"/>
    </row>
    <row r="156" spans="4:9" s="277" customFormat="1" ht="13.5">
      <c r="D156" s="108"/>
      <c r="E156" s="108"/>
      <c r="F156" s="299"/>
      <c r="G156" s="108"/>
      <c r="H156" s="300"/>
      <c r="I156" s="108"/>
    </row>
    <row r="157" spans="4:9" s="277" customFormat="1" ht="13.5">
      <c r="D157" s="108"/>
      <c r="E157" s="108"/>
      <c r="F157" s="299"/>
      <c r="G157" s="108"/>
      <c r="H157" s="300"/>
      <c r="I157" s="108"/>
    </row>
    <row r="158" spans="4:9" s="277" customFormat="1" ht="13.5">
      <c r="D158" s="108"/>
      <c r="E158" s="108"/>
      <c r="F158" s="299"/>
      <c r="G158" s="108"/>
      <c r="H158" s="300"/>
      <c r="I158" s="108"/>
    </row>
    <row r="159" spans="4:9" s="277" customFormat="1" ht="13.5">
      <c r="D159" s="108"/>
      <c r="E159" s="108"/>
      <c r="F159" s="299"/>
      <c r="G159" s="108"/>
      <c r="H159" s="300"/>
      <c r="I159" s="108"/>
    </row>
    <row r="160" spans="4:9" s="277" customFormat="1" ht="13.5">
      <c r="D160" s="108"/>
      <c r="E160" s="108"/>
      <c r="F160" s="299"/>
      <c r="G160" s="108"/>
      <c r="H160" s="300"/>
      <c r="I160" s="108"/>
    </row>
  </sheetData>
  <sheetProtection/>
  <mergeCells count="7">
    <mergeCell ref="A1:J1"/>
    <mergeCell ref="A58:D58"/>
    <mergeCell ref="B3:B5"/>
    <mergeCell ref="D3:G3"/>
    <mergeCell ref="D4:F4"/>
    <mergeCell ref="H3:I4"/>
    <mergeCell ref="J3:J5"/>
  </mergeCells>
  <printOptions/>
  <pageMargins left="0.65" right="0.54" top="0.82" bottom="0.66" header="0.5118110236220472" footer="0.4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01"/>
  <sheetViews>
    <sheetView showGridLines="0" zoomScalePageLayoutView="0" workbookViewId="0" topLeftCell="B1">
      <selection activeCell="A43" sqref="A43:N43"/>
    </sheetView>
  </sheetViews>
  <sheetFormatPr defaultColWidth="9.00390625" defaultRowHeight="13.5"/>
  <cols>
    <col min="1" max="1" width="0.5" style="6" hidden="1" customWidth="1"/>
    <col min="2" max="2" width="11.625" style="19" customWidth="1"/>
    <col min="3" max="3" width="0.5" style="19" customWidth="1"/>
    <col min="4" max="4" width="6.625" style="75" customWidth="1"/>
    <col min="5" max="5" width="12.625" style="73" customWidth="1"/>
    <col min="6" max="6" width="6.625" style="75" customWidth="1"/>
    <col min="7" max="7" width="12.625" style="73" customWidth="1"/>
    <col min="8" max="8" width="0.37109375" style="19" customWidth="1"/>
    <col min="9" max="9" width="11.625" style="19" customWidth="1"/>
    <col min="10" max="10" width="0.37109375" style="19" customWidth="1"/>
    <col min="11" max="11" width="6.625" style="75" customWidth="1"/>
    <col min="12" max="12" width="12.625" style="10" customWidth="1"/>
    <col min="13" max="13" width="6.625" style="75" customWidth="1"/>
    <col min="14" max="14" width="13.25390625" style="10" customWidth="1"/>
    <col min="15" max="17" width="9.00390625" style="6" customWidth="1"/>
    <col min="18" max="18" width="9.25390625" style="6" bestFit="1" customWidth="1"/>
    <col min="19" max="16384" width="9.00390625" style="6" customWidth="1"/>
  </cols>
  <sheetData>
    <row r="1" spans="1:14" ht="17.25">
      <c r="A1" s="745" t="s">
        <v>438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</row>
    <row r="2" spans="1:16" s="78" customFormat="1" ht="9" customHeight="1" thickBot="1">
      <c r="A2" s="76"/>
      <c r="B2" s="35"/>
      <c r="C2" s="35"/>
      <c r="D2" s="77"/>
      <c r="E2" s="264"/>
      <c r="F2" s="77"/>
      <c r="G2" s="264"/>
      <c r="H2" s="35"/>
      <c r="I2" s="35"/>
      <c r="J2" s="35"/>
      <c r="K2" s="77"/>
      <c r="L2" s="36"/>
      <c r="M2" s="77"/>
      <c r="N2" s="36"/>
      <c r="O2" s="90"/>
      <c r="P2" s="90"/>
    </row>
    <row r="3" spans="1:16" s="37" customFormat="1" ht="30" customHeight="1">
      <c r="A3" s="485"/>
      <c r="B3" s="485" t="s">
        <v>439</v>
      </c>
      <c r="C3" s="491"/>
      <c r="D3" s="626" t="s">
        <v>918</v>
      </c>
      <c r="E3" s="628"/>
      <c r="F3" s="746" t="s">
        <v>948</v>
      </c>
      <c r="G3" s="628"/>
      <c r="H3" s="484"/>
      <c r="I3" s="485" t="s">
        <v>439</v>
      </c>
      <c r="J3" s="491"/>
      <c r="K3" s="626" t="s">
        <v>918</v>
      </c>
      <c r="L3" s="628"/>
      <c r="M3" s="746" t="s">
        <v>948</v>
      </c>
      <c r="N3" s="628"/>
      <c r="O3" s="86"/>
      <c r="P3" s="86"/>
    </row>
    <row r="4" spans="1:16" s="37" customFormat="1" ht="20.25" customHeight="1">
      <c r="A4" s="487"/>
      <c r="B4" s="487"/>
      <c r="C4" s="482"/>
      <c r="D4" s="80" t="s">
        <v>556</v>
      </c>
      <c r="E4" s="41" t="s">
        <v>371</v>
      </c>
      <c r="F4" s="41" t="s">
        <v>556</v>
      </c>
      <c r="G4" s="41" t="s">
        <v>371</v>
      </c>
      <c r="H4" s="486"/>
      <c r="I4" s="485"/>
      <c r="J4" s="491"/>
      <c r="K4" s="81" t="s">
        <v>556</v>
      </c>
      <c r="L4" s="41" t="s">
        <v>371</v>
      </c>
      <c r="M4" s="41" t="s">
        <v>556</v>
      </c>
      <c r="N4" s="41" t="s">
        <v>371</v>
      </c>
      <c r="O4" s="86"/>
      <c r="P4" s="86"/>
    </row>
    <row r="5" spans="1:16" s="37" customFormat="1" ht="6" customHeight="1">
      <c r="A5" s="82"/>
      <c r="B5" s="64"/>
      <c r="C5" s="44"/>
      <c r="D5" s="83"/>
      <c r="E5" s="265"/>
      <c r="F5" s="328"/>
      <c r="G5" s="46"/>
      <c r="H5" s="84"/>
      <c r="I5" s="64"/>
      <c r="J5" s="43"/>
      <c r="K5" s="85"/>
      <c r="L5" s="45"/>
      <c r="M5" s="83"/>
      <c r="N5" s="33"/>
      <c r="O5" s="86"/>
      <c r="P5" s="86"/>
    </row>
    <row r="6" spans="1:16" s="37" customFormat="1" ht="19.5" customHeight="1">
      <c r="A6" s="86"/>
      <c r="B6" s="63" t="s">
        <v>939</v>
      </c>
      <c r="C6" s="44"/>
      <c r="D6" s="263">
        <v>1</v>
      </c>
      <c r="E6" s="200">
        <v>8945695</v>
      </c>
      <c r="F6" s="263">
        <v>1</v>
      </c>
      <c r="G6" s="200">
        <v>8489653</v>
      </c>
      <c r="H6" s="87"/>
      <c r="I6" s="63" t="s">
        <v>195</v>
      </c>
      <c r="J6" s="44"/>
      <c r="K6" s="46">
        <v>37</v>
      </c>
      <c r="L6" s="45">
        <v>453748</v>
      </c>
      <c r="M6" s="46">
        <v>34</v>
      </c>
      <c r="N6" s="45">
        <v>462647</v>
      </c>
      <c r="O6" s="86"/>
      <c r="P6" s="86"/>
    </row>
    <row r="7" spans="1:16" s="37" customFormat="1" ht="19.5" customHeight="1">
      <c r="A7" s="86"/>
      <c r="B7" s="63" t="s">
        <v>152</v>
      </c>
      <c r="C7" s="44"/>
      <c r="D7" s="263">
        <v>2</v>
      </c>
      <c r="E7" s="200">
        <v>3688773</v>
      </c>
      <c r="F7" s="263">
        <v>2</v>
      </c>
      <c r="G7" s="200">
        <v>3579628</v>
      </c>
      <c r="H7" s="87"/>
      <c r="I7" s="63" t="s">
        <v>210</v>
      </c>
      <c r="J7" s="44"/>
      <c r="K7" s="46">
        <v>38</v>
      </c>
      <c r="L7" s="45">
        <v>443766</v>
      </c>
      <c r="M7" s="46">
        <v>37</v>
      </c>
      <c r="N7" s="45">
        <v>455206</v>
      </c>
      <c r="O7" s="86"/>
      <c r="P7" s="86"/>
    </row>
    <row r="8" spans="1:14" s="37" customFormat="1" ht="19.5" customHeight="1">
      <c r="A8" s="86"/>
      <c r="B8" s="63" t="s">
        <v>154</v>
      </c>
      <c r="C8" s="44"/>
      <c r="D8" s="263">
        <v>3</v>
      </c>
      <c r="E8" s="200">
        <v>2665314</v>
      </c>
      <c r="F8" s="263">
        <v>3</v>
      </c>
      <c r="G8" s="200">
        <v>2628811</v>
      </c>
      <c r="H8" s="87"/>
      <c r="I8" s="63" t="s">
        <v>176</v>
      </c>
      <c r="J8" s="44"/>
      <c r="K8" s="46">
        <v>39</v>
      </c>
      <c r="L8" s="45">
        <v>426987</v>
      </c>
      <c r="M8" s="46">
        <v>44</v>
      </c>
      <c r="N8" s="45">
        <v>405544</v>
      </c>
    </row>
    <row r="9" spans="1:14" s="37" customFormat="1" ht="19.5" customHeight="1">
      <c r="A9" s="86"/>
      <c r="B9" s="63" t="s">
        <v>156</v>
      </c>
      <c r="C9" s="44"/>
      <c r="D9" s="263">
        <v>4</v>
      </c>
      <c r="E9" s="200">
        <v>2263894</v>
      </c>
      <c r="F9" s="263">
        <v>4</v>
      </c>
      <c r="G9" s="200">
        <v>2215062</v>
      </c>
      <c r="H9" s="87"/>
      <c r="I9" s="63" t="s">
        <v>192</v>
      </c>
      <c r="J9" s="44"/>
      <c r="K9" s="46">
        <v>40</v>
      </c>
      <c r="L9" s="45">
        <v>421953</v>
      </c>
      <c r="M9" s="46">
        <v>40</v>
      </c>
      <c r="N9" s="45">
        <v>421239</v>
      </c>
    </row>
    <row r="10" spans="1:14" s="37" customFormat="1" ht="19.5" customHeight="1">
      <c r="A10" s="86"/>
      <c r="B10" s="63" t="s">
        <v>157</v>
      </c>
      <c r="C10" s="44"/>
      <c r="D10" s="263">
        <v>5</v>
      </c>
      <c r="E10" s="200">
        <v>1913545</v>
      </c>
      <c r="F10" s="263">
        <v>5</v>
      </c>
      <c r="G10" s="200">
        <v>1880863</v>
      </c>
      <c r="H10" s="87"/>
      <c r="I10" s="63" t="s">
        <v>186</v>
      </c>
      <c r="J10" s="44"/>
      <c r="K10" s="46">
        <v>41</v>
      </c>
      <c r="L10" s="45">
        <v>421487</v>
      </c>
      <c r="M10" s="46">
        <v>43</v>
      </c>
      <c r="N10" s="45">
        <v>412141</v>
      </c>
    </row>
    <row r="11" spans="1:14" s="37" customFormat="1" ht="19.5" customHeight="1">
      <c r="A11" s="86"/>
      <c r="B11" s="63" t="s">
        <v>161</v>
      </c>
      <c r="C11" s="44"/>
      <c r="D11" s="263">
        <v>6</v>
      </c>
      <c r="E11" s="200">
        <v>1544200</v>
      </c>
      <c r="F11" s="263">
        <v>6</v>
      </c>
      <c r="G11" s="200">
        <v>1525393</v>
      </c>
      <c r="H11" s="87"/>
      <c r="I11" s="63" t="s">
        <v>188</v>
      </c>
      <c r="J11" s="44"/>
      <c r="K11" s="46">
        <v>42</v>
      </c>
      <c r="L11" s="45">
        <v>419429</v>
      </c>
      <c r="M11" s="46">
        <v>41</v>
      </c>
      <c r="N11" s="45">
        <v>418125</v>
      </c>
    </row>
    <row r="12" spans="1:14" s="37" customFormat="1" ht="19.5" customHeight="1">
      <c r="A12" s="86"/>
      <c r="B12" s="63" t="s">
        <v>159</v>
      </c>
      <c r="C12" s="44"/>
      <c r="D12" s="263">
        <v>7</v>
      </c>
      <c r="E12" s="200">
        <v>1474015</v>
      </c>
      <c r="F12" s="263">
        <v>7</v>
      </c>
      <c r="G12" s="200">
        <v>1474811</v>
      </c>
      <c r="H12" s="87"/>
      <c r="I12" s="63" t="s">
        <v>151</v>
      </c>
      <c r="J12" s="44"/>
      <c r="K12" s="200">
        <v>43</v>
      </c>
      <c r="L12" s="33">
        <v>418325</v>
      </c>
      <c r="M12" s="200">
        <v>39</v>
      </c>
      <c r="N12" s="33">
        <v>426178</v>
      </c>
    </row>
    <row r="13" spans="1:14" s="37" customFormat="1" ht="19.5" customHeight="1">
      <c r="A13" s="86"/>
      <c r="B13" s="63" t="s">
        <v>163</v>
      </c>
      <c r="C13" s="44"/>
      <c r="D13" s="263">
        <v>8</v>
      </c>
      <c r="E13" s="200">
        <v>1463743</v>
      </c>
      <c r="F13" s="263">
        <v>8</v>
      </c>
      <c r="G13" s="200">
        <v>1401279</v>
      </c>
      <c r="H13" s="87"/>
      <c r="I13" s="63" t="s">
        <v>20</v>
      </c>
      <c r="J13" s="44"/>
      <c r="K13" s="46">
        <v>44</v>
      </c>
      <c r="L13" s="45">
        <v>413136</v>
      </c>
      <c r="M13" s="46">
        <v>42</v>
      </c>
      <c r="N13" s="45">
        <v>413367</v>
      </c>
    </row>
    <row r="14" spans="1:14" s="37" customFormat="1" ht="19.5" customHeight="1">
      <c r="A14" s="86"/>
      <c r="B14" s="63" t="s">
        <v>165</v>
      </c>
      <c r="C14" s="44"/>
      <c r="D14" s="263">
        <v>9</v>
      </c>
      <c r="E14" s="200">
        <v>1425512</v>
      </c>
      <c r="F14" s="263">
        <v>9</v>
      </c>
      <c r="G14" s="200">
        <v>1327011</v>
      </c>
      <c r="H14" s="87"/>
      <c r="I14" s="63" t="s">
        <v>168</v>
      </c>
      <c r="J14" s="44"/>
      <c r="K14" s="46">
        <v>45</v>
      </c>
      <c r="L14" s="45">
        <v>409657</v>
      </c>
      <c r="M14" s="46">
        <v>46</v>
      </c>
      <c r="N14" s="45">
        <v>396014</v>
      </c>
    </row>
    <row r="15" spans="1:14" s="37" customFormat="1" ht="19.5" customHeight="1">
      <c r="A15" s="86"/>
      <c r="B15" s="63" t="s">
        <v>635</v>
      </c>
      <c r="C15" s="44"/>
      <c r="D15" s="263">
        <v>10</v>
      </c>
      <c r="E15" s="200">
        <v>1222434</v>
      </c>
      <c r="F15" s="263">
        <v>10</v>
      </c>
      <c r="G15" s="200">
        <v>1176314</v>
      </c>
      <c r="H15" s="87"/>
      <c r="I15" s="63" t="s">
        <v>158</v>
      </c>
      <c r="J15" s="44"/>
      <c r="K15" s="46">
        <v>46</v>
      </c>
      <c r="L15" s="45">
        <v>407978</v>
      </c>
      <c r="M15" s="46">
        <v>45</v>
      </c>
      <c r="N15" s="45">
        <v>404044</v>
      </c>
    </row>
    <row r="16" spans="1:14" s="37" customFormat="1" ht="19.5" customHeight="1">
      <c r="A16" s="86"/>
      <c r="B16" s="63" t="s">
        <v>167</v>
      </c>
      <c r="C16" s="44"/>
      <c r="D16" s="263">
        <v>11</v>
      </c>
      <c r="E16" s="200">
        <v>1173843</v>
      </c>
      <c r="F16" s="263">
        <v>11</v>
      </c>
      <c r="G16" s="200">
        <v>1154391</v>
      </c>
      <c r="H16" s="87"/>
      <c r="I16" s="63" t="s">
        <v>202</v>
      </c>
      <c r="J16" s="44"/>
      <c r="K16" s="46">
        <v>47</v>
      </c>
      <c r="L16" s="45">
        <v>404012</v>
      </c>
      <c r="M16" s="46">
        <v>50</v>
      </c>
      <c r="N16" s="45">
        <v>380963</v>
      </c>
    </row>
    <row r="17" spans="1:14" s="37" customFormat="1" ht="19.5" customHeight="1">
      <c r="A17" s="86"/>
      <c r="B17" s="63" t="s">
        <v>171</v>
      </c>
      <c r="C17" s="44"/>
      <c r="D17" s="263">
        <v>12</v>
      </c>
      <c r="E17" s="200">
        <v>1045986</v>
      </c>
      <c r="F17" s="263">
        <v>12</v>
      </c>
      <c r="G17" s="200">
        <v>1025126</v>
      </c>
      <c r="H17" s="87"/>
      <c r="I17" s="63" t="s">
        <v>207</v>
      </c>
      <c r="J17" s="44"/>
      <c r="K17" s="46">
        <v>48</v>
      </c>
      <c r="L17" s="45">
        <v>400583</v>
      </c>
      <c r="M17" s="46">
        <v>47</v>
      </c>
      <c r="N17" s="45">
        <v>395593</v>
      </c>
    </row>
    <row r="18" spans="1:14" s="37" customFormat="1" ht="19.5" customHeight="1">
      <c r="A18" s="86"/>
      <c r="B18" s="63" t="s">
        <v>169</v>
      </c>
      <c r="C18" s="44"/>
      <c r="D18" s="263">
        <v>13</v>
      </c>
      <c r="E18" s="200">
        <v>976846</v>
      </c>
      <c r="F18" s="263">
        <v>13</v>
      </c>
      <c r="G18" s="200">
        <v>993525</v>
      </c>
      <c r="H18" s="87"/>
      <c r="I18" s="63" t="s">
        <v>160</v>
      </c>
      <c r="J18" s="44"/>
      <c r="K18" s="46">
        <v>49</v>
      </c>
      <c r="L18" s="45">
        <v>389341</v>
      </c>
      <c r="M18" s="46">
        <v>48</v>
      </c>
      <c r="N18" s="45">
        <v>386623</v>
      </c>
    </row>
    <row r="19" spans="1:14" s="37" customFormat="1" ht="19.5" customHeight="1">
      <c r="A19" s="86"/>
      <c r="B19" s="63" t="s">
        <v>173</v>
      </c>
      <c r="C19" s="44"/>
      <c r="D19" s="263">
        <v>14</v>
      </c>
      <c r="E19" s="200">
        <v>961749</v>
      </c>
      <c r="F19" s="263">
        <v>14</v>
      </c>
      <c r="G19" s="200">
        <v>924319</v>
      </c>
      <c r="H19" s="87"/>
      <c r="I19" s="63" t="s">
        <v>180</v>
      </c>
      <c r="J19" s="44"/>
      <c r="K19" s="46">
        <v>50</v>
      </c>
      <c r="L19" s="45">
        <v>381511</v>
      </c>
      <c r="M19" s="46">
        <v>49</v>
      </c>
      <c r="N19" s="45">
        <v>386572</v>
      </c>
    </row>
    <row r="20" spans="1:14" s="37" customFormat="1" ht="19.5" customHeight="1">
      <c r="A20" s="86"/>
      <c r="B20" s="63" t="s">
        <v>175</v>
      </c>
      <c r="C20" s="44"/>
      <c r="D20" s="263">
        <v>15</v>
      </c>
      <c r="E20" s="200">
        <v>841966</v>
      </c>
      <c r="F20" s="263">
        <v>15</v>
      </c>
      <c r="G20" s="200">
        <v>830966</v>
      </c>
      <c r="H20" s="87"/>
      <c r="I20" s="63" t="s">
        <v>940</v>
      </c>
      <c r="J20" s="44"/>
      <c r="K20" s="46">
        <v>51</v>
      </c>
      <c r="L20" s="45">
        <v>378566</v>
      </c>
      <c r="M20" s="46">
        <v>53</v>
      </c>
      <c r="N20" s="45">
        <v>371687</v>
      </c>
    </row>
    <row r="21" spans="1:14" s="37" customFormat="1" ht="19.5" customHeight="1">
      <c r="A21" s="86"/>
      <c r="B21" s="63" t="s">
        <v>193</v>
      </c>
      <c r="C21" s="44"/>
      <c r="D21" s="263">
        <v>16</v>
      </c>
      <c r="E21" s="200">
        <v>811901</v>
      </c>
      <c r="F21" s="263">
        <v>16</v>
      </c>
      <c r="G21" s="200">
        <v>813847</v>
      </c>
      <c r="H21" s="87"/>
      <c r="I21" s="63" t="s">
        <v>182</v>
      </c>
      <c r="J21" s="44"/>
      <c r="K21" s="46">
        <v>52</v>
      </c>
      <c r="L21" s="45">
        <v>376665</v>
      </c>
      <c r="M21" s="46">
        <v>52</v>
      </c>
      <c r="N21" s="45">
        <v>372479</v>
      </c>
    </row>
    <row r="22" spans="1:14" s="37" customFormat="1" ht="19.5" customHeight="1">
      <c r="A22" s="86"/>
      <c r="B22" s="63" t="s">
        <v>183</v>
      </c>
      <c r="C22" s="44"/>
      <c r="D22" s="263">
        <v>17</v>
      </c>
      <c r="E22" s="200">
        <v>800866</v>
      </c>
      <c r="F22" s="263">
        <v>17</v>
      </c>
      <c r="G22" s="200">
        <v>804032</v>
      </c>
      <c r="H22" s="87"/>
      <c r="I22" s="63" t="s">
        <v>196</v>
      </c>
      <c r="J22" s="44"/>
      <c r="K22" s="46">
        <v>53</v>
      </c>
      <c r="L22" s="45">
        <v>372357</v>
      </c>
      <c r="M22" s="46">
        <v>56</v>
      </c>
      <c r="N22" s="45">
        <v>363807</v>
      </c>
    </row>
    <row r="23" spans="1:14" s="37" customFormat="1" ht="19.5" customHeight="1">
      <c r="A23" s="86"/>
      <c r="B23" s="63" t="s">
        <v>177</v>
      </c>
      <c r="C23" s="44"/>
      <c r="D23" s="263">
        <v>18</v>
      </c>
      <c r="E23" s="200">
        <v>734474</v>
      </c>
      <c r="F23" s="263">
        <v>18</v>
      </c>
      <c r="G23" s="200">
        <v>727978</v>
      </c>
      <c r="H23" s="87"/>
      <c r="I23" s="63" t="s">
        <v>941</v>
      </c>
      <c r="J23" s="44"/>
      <c r="K23" s="46">
        <v>54</v>
      </c>
      <c r="L23" s="45">
        <v>371302</v>
      </c>
      <c r="M23" s="46">
        <v>55</v>
      </c>
      <c r="N23" s="45">
        <v>364919</v>
      </c>
    </row>
    <row r="24" spans="1:14" s="37" customFormat="1" ht="19.5" customHeight="1">
      <c r="A24" s="86"/>
      <c r="B24" s="63" t="s">
        <v>181</v>
      </c>
      <c r="C24" s="44"/>
      <c r="D24" s="263">
        <v>19</v>
      </c>
      <c r="E24" s="200">
        <v>717544</v>
      </c>
      <c r="F24" s="263">
        <v>20</v>
      </c>
      <c r="G24" s="200">
        <v>701620</v>
      </c>
      <c r="H24" s="87"/>
      <c r="I24" s="63" t="s">
        <v>162</v>
      </c>
      <c r="J24" s="44"/>
      <c r="K24" s="46">
        <v>55</v>
      </c>
      <c r="L24" s="45">
        <v>370364</v>
      </c>
      <c r="M24" s="46">
        <v>51</v>
      </c>
      <c r="N24" s="45">
        <v>375591</v>
      </c>
    </row>
    <row r="25" spans="1:14" s="37" customFormat="1" ht="19.5" customHeight="1">
      <c r="A25" s="86"/>
      <c r="B25" s="63" t="s">
        <v>197</v>
      </c>
      <c r="C25" s="44"/>
      <c r="D25" s="263">
        <v>20</v>
      </c>
      <c r="E25" s="200">
        <v>716197</v>
      </c>
      <c r="F25" s="263">
        <v>19</v>
      </c>
      <c r="G25" s="200">
        <v>723323</v>
      </c>
      <c r="H25" s="87"/>
      <c r="I25" s="63" t="s">
        <v>178</v>
      </c>
      <c r="J25" s="44"/>
      <c r="K25" s="46">
        <v>56</v>
      </c>
      <c r="L25" s="45">
        <v>366591</v>
      </c>
      <c r="M25" s="46">
        <v>54</v>
      </c>
      <c r="N25" s="45">
        <v>370102</v>
      </c>
    </row>
    <row r="26" spans="1:14" s="37" customFormat="1" ht="19.5" customHeight="1">
      <c r="A26" s="86"/>
      <c r="B26" s="63" t="s">
        <v>179</v>
      </c>
      <c r="C26" s="44"/>
      <c r="D26" s="263">
        <v>21</v>
      </c>
      <c r="E26" s="200">
        <v>709584</v>
      </c>
      <c r="F26" s="263">
        <v>21</v>
      </c>
      <c r="G26" s="200">
        <v>696172</v>
      </c>
      <c r="H26" s="87"/>
      <c r="I26" s="63" t="s">
        <v>170</v>
      </c>
      <c r="J26" s="44"/>
      <c r="K26" s="46">
        <v>57</v>
      </c>
      <c r="L26" s="45">
        <v>357359</v>
      </c>
      <c r="M26" s="46">
        <v>60</v>
      </c>
      <c r="N26" s="45">
        <v>351826</v>
      </c>
    </row>
    <row r="27" spans="1:14" s="37" customFormat="1" ht="19.5" customHeight="1">
      <c r="A27" s="86"/>
      <c r="B27" s="63" t="s">
        <v>187</v>
      </c>
      <c r="C27" s="44"/>
      <c r="D27" s="263">
        <v>22</v>
      </c>
      <c r="E27" s="200">
        <v>609040</v>
      </c>
      <c r="F27" s="263">
        <v>23</v>
      </c>
      <c r="G27" s="200">
        <v>569835</v>
      </c>
      <c r="H27" s="87"/>
      <c r="I27" s="63" t="s">
        <v>184</v>
      </c>
      <c r="J27" s="44"/>
      <c r="K27" s="46">
        <v>58</v>
      </c>
      <c r="L27" s="45">
        <v>355798</v>
      </c>
      <c r="M27" s="46">
        <v>59</v>
      </c>
      <c r="N27" s="45">
        <v>353885</v>
      </c>
    </row>
    <row r="28" spans="1:14" s="37" customFormat="1" ht="19.5" customHeight="1">
      <c r="A28" s="86"/>
      <c r="B28" s="63" t="s">
        <v>185</v>
      </c>
      <c r="C28" s="44"/>
      <c r="D28" s="263">
        <v>23</v>
      </c>
      <c r="E28" s="200">
        <v>605846</v>
      </c>
      <c r="F28" s="263">
        <v>22</v>
      </c>
      <c r="G28" s="200">
        <v>604367</v>
      </c>
      <c r="H28" s="87"/>
      <c r="I28" s="63" t="s">
        <v>174</v>
      </c>
      <c r="J28" s="44"/>
      <c r="K28" s="46">
        <v>59</v>
      </c>
      <c r="L28" s="45">
        <v>347095</v>
      </c>
      <c r="M28" s="46">
        <v>57</v>
      </c>
      <c r="N28" s="45">
        <v>355004</v>
      </c>
    </row>
    <row r="29" spans="1:14" s="37" customFormat="1" ht="19.5" customHeight="1">
      <c r="A29" s="86"/>
      <c r="B29" s="63" t="s">
        <v>191</v>
      </c>
      <c r="C29" s="44"/>
      <c r="D29" s="263">
        <v>24</v>
      </c>
      <c r="E29" s="200">
        <v>580053</v>
      </c>
      <c r="F29" s="263">
        <v>24</v>
      </c>
      <c r="G29" s="200">
        <v>560012</v>
      </c>
      <c r="H29" s="87"/>
      <c r="I29" s="63" t="s">
        <v>198</v>
      </c>
      <c r="J29" s="44"/>
      <c r="K29" s="46">
        <v>60</v>
      </c>
      <c r="L29" s="45">
        <v>343393</v>
      </c>
      <c r="M29" s="46">
        <v>61</v>
      </c>
      <c r="N29" s="45">
        <v>348990</v>
      </c>
    </row>
    <row r="30" spans="1:14" s="37" customFormat="1" ht="19.5" customHeight="1">
      <c r="A30" s="86"/>
      <c r="B30" s="63" t="s">
        <v>199</v>
      </c>
      <c r="C30" s="44"/>
      <c r="D30" s="263">
        <v>25</v>
      </c>
      <c r="E30" s="200">
        <v>536270</v>
      </c>
      <c r="F30" s="263">
        <v>25</v>
      </c>
      <c r="G30" s="200">
        <v>536232</v>
      </c>
      <c r="H30" s="87"/>
      <c r="I30" s="63" t="s">
        <v>194</v>
      </c>
      <c r="J30" s="44"/>
      <c r="K30" s="46">
        <v>61</v>
      </c>
      <c r="L30" s="45">
        <v>342670</v>
      </c>
      <c r="M30" s="46">
        <v>65</v>
      </c>
      <c r="N30" s="45">
        <v>333795</v>
      </c>
    </row>
    <row r="31" spans="1:14" s="37" customFormat="1" ht="19.5" customHeight="1">
      <c r="A31" s="86"/>
      <c r="B31" s="63" t="s">
        <v>203</v>
      </c>
      <c r="C31" s="44"/>
      <c r="D31" s="263">
        <v>26</v>
      </c>
      <c r="E31" s="200">
        <v>517231</v>
      </c>
      <c r="F31" s="263">
        <v>26</v>
      </c>
      <c r="G31" s="200">
        <v>514937</v>
      </c>
      <c r="H31" s="87"/>
      <c r="I31" s="63" t="s">
        <v>172</v>
      </c>
      <c r="J31" s="44"/>
      <c r="K31" s="46">
        <v>62</v>
      </c>
      <c r="L31" s="45">
        <v>342249</v>
      </c>
      <c r="M31" s="46">
        <v>58</v>
      </c>
      <c r="N31" s="45">
        <v>354492</v>
      </c>
    </row>
    <row r="32" spans="1:14" s="37" customFormat="1" ht="19.5" customHeight="1">
      <c r="A32" s="86"/>
      <c r="B32" s="63" t="s">
        <v>211</v>
      </c>
      <c r="C32" s="44"/>
      <c r="D32" s="263">
        <v>27</v>
      </c>
      <c r="E32" s="200">
        <v>511739</v>
      </c>
      <c r="F32" s="263">
        <v>28</v>
      </c>
      <c r="G32" s="200">
        <v>502396</v>
      </c>
      <c r="H32" s="87"/>
      <c r="I32" s="63" t="s">
        <v>200</v>
      </c>
      <c r="J32" s="44"/>
      <c r="K32" s="46">
        <v>63</v>
      </c>
      <c r="L32" s="45">
        <v>341924</v>
      </c>
      <c r="M32" s="46">
        <v>64</v>
      </c>
      <c r="N32" s="45">
        <v>336100</v>
      </c>
    </row>
    <row r="33" spans="1:14" s="37" customFormat="1" ht="19.5" customHeight="1">
      <c r="A33" s="86"/>
      <c r="B33" s="63" t="s">
        <v>189</v>
      </c>
      <c r="C33" s="44"/>
      <c r="D33" s="263">
        <v>28</v>
      </c>
      <c r="E33" s="200">
        <v>509533</v>
      </c>
      <c r="F33" s="263">
        <v>27</v>
      </c>
      <c r="G33" s="200">
        <v>513821</v>
      </c>
      <c r="H33" s="87"/>
      <c r="I33" s="63" t="s">
        <v>942</v>
      </c>
      <c r="J33" s="44"/>
      <c r="K33" s="46">
        <v>64</v>
      </c>
      <c r="L33" s="45">
        <v>340291</v>
      </c>
      <c r="M33" s="46">
        <v>62</v>
      </c>
      <c r="N33" s="45">
        <v>340904</v>
      </c>
    </row>
    <row r="34" spans="1:14" s="37" customFormat="1" ht="19.5" customHeight="1">
      <c r="A34" s="86"/>
      <c r="B34" s="63" t="s">
        <v>208</v>
      </c>
      <c r="C34" s="44"/>
      <c r="D34" s="263">
        <v>29</v>
      </c>
      <c r="E34" s="200">
        <v>500598</v>
      </c>
      <c r="F34" s="263">
        <v>29</v>
      </c>
      <c r="G34" s="200">
        <v>480079</v>
      </c>
      <c r="H34" s="87"/>
      <c r="I34" s="63" t="s">
        <v>190</v>
      </c>
      <c r="J34" s="44"/>
      <c r="K34" s="46">
        <v>65</v>
      </c>
      <c r="L34" s="45">
        <v>338712</v>
      </c>
      <c r="M34" s="46">
        <v>63</v>
      </c>
      <c r="N34" s="45">
        <v>338834</v>
      </c>
    </row>
    <row r="35" spans="1:14" s="37" customFormat="1" ht="19.5" customHeight="1">
      <c r="A35" s="86"/>
      <c r="B35" s="63" t="s">
        <v>201</v>
      </c>
      <c r="C35" s="44"/>
      <c r="D35" s="263">
        <v>30</v>
      </c>
      <c r="E35" s="200">
        <v>484457</v>
      </c>
      <c r="F35" s="263">
        <v>30</v>
      </c>
      <c r="G35" s="200">
        <v>472579</v>
      </c>
      <c r="H35" s="87"/>
      <c r="I35" s="63" t="s">
        <v>943</v>
      </c>
      <c r="J35" s="44"/>
      <c r="K35" s="46">
        <v>66</v>
      </c>
      <c r="L35" s="45">
        <v>337634</v>
      </c>
      <c r="M35" s="46">
        <v>67</v>
      </c>
      <c r="N35" s="45">
        <v>323719</v>
      </c>
    </row>
    <row r="36" spans="1:14" s="37" customFormat="1" ht="19.5" customHeight="1">
      <c r="A36" s="86"/>
      <c r="B36" s="63" t="s">
        <v>164</v>
      </c>
      <c r="C36" s="44"/>
      <c r="D36" s="263">
        <v>31</v>
      </c>
      <c r="E36" s="200">
        <v>482640</v>
      </c>
      <c r="F36" s="263">
        <v>33</v>
      </c>
      <c r="G36" s="200">
        <v>465337</v>
      </c>
      <c r="H36" s="87"/>
      <c r="I36" s="63" t="s">
        <v>944</v>
      </c>
      <c r="J36" s="44"/>
      <c r="K36" s="46">
        <v>67</v>
      </c>
      <c r="L36" s="45">
        <v>326313</v>
      </c>
      <c r="M36" s="46">
        <v>68</v>
      </c>
      <c r="N36" s="45">
        <v>315792</v>
      </c>
    </row>
    <row r="37" spans="1:14" s="37" customFormat="1" ht="19.5" customHeight="1">
      <c r="A37" s="86"/>
      <c r="B37" s="63" t="s">
        <v>155</v>
      </c>
      <c r="C37" s="44"/>
      <c r="D37" s="263">
        <v>32</v>
      </c>
      <c r="E37" s="200">
        <v>475513</v>
      </c>
      <c r="F37" s="263">
        <v>31</v>
      </c>
      <c r="G37" s="200">
        <v>469377</v>
      </c>
      <c r="H37" s="87"/>
      <c r="I37" s="63" t="s">
        <v>204</v>
      </c>
      <c r="J37" s="44"/>
      <c r="K37" s="210">
        <v>68</v>
      </c>
      <c r="L37" s="45">
        <v>323600</v>
      </c>
      <c r="M37" s="210">
        <v>66</v>
      </c>
      <c r="N37" s="45">
        <v>333109</v>
      </c>
    </row>
    <row r="38" spans="1:14" s="37" customFormat="1" ht="19.5" customHeight="1">
      <c r="A38" s="86"/>
      <c r="B38" s="63" t="s">
        <v>153</v>
      </c>
      <c r="C38" s="44"/>
      <c r="D38" s="263">
        <v>33</v>
      </c>
      <c r="E38" s="200">
        <v>474094</v>
      </c>
      <c r="F38" s="263">
        <v>35</v>
      </c>
      <c r="G38" s="200">
        <v>462317</v>
      </c>
      <c r="H38" s="87"/>
      <c r="I38" s="63" t="s">
        <v>206</v>
      </c>
      <c r="J38" s="44"/>
      <c r="K38" s="210">
        <v>69</v>
      </c>
      <c r="L38" s="45">
        <v>315954</v>
      </c>
      <c r="M38" s="210">
        <v>69</v>
      </c>
      <c r="N38" s="45">
        <v>312393</v>
      </c>
    </row>
    <row r="39" spans="1:14" s="37" customFormat="1" ht="19.5" customHeight="1">
      <c r="A39" s="86"/>
      <c r="B39" s="63" t="s">
        <v>209</v>
      </c>
      <c r="C39" s="44"/>
      <c r="D39" s="263">
        <v>34</v>
      </c>
      <c r="E39" s="200">
        <v>473919</v>
      </c>
      <c r="F39" s="263">
        <v>32</v>
      </c>
      <c r="G39" s="200">
        <v>466608</v>
      </c>
      <c r="H39" s="87"/>
      <c r="I39" s="63" t="s">
        <v>945</v>
      </c>
      <c r="J39" s="44"/>
      <c r="K39" s="210">
        <v>70</v>
      </c>
      <c r="L39" s="45">
        <v>307766</v>
      </c>
      <c r="M39" s="210">
        <v>72</v>
      </c>
      <c r="N39" s="45">
        <v>303845</v>
      </c>
    </row>
    <row r="40" spans="1:14" s="37" customFormat="1" ht="19.5" customHeight="1">
      <c r="A40" s="86"/>
      <c r="B40" s="63" t="s">
        <v>205</v>
      </c>
      <c r="C40" s="44"/>
      <c r="D40" s="263">
        <v>35</v>
      </c>
      <c r="E40" s="200">
        <v>462361</v>
      </c>
      <c r="F40" s="263">
        <v>38</v>
      </c>
      <c r="G40" s="200">
        <v>454607</v>
      </c>
      <c r="H40" s="87"/>
      <c r="I40" s="63" t="s">
        <v>946</v>
      </c>
      <c r="J40" s="44"/>
      <c r="K40" s="210">
        <v>71</v>
      </c>
      <c r="L40" s="45">
        <v>305569</v>
      </c>
      <c r="M40" s="210">
        <v>75</v>
      </c>
      <c r="N40" s="45">
        <v>295802</v>
      </c>
    </row>
    <row r="41" spans="1:14" s="37" customFormat="1" ht="19.5" customHeight="1">
      <c r="A41" s="86"/>
      <c r="B41" s="63" t="s">
        <v>166</v>
      </c>
      <c r="C41" s="44"/>
      <c r="D41" s="263">
        <v>36</v>
      </c>
      <c r="E41" s="200">
        <v>461357</v>
      </c>
      <c r="F41" s="263">
        <v>36</v>
      </c>
      <c r="G41" s="200">
        <v>459087</v>
      </c>
      <c r="H41" s="87"/>
      <c r="I41" s="63" t="s">
        <v>947</v>
      </c>
      <c r="J41" s="44"/>
      <c r="K41" s="47">
        <v>72</v>
      </c>
      <c r="L41" s="351">
        <v>302402</v>
      </c>
      <c r="M41" s="47">
        <v>71</v>
      </c>
      <c r="N41" s="352">
        <v>306434</v>
      </c>
    </row>
    <row r="42" spans="1:14" s="37" customFormat="1" ht="6" customHeight="1" thickBot="1">
      <c r="A42" s="88"/>
      <c r="B42" s="52"/>
      <c r="C42" s="50"/>
      <c r="D42" s="110"/>
      <c r="E42" s="110"/>
      <c r="F42" s="330"/>
      <c r="G42" s="110"/>
      <c r="H42" s="89"/>
      <c r="I42" s="67"/>
      <c r="J42" s="50"/>
      <c r="K42" s="52"/>
      <c r="L42" s="52"/>
      <c r="M42" s="52"/>
      <c r="N42" s="52"/>
    </row>
    <row r="43" spans="1:14" s="37" customFormat="1" ht="18" customHeight="1">
      <c r="A43" s="744" t="s">
        <v>1199</v>
      </c>
      <c r="B43" s="744"/>
      <c r="C43" s="744"/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</row>
    <row r="44" spans="1:14" s="37" customFormat="1" ht="18" customHeight="1">
      <c r="A44" s="211" t="s">
        <v>953</v>
      </c>
      <c r="B44" s="211" t="s">
        <v>962</v>
      </c>
      <c r="C44" s="211"/>
      <c r="D44" s="211"/>
      <c r="E44" s="281"/>
      <c r="F44" s="342"/>
      <c r="G44" s="281"/>
      <c r="H44" s="211"/>
      <c r="I44" s="343"/>
      <c r="J44" s="343"/>
      <c r="K44" s="342"/>
      <c r="L44" s="284"/>
      <c r="M44" s="342"/>
      <c r="N44" s="284"/>
    </row>
    <row r="45" spans="1:14" s="37" customFormat="1" ht="13.5">
      <c r="A45" s="86"/>
      <c r="B45" s="59"/>
      <c r="C45" s="59"/>
      <c r="D45" s="46"/>
      <c r="E45" s="46"/>
      <c r="F45" s="83"/>
      <c r="G45" s="46"/>
      <c r="H45" s="59"/>
      <c r="I45" s="47"/>
      <c r="J45" s="47"/>
      <c r="K45" s="83"/>
      <c r="L45" s="45"/>
      <c r="M45" s="83"/>
      <c r="N45" s="45"/>
    </row>
    <row r="46" spans="1:14" s="37" customFormat="1" ht="13.5">
      <c r="A46" s="86"/>
      <c r="B46" s="59"/>
      <c r="C46" s="59"/>
      <c r="D46" s="46"/>
      <c r="E46" s="46"/>
      <c r="F46" s="83"/>
      <c r="G46" s="46"/>
      <c r="H46" s="59"/>
      <c r="I46" s="47"/>
      <c r="J46" s="47"/>
      <c r="K46" s="83"/>
      <c r="L46" s="45"/>
      <c r="M46" s="83"/>
      <c r="N46" s="45"/>
    </row>
    <row r="47" spans="1:14" s="37" customFormat="1" ht="13.5">
      <c r="A47" s="86"/>
      <c r="B47" s="59"/>
      <c r="C47" s="59"/>
      <c r="D47" s="46" t="s">
        <v>10</v>
      </c>
      <c r="E47" s="46"/>
      <c r="F47" s="83"/>
      <c r="G47" s="46"/>
      <c r="H47" s="59"/>
      <c r="I47" s="47"/>
      <c r="J47" s="47"/>
      <c r="K47" s="83"/>
      <c r="L47" s="45"/>
      <c r="M47" s="83"/>
      <c r="N47" s="45"/>
    </row>
    <row r="48" spans="1:14" s="37" customFormat="1" ht="13.5">
      <c r="A48" s="86"/>
      <c r="B48" s="59"/>
      <c r="C48" s="59"/>
      <c r="D48" s="46"/>
      <c r="E48" s="46"/>
      <c r="F48" s="83"/>
      <c r="G48" s="46"/>
      <c r="H48" s="59"/>
      <c r="I48" s="47"/>
      <c r="J48" s="47"/>
      <c r="K48" s="83"/>
      <c r="L48" s="45"/>
      <c r="M48" s="83"/>
      <c r="N48" s="45"/>
    </row>
    <row r="49" spans="1:14" s="37" customFormat="1" ht="13.5">
      <c r="A49" s="86"/>
      <c r="B49" s="59"/>
      <c r="C49" s="59"/>
      <c r="D49" s="46"/>
      <c r="E49" s="46"/>
      <c r="F49" s="83"/>
      <c r="G49" s="46"/>
      <c r="H49" s="59"/>
      <c r="I49" s="47"/>
      <c r="J49" s="47"/>
      <c r="K49" s="83"/>
      <c r="L49" s="45"/>
      <c r="M49" s="83"/>
      <c r="N49" s="45"/>
    </row>
    <row r="50" spans="1:14" s="37" customFormat="1" ht="13.5">
      <c r="A50" s="86"/>
      <c r="B50" s="59"/>
      <c r="C50" s="59"/>
      <c r="D50" s="46"/>
      <c r="E50" s="46"/>
      <c r="F50" s="83"/>
      <c r="G50" s="46"/>
      <c r="H50" s="59"/>
      <c r="I50" s="47"/>
      <c r="J50" s="47"/>
      <c r="K50" s="83"/>
      <c r="L50" s="45"/>
      <c r="M50" s="83"/>
      <c r="N50" s="45"/>
    </row>
    <row r="51" spans="1:14" s="37" customFormat="1" ht="13.5">
      <c r="A51" s="86"/>
      <c r="B51" s="59"/>
      <c r="C51" s="59"/>
      <c r="D51" s="46"/>
      <c r="E51" s="46"/>
      <c r="F51" s="83"/>
      <c r="G51" s="46"/>
      <c r="H51" s="59"/>
      <c r="I51" s="47"/>
      <c r="J51" s="47"/>
      <c r="K51" s="83"/>
      <c r="L51" s="45"/>
      <c r="M51" s="83"/>
      <c r="N51" s="45"/>
    </row>
    <row r="52" spans="1:14" s="37" customFormat="1" ht="13.5">
      <c r="A52" s="86"/>
      <c r="B52" s="59"/>
      <c r="C52" s="59"/>
      <c r="D52" s="46"/>
      <c r="E52" s="46"/>
      <c r="F52" s="83"/>
      <c r="G52" s="46"/>
      <c r="H52" s="59"/>
      <c r="I52" s="47"/>
      <c r="J52" s="47"/>
      <c r="K52" s="83"/>
      <c r="L52" s="45"/>
      <c r="M52" s="83"/>
      <c r="N52" s="45"/>
    </row>
    <row r="53" spans="1:14" s="37" customFormat="1" ht="13.5">
      <c r="A53" s="86"/>
      <c r="B53" s="59"/>
      <c r="C53" s="59"/>
      <c r="D53" s="46"/>
      <c r="E53" s="46"/>
      <c r="F53" s="83"/>
      <c r="G53" s="46"/>
      <c r="H53" s="59"/>
      <c r="I53" s="47"/>
      <c r="J53" s="47"/>
      <c r="K53" s="83"/>
      <c r="L53" s="45"/>
      <c r="M53" s="83"/>
      <c r="N53" s="45"/>
    </row>
    <row r="54" spans="1:14" s="37" customFormat="1" ht="13.5">
      <c r="A54" s="86"/>
      <c r="B54" s="59"/>
      <c r="C54" s="47"/>
      <c r="D54" s="46"/>
      <c r="E54" s="46"/>
      <c r="F54" s="83"/>
      <c r="G54" s="46"/>
      <c r="H54" s="47"/>
      <c r="I54" s="47"/>
      <c r="J54" s="47"/>
      <c r="K54" s="83"/>
      <c r="L54" s="45"/>
      <c r="M54" s="83"/>
      <c r="N54" s="45"/>
    </row>
    <row r="55" spans="1:14" s="37" customFormat="1" ht="13.5">
      <c r="A55" s="86"/>
      <c r="B55" s="59"/>
      <c r="C55" s="47"/>
      <c r="D55" s="46"/>
      <c r="E55" s="46"/>
      <c r="F55" s="83"/>
      <c r="G55" s="46"/>
      <c r="H55" s="47"/>
      <c r="I55" s="47"/>
      <c r="J55" s="47"/>
      <c r="K55" s="83"/>
      <c r="L55" s="45"/>
      <c r="M55" s="83"/>
      <c r="N55" s="45"/>
    </row>
    <row r="56" spans="1:14" s="37" customFormat="1" ht="13.5">
      <c r="A56" s="86"/>
      <c r="B56" s="47"/>
      <c r="C56" s="47"/>
      <c r="D56" s="46"/>
      <c r="E56" s="46"/>
      <c r="F56" s="83"/>
      <c r="G56" s="46"/>
      <c r="H56" s="47"/>
      <c r="I56" s="47"/>
      <c r="J56" s="47"/>
      <c r="K56" s="83"/>
      <c r="L56" s="45"/>
      <c r="M56" s="83"/>
      <c r="N56" s="45"/>
    </row>
    <row r="57" spans="1:14" s="37" customFormat="1" ht="13.5">
      <c r="A57" s="86"/>
      <c r="B57" s="47"/>
      <c r="C57" s="47"/>
      <c r="D57" s="46"/>
      <c r="E57" s="46"/>
      <c r="F57" s="83"/>
      <c r="G57" s="46"/>
      <c r="H57" s="47"/>
      <c r="I57" s="47"/>
      <c r="J57" s="47"/>
      <c r="K57" s="83"/>
      <c r="L57" s="45"/>
      <c r="M57" s="83"/>
      <c r="N57" s="45"/>
    </row>
    <row r="58" spans="1:14" s="37" customFormat="1" ht="13.5">
      <c r="A58" s="86"/>
      <c r="B58" s="47"/>
      <c r="C58" s="47"/>
      <c r="D58" s="46"/>
      <c r="E58" s="46"/>
      <c r="F58" s="83"/>
      <c r="G58" s="46"/>
      <c r="H58" s="47"/>
      <c r="I58" s="47"/>
      <c r="J58" s="47"/>
      <c r="K58" s="83"/>
      <c r="L58" s="45"/>
      <c r="M58" s="83"/>
      <c r="N58" s="45"/>
    </row>
    <row r="59" spans="1:14" s="37" customFormat="1" ht="13.5">
      <c r="A59" s="86"/>
      <c r="B59" s="47"/>
      <c r="C59" s="47"/>
      <c r="D59" s="46"/>
      <c r="E59" s="46"/>
      <c r="F59" s="83"/>
      <c r="G59" s="46"/>
      <c r="H59" s="47"/>
      <c r="I59" s="47"/>
      <c r="J59" s="47"/>
      <c r="K59" s="83"/>
      <c r="L59" s="45"/>
      <c r="M59" s="83"/>
      <c r="N59" s="45"/>
    </row>
    <row r="60" spans="1:14" s="37" customFormat="1" ht="13.5">
      <c r="A60" s="86"/>
      <c r="B60" s="47"/>
      <c r="C60" s="47"/>
      <c r="D60" s="46"/>
      <c r="E60" s="46"/>
      <c r="F60" s="83"/>
      <c r="G60" s="46"/>
      <c r="H60" s="47"/>
      <c r="I60" s="47"/>
      <c r="J60" s="47"/>
      <c r="K60" s="83"/>
      <c r="L60" s="45"/>
      <c r="M60" s="83"/>
      <c r="N60" s="45"/>
    </row>
    <row r="61" spans="1:14" s="37" customFormat="1" ht="13.5">
      <c r="A61" s="86"/>
      <c r="B61" s="47"/>
      <c r="C61" s="47"/>
      <c r="D61" s="46"/>
      <c r="E61" s="46"/>
      <c r="F61" s="83"/>
      <c r="G61" s="46"/>
      <c r="H61" s="47"/>
      <c r="I61" s="47"/>
      <c r="J61" s="47"/>
      <c r="K61" s="83"/>
      <c r="L61" s="45"/>
      <c r="M61" s="83"/>
      <c r="N61" s="45"/>
    </row>
    <row r="62" spans="1:14" s="37" customFormat="1" ht="13.5">
      <c r="A62" s="86"/>
      <c r="B62" s="47"/>
      <c r="C62" s="47"/>
      <c r="D62" s="46"/>
      <c r="E62" s="46"/>
      <c r="F62" s="83"/>
      <c r="G62" s="46"/>
      <c r="H62" s="47"/>
      <c r="I62" s="47"/>
      <c r="J62" s="47"/>
      <c r="K62" s="83"/>
      <c r="L62" s="45"/>
      <c r="M62" s="83"/>
      <c r="N62" s="45"/>
    </row>
    <row r="63" spans="1:14" s="37" customFormat="1" ht="13.5">
      <c r="A63" s="86"/>
      <c r="B63" s="47"/>
      <c r="C63" s="47"/>
      <c r="D63" s="46"/>
      <c r="E63" s="46"/>
      <c r="F63" s="83"/>
      <c r="G63" s="46"/>
      <c r="H63" s="47"/>
      <c r="I63" s="47"/>
      <c r="J63" s="47"/>
      <c r="K63" s="83"/>
      <c r="L63" s="45"/>
      <c r="M63" s="83"/>
      <c r="N63" s="45"/>
    </row>
    <row r="64" spans="1:14" s="37" customFormat="1" ht="13.5">
      <c r="A64" s="86"/>
      <c r="B64" s="47"/>
      <c r="C64" s="47"/>
      <c r="D64" s="46"/>
      <c r="E64" s="46"/>
      <c r="F64" s="83"/>
      <c r="G64" s="46"/>
      <c r="H64" s="47"/>
      <c r="I64" s="47"/>
      <c r="J64" s="47"/>
      <c r="K64" s="83"/>
      <c r="L64" s="45"/>
      <c r="M64" s="83"/>
      <c r="N64" s="45"/>
    </row>
    <row r="65" spans="1:14" s="37" customFormat="1" ht="13.5">
      <c r="A65" s="86"/>
      <c r="B65" s="47"/>
      <c r="C65" s="47"/>
      <c r="D65" s="46"/>
      <c r="E65" s="46"/>
      <c r="F65" s="83"/>
      <c r="G65" s="46"/>
      <c r="H65" s="47"/>
      <c r="I65" s="47"/>
      <c r="J65" s="47"/>
      <c r="K65" s="83"/>
      <c r="L65" s="45"/>
      <c r="M65" s="83"/>
      <c r="N65" s="45"/>
    </row>
    <row r="66" spans="1:14" s="37" customFormat="1" ht="13.5">
      <c r="A66" s="86"/>
      <c r="B66" s="47"/>
      <c r="C66" s="47"/>
      <c r="D66" s="46"/>
      <c r="E66" s="46"/>
      <c r="F66" s="83"/>
      <c r="G66" s="46"/>
      <c r="H66" s="47"/>
      <c r="I66" s="47"/>
      <c r="J66" s="47"/>
      <c r="K66" s="83"/>
      <c r="L66" s="45"/>
      <c r="M66" s="83"/>
      <c r="N66" s="45"/>
    </row>
    <row r="67" spans="1:14" s="37" customFormat="1" ht="13.5">
      <c r="A67" s="86"/>
      <c r="B67" s="47"/>
      <c r="C67" s="47"/>
      <c r="D67" s="46"/>
      <c r="E67" s="46"/>
      <c r="F67" s="83"/>
      <c r="G67" s="46"/>
      <c r="H67" s="47"/>
      <c r="I67" s="47"/>
      <c r="J67" s="47"/>
      <c r="K67" s="83"/>
      <c r="L67" s="45"/>
      <c r="M67" s="83"/>
      <c r="N67" s="45"/>
    </row>
    <row r="68" spans="2:14" s="37" customFormat="1" ht="13.5">
      <c r="B68" s="47"/>
      <c r="C68" s="47"/>
      <c r="D68" s="46"/>
      <c r="E68" s="46"/>
      <c r="F68" s="83"/>
      <c r="G68" s="46"/>
      <c r="H68" s="47"/>
      <c r="I68" s="47"/>
      <c r="J68" s="47"/>
      <c r="K68" s="83"/>
      <c r="L68" s="45"/>
      <c r="M68" s="83"/>
      <c r="N68" s="45"/>
    </row>
    <row r="69" spans="2:14" s="37" customFormat="1" ht="13.5">
      <c r="B69" s="47"/>
      <c r="C69" s="47"/>
      <c r="D69" s="46"/>
      <c r="E69" s="46"/>
      <c r="F69" s="83"/>
      <c r="G69" s="46"/>
      <c r="H69" s="47"/>
      <c r="I69" s="47"/>
      <c r="J69" s="47"/>
      <c r="K69" s="83"/>
      <c r="L69" s="45"/>
      <c r="M69" s="83"/>
      <c r="N69" s="45"/>
    </row>
    <row r="70" spans="2:14" s="37" customFormat="1" ht="13.5">
      <c r="B70" s="47"/>
      <c r="C70" s="47"/>
      <c r="D70" s="46"/>
      <c r="E70" s="46"/>
      <c r="F70" s="83"/>
      <c r="G70" s="46"/>
      <c r="H70" s="47"/>
      <c r="I70" s="47"/>
      <c r="J70" s="47"/>
      <c r="K70" s="83"/>
      <c r="L70" s="45"/>
      <c r="M70" s="83"/>
      <c r="N70" s="45"/>
    </row>
    <row r="71" spans="2:14" s="37" customFormat="1" ht="13.5">
      <c r="B71" s="47"/>
      <c r="C71" s="47"/>
      <c r="D71" s="46"/>
      <c r="E71" s="46"/>
      <c r="F71" s="83"/>
      <c r="G71" s="46"/>
      <c r="H71" s="47"/>
      <c r="I71" s="47"/>
      <c r="J71" s="47"/>
      <c r="K71" s="83"/>
      <c r="L71" s="45"/>
      <c r="M71" s="83"/>
      <c r="N71" s="45"/>
    </row>
    <row r="72" spans="2:14" s="37" customFormat="1" ht="13.5">
      <c r="B72" s="47"/>
      <c r="C72" s="47"/>
      <c r="D72" s="46"/>
      <c r="E72" s="46"/>
      <c r="F72" s="83"/>
      <c r="G72" s="46"/>
      <c r="H72" s="47"/>
      <c r="I72" s="47"/>
      <c r="J72" s="47"/>
      <c r="K72" s="83"/>
      <c r="L72" s="45"/>
      <c r="M72" s="83"/>
      <c r="N72" s="45"/>
    </row>
    <row r="73" spans="2:14" s="37" customFormat="1" ht="13.5">
      <c r="B73" s="47"/>
      <c r="C73" s="47"/>
      <c r="D73" s="46"/>
      <c r="E73" s="46"/>
      <c r="F73" s="83"/>
      <c r="G73" s="46"/>
      <c r="H73" s="47"/>
      <c r="I73" s="47"/>
      <c r="J73" s="47"/>
      <c r="K73" s="83"/>
      <c r="L73" s="45"/>
      <c r="M73" s="83"/>
      <c r="N73" s="45"/>
    </row>
    <row r="74" spans="2:14" s="37" customFormat="1" ht="13.5">
      <c r="B74" s="47"/>
      <c r="C74" s="47"/>
      <c r="D74" s="46"/>
      <c r="E74" s="46"/>
      <c r="F74" s="83"/>
      <c r="G74" s="46"/>
      <c r="H74" s="47"/>
      <c r="I74" s="47"/>
      <c r="J74" s="47"/>
      <c r="K74" s="83"/>
      <c r="L74" s="45"/>
      <c r="M74" s="83"/>
      <c r="N74" s="45"/>
    </row>
    <row r="75" spans="2:14" s="37" customFormat="1" ht="13.5">
      <c r="B75" s="47"/>
      <c r="C75" s="47"/>
      <c r="D75" s="46"/>
      <c r="E75" s="46"/>
      <c r="F75" s="83"/>
      <c r="G75" s="46"/>
      <c r="H75" s="47"/>
      <c r="I75" s="47"/>
      <c r="J75" s="47"/>
      <c r="K75" s="83"/>
      <c r="L75" s="45"/>
      <c r="M75" s="83"/>
      <c r="N75" s="45"/>
    </row>
    <row r="76" spans="2:14" s="37" customFormat="1" ht="13.5">
      <c r="B76" s="47"/>
      <c r="C76" s="47"/>
      <c r="D76" s="46"/>
      <c r="E76" s="46"/>
      <c r="F76" s="83"/>
      <c r="G76" s="46"/>
      <c r="H76" s="47"/>
      <c r="I76" s="47"/>
      <c r="J76" s="47"/>
      <c r="K76" s="83"/>
      <c r="L76" s="45"/>
      <c r="M76" s="83"/>
      <c r="N76" s="45"/>
    </row>
    <row r="77" spans="2:14" s="37" customFormat="1" ht="13.5">
      <c r="B77" s="47"/>
      <c r="C77" s="47"/>
      <c r="D77" s="46"/>
      <c r="E77" s="46"/>
      <c r="F77" s="83"/>
      <c r="G77" s="46"/>
      <c r="H77" s="47"/>
      <c r="I77" s="47"/>
      <c r="J77" s="47"/>
      <c r="K77" s="83"/>
      <c r="L77" s="45"/>
      <c r="M77" s="83"/>
      <c r="N77" s="45"/>
    </row>
    <row r="78" spans="2:14" s="37" customFormat="1" ht="13.5">
      <c r="B78" s="47"/>
      <c r="C78" s="47"/>
      <c r="D78" s="46"/>
      <c r="E78" s="46"/>
      <c r="F78" s="83"/>
      <c r="G78" s="46"/>
      <c r="H78" s="47"/>
      <c r="I78" s="47"/>
      <c r="J78" s="47"/>
      <c r="K78" s="83"/>
      <c r="L78" s="45"/>
      <c r="M78" s="83"/>
      <c r="N78" s="45"/>
    </row>
    <row r="79" spans="2:14" s="37" customFormat="1" ht="13.5">
      <c r="B79" s="47"/>
      <c r="C79" s="47"/>
      <c r="D79" s="46"/>
      <c r="E79" s="46"/>
      <c r="F79" s="83"/>
      <c r="G79" s="46"/>
      <c r="H79" s="47"/>
      <c r="I79" s="47"/>
      <c r="J79" s="47"/>
      <c r="K79" s="83"/>
      <c r="L79" s="45"/>
      <c r="M79" s="83"/>
      <c r="N79" s="45"/>
    </row>
    <row r="80" spans="2:14" s="37" customFormat="1" ht="13.5">
      <c r="B80" s="47"/>
      <c r="C80" s="47"/>
      <c r="D80" s="46"/>
      <c r="E80" s="46"/>
      <c r="F80" s="83"/>
      <c r="G80" s="46"/>
      <c r="H80" s="47"/>
      <c r="I80" s="47"/>
      <c r="J80" s="47"/>
      <c r="K80" s="83"/>
      <c r="L80" s="45"/>
      <c r="M80" s="83"/>
      <c r="N80" s="45"/>
    </row>
    <row r="81" spans="2:14" s="37" customFormat="1" ht="13.5">
      <c r="B81" s="47"/>
      <c r="C81" s="47"/>
      <c r="D81" s="46"/>
      <c r="E81" s="46"/>
      <c r="F81" s="83"/>
      <c r="G81" s="46"/>
      <c r="H81" s="47"/>
      <c r="I81" s="47"/>
      <c r="J81" s="47"/>
      <c r="K81" s="83"/>
      <c r="L81" s="45"/>
      <c r="M81" s="83"/>
      <c r="N81" s="45"/>
    </row>
    <row r="82" spans="2:14" s="37" customFormat="1" ht="13.5">
      <c r="B82" s="47"/>
      <c r="C82" s="47"/>
      <c r="D82" s="46"/>
      <c r="E82" s="46"/>
      <c r="F82" s="83"/>
      <c r="G82" s="46"/>
      <c r="H82" s="47"/>
      <c r="I82" s="47"/>
      <c r="J82" s="47"/>
      <c r="K82" s="83"/>
      <c r="L82" s="45"/>
      <c r="M82" s="83"/>
      <c r="N82" s="45"/>
    </row>
    <row r="83" spans="2:14" s="37" customFormat="1" ht="13.5">
      <c r="B83" s="47"/>
      <c r="C83" s="47"/>
      <c r="D83" s="46"/>
      <c r="E83" s="46"/>
      <c r="F83" s="83"/>
      <c r="G83" s="46"/>
      <c r="H83" s="47"/>
      <c r="I83" s="47"/>
      <c r="J83" s="47"/>
      <c r="K83" s="83"/>
      <c r="L83" s="45"/>
      <c r="M83" s="83"/>
      <c r="N83" s="45"/>
    </row>
    <row r="84" spans="2:14" s="37" customFormat="1" ht="13.5">
      <c r="B84" s="47"/>
      <c r="C84" s="47"/>
      <c r="D84" s="46"/>
      <c r="E84" s="46"/>
      <c r="F84" s="83"/>
      <c r="G84" s="46"/>
      <c r="H84" s="47"/>
      <c r="I84" s="47"/>
      <c r="J84" s="47"/>
      <c r="K84" s="83"/>
      <c r="L84" s="45"/>
      <c r="M84" s="83"/>
      <c r="N84" s="45"/>
    </row>
    <row r="85" spans="2:14" s="37" customFormat="1" ht="13.5">
      <c r="B85" s="47"/>
      <c r="C85" s="47"/>
      <c r="D85" s="46"/>
      <c r="E85" s="46"/>
      <c r="F85" s="83"/>
      <c r="G85" s="46"/>
      <c r="H85" s="47"/>
      <c r="I85" s="47"/>
      <c r="J85" s="47"/>
      <c r="K85" s="83"/>
      <c r="L85" s="45"/>
      <c r="M85" s="83"/>
      <c r="N85" s="45"/>
    </row>
    <row r="86" spans="2:14" s="37" customFormat="1" ht="13.5">
      <c r="B86" s="47"/>
      <c r="C86" s="47"/>
      <c r="D86" s="46"/>
      <c r="E86" s="46"/>
      <c r="F86" s="83"/>
      <c r="G86" s="46"/>
      <c r="H86" s="47"/>
      <c r="I86" s="47"/>
      <c r="J86" s="47"/>
      <c r="K86" s="83"/>
      <c r="L86" s="45"/>
      <c r="M86" s="83"/>
      <c r="N86" s="45"/>
    </row>
    <row r="87" spans="2:14" s="37" customFormat="1" ht="13.5">
      <c r="B87" s="47"/>
      <c r="C87" s="47"/>
      <c r="D87" s="46"/>
      <c r="E87" s="46"/>
      <c r="F87" s="83"/>
      <c r="G87" s="46"/>
      <c r="H87" s="47"/>
      <c r="I87" s="47"/>
      <c r="J87" s="47"/>
      <c r="K87" s="83"/>
      <c r="L87" s="45"/>
      <c r="M87" s="83"/>
      <c r="N87" s="45"/>
    </row>
    <row r="88" spans="2:14" s="37" customFormat="1" ht="13.5">
      <c r="B88" s="47"/>
      <c r="C88" s="47"/>
      <c r="D88" s="46"/>
      <c r="E88" s="46"/>
      <c r="F88" s="83"/>
      <c r="G88" s="46"/>
      <c r="H88" s="47"/>
      <c r="I88" s="47"/>
      <c r="J88" s="47"/>
      <c r="K88" s="83"/>
      <c r="L88" s="45"/>
      <c r="M88" s="83"/>
      <c r="N88" s="45"/>
    </row>
    <row r="89" spans="2:14" s="37" customFormat="1" ht="13.5">
      <c r="B89" s="47"/>
      <c r="C89" s="47"/>
      <c r="D89" s="46"/>
      <c r="E89" s="46"/>
      <c r="F89" s="83"/>
      <c r="G89" s="46"/>
      <c r="H89" s="47"/>
      <c r="I89" s="47"/>
      <c r="J89" s="47"/>
      <c r="K89" s="83"/>
      <c r="L89" s="45"/>
      <c r="M89" s="83"/>
      <c r="N89" s="45"/>
    </row>
    <row r="90" spans="2:14" s="37" customFormat="1" ht="13.5">
      <c r="B90" s="47"/>
      <c r="C90" s="47"/>
      <c r="D90" s="46"/>
      <c r="E90" s="46"/>
      <c r="F90" s="83"/>
      <c r="G90" s="46"/>
      <c r="H90" s="47"/>
      <c r="I90" s="47"/>
      <c r="J90" s="47"/>
      <c r="K90" s="83"/>
      <c r="L90" s="45"/>
      <c r="M90" s="83"/>
      <c r="N90" s="45"/>
    </row>
    <row r="91" spans="2:14" s="37" customFormat="1" ht="13.5">
      <c r="B91" s="47"/>
      <c r="C91" s="47"/>
      <c r="D91" s="46"/>
      <c r="E91" s="46"/>
      <c r="F91" s="83"/>
      <c r="G91" s="46"/>
      <c r="H91" s="47"/>
      <c r="I91" s="47"/>
      <c r="J91" s="47"/>
      <c r="K91" s="83"/>
      <c r="L91" s="45"/>
      <c r="M91" s="83"/>
      <c r="N91" s="45"/>
    </row>
    <row r="92" spans="2:14" s="37" customFormat="1" ht="13.5">
      <c r="B92" s="47"/>
      <c r="C92" s="47"/>
      <c r="D92" s="46"/>
      <c r="E92" s="46"/>
      <c r="F92" s="83"/>
      <c r="G92" s="46"/>
      <c r="H92" s="47"/>
      <c r="I92" s="47"/>
      <c r="J92" s="47"/>
      <c r="K92" s="83"/>
      <c r="L92" s="45"/>
      <c r="M92" s="83"/>
      <c r="N92" s="45"/>
    </row>
    <row r="93" spans="2:14" s="37" customFormat="1" ht="13.5">
      <c r="B93" s="47"/>
      <c r="C93" s="47"/>
      <c r="D93" s="46"/>
      <c r="E93" s="46"/>
      <c r="F93" s="83"/>
      <c r="G93" s="46"/>
      <c r="H93" s="47"/>
      <c r="I93" s="47"/>
      <c r="J93" s="47"/>
      <c r="K93" s="83"/>
      <c r="L93" s="45"/>
      <c r="M93" s="83"/>
      <c r="N93" s="45"/>
    </row>
    <row r="94" spans="2:14" s="37" customFormat="1" ht="13.5">
      <c r="B94" s="47"/>
      <c r="C94" s="47"/>
      <c r="D94" s="46"/>
      <c r="E94" s="46"/>
      <c r="F94" s="83"/>
      <c r="G94" s="46"/>
      <c r="H94" s="47"/>
      <c r="I94" s="47"/>
      <c r="J94" s="47"/>
      <c r="K94" s="83"/>
      <c r="L94" s="45"/>
      <c r="M94" s="83"/>
      <c r="N94" s="45"/>
    </row>
    <row r="95" spans="2:14" s="37" customFormat="1" ht="13.5">
      <c r="B95" s="47"/>
      <c r="C95" s="47"/>
      <c r="D95" s="46"/>
      <c r="E95" s="46"/>
      <c r="F95" s="83"/>
      <c r="G95" s="46"/>
      <c r="H95" s="47"/>
      <c r="I95" s="47"/>
      <c r="J95" s="47"/>
      <c r="K95" s="83"/>
      <c r="L95" s="45"/>
      <c r="M95" s="83"/>
      <c r="N95" s="45"/>
    </row>
    <row r="96" spans="2:14" s="37" customFormat="1" ht="13.5">
      <c r="B96" s="47"/>
      <c r="C96" s="47"/>
      <c r="D96" s="46"/>
      <c r="E96" s="46"/>
      <c r="F96" s="83"/>
      <c r="G96" s="46"/>
      <c r="H96" s="47"/>
      <c r="I96" s="47"/>
      <c r="J96" s="47"/>
      <c r="K96" s="83"/>
      <c r="L96" s="45"/>
      <c r="M96" s="83"/>
      <c r="N96" s="45"/>
    </row>
    <row r="97" spans="2:14" s="37" customFormat="1" ht="13.5">
      <c r="B97" s="47"/>
      <c r="C97" s="47"/>
      <c r="D97" s="46"/>
      <c r="E97" s="46"/>
      <c r="F97" s="83"/>
      <c r="G97" s="46"/>
      <c r="H97" s="47"/>
      <c r="I97" s="47"/>
      <c r="J97" s="47"/>
      <c r="K97" s="83"/>
      <c r="L97" s="45"/>
      <c r="M97" s="83"/>
      <c r="N97" s="45"/>
    </row>
    <row r="98" spans="2:14" s="37" customFormat="1" ht="13.5">
      <c r="B98" s="47"/>
      <c r="C98" s="47"/>
      <c r="D98" s="46"/>
      <c r="E98" s="46"/>
      <c r="F98" s="83"/>
      <c r="G98" s="46"/>
      <c r="H98" s="47"/>
      <c r="I98" s="47"/>
      <c r="J98" s="47"/>
      <c r="K98" s="83"/>
      <c r="L98" s="45"/>
      <c r="M98" s="83"/>
      <c r="N98" s="45"/>
    </row>
    <row r="99" spans="2:14" s="37" customFormat="1" ht="13.5">
      <c r="B99" s="47"/>
      <c r="C99" s="47"/>
      <c r="D99" s="46"/>
      <c r="E99" s="46"/>
      <c r="F99" s="83"/>
      <c r="G99" s="46"/>
      <c r="H99" s="47"/>
      <c r="I99" s="47"/>
      <c r="J99" s="47"/>
      <c r="K99" s="83"/>
      <c r="L99" s="45"/>
      <c r="M99" s="83"/>
      <c r="N99" s="45"/>
    </row>
    <row r="100" spans="2:14" s="37" customFormat="1" ht="13.5">
      <c r="B100" s="47"/>
      <c r="C100" s="47"/>
      <c r="D100" s="46"/>
      <c r="E100" s="46"/>
      <c r="F100" s="83"/>
      <c r="G100" s="46"/>
      <c r="H100" s="47"/>
      <c r="I100" s="47"/>
      <c r="J100" s="47"/>
      <c r="K100" s="83"/>
      <c r="L100" s="45"/>
      <c r="M100" s="83"/>
      <c r="N100" s="45"/>
    </row>
    <row r="101" spans="2:14" s="37" customFormat="1" ht="13.5">
      <c r="B101" s="47"/>
      <c r="C101" s="47"/>
      <c r="D101" s="46"/>
      <c r="E101" s="46"/>
      <c r="F101" s="83"/>
      <c r="G101" s="46"/>
      <c r="H101" s="47"/>
      <c r="I101" s="47"/>
      <c r="J101" s="47"/>
      <c r="K101" s="83"/>
      <c r="L101" s="45"/>
      <c r="M101" s="83"/>
      <c r="N101" s="45"/>
    </row>
    <row r="102" spans="2:14" s="37" customFormat="1" ht="13.5">
      <c r="B102" s="47"/>
      <c r="C102" s="47"/>
      <c r="D102" s="46"/>
      <c r="E102" s="46"/>
      <c r="F102" s="83"/>
      <c r="G102" s="46"/>
      <c r="H102" s="47"/>
      <c r="I102" s="47"/>
      <c r="J102" s="47"/>
      <c r="K102" s="83"/>
      <c r="L102" s="45"/>
      <c r="M102" s="83"/>
      <c r="N102" s="45"/>
    </row>
    <row r="103" spans="2:14" s="37" customFormat="1" ht="13.5">
      <c r="B103" s="47"/>
      <c r="C103" s="47"/>
      <c r="D103" s="46"/>
      <c r="E103" s="46"/>
      <c r="F103" s="83"/>
      <c r="G103" s="46"/>
      <c r="H103" s="47"/>
      <c r="I103" s="47"/>
      <c r="J103" s="47"/>
      <c r="K103" s="83"/>
      <c r="L103" s="45"/>
      <c r="M103" s="83"/>
      <c r="N103" s="45"/>
    </row>
    <row r="104" spans="2:14" s="37" customFormat="1" ht="13.5">
      <c r="B104" s="47"/>
      <c r="C104" s="47"/>
      <c r="D104" s="46"/>
      <c r="E104" s="46"/>
      <c r="F104" s="83"/>
      <c r="G104" s="46"/>
      <c r="H104" s="47"/>
      <c r="I104" s="47"/>
      <c r="J104" s="47"/>
      <c r="K104" s="83"/>
      <c r="L104" s="45"/>
      <c r="M104" s="83"/>
      <c r="N104" s="45"/>
    </row>
    <row r="105" spans="2:14" s="37" customFormat="1" ht="13.5">
      <c r="B105" s="47"/>
      <c r="C105" s="47"/>
      <c r="D105" s="46"/>
      <c r="E105" s="46"/>
      <c r="F105" s="83"/>
      <c r="G105" s="46"/>
      <c r="H105" s="47"/>
      <c r="I105" s="47"/>
      <c r="J105" s="47"/>
      <c r="K105" s="83"/>
      <c r="L105" s="45"/>
      <c r="M105" s="83"/>
      <c r="N105" s="45"/>
    </row>
    <row r="106" spans="2:14" s="37" customFormat="1" ht="13.5">
      <c r="B106" s="47"/>
      <c r="C106" s="47"/>
      <c r="D106" s="46"/>
      <c r="E106" s="46"/>
      <c r="F106" s="83"/>
      <c r="G106" s="46"/>
      <c r="H106" s="47"/>
      <c r="I106" s="47"/>
      <c r="J106" s="47"/>
      <c r="K106" s="83"/>
      <c r="L106" s="45"/>
      <c r="M106" s="83"/>
      <c r="N106" s="45"/>
    </row>
    <row r="107" spans="2:14" s="37" customFormat="1" ht="13.5">
      <c r="B107" s="47"/>
      <c r="C107" s="47"/>
      <c r="D107" s="46"/>
      <c r="E107" s="46"/>
      <c r="F107" s="83"/>
      <c r="G107" s="46"/>
      <c r="H107" s="47"/>
      <c r="I107" s="47"/>
      <c r="J107" s="47"/>
      <c r="K107" s="83"/>
      <c r="L107" s="45"/>
      <c r="M107" s="83"/>
      <c r="N107" s="45"/>
    </row>
    <row r="108" spans="2:14" s="37" customFormat="1" ht="13.5">
      <c r="B108" s="47"/>
      <c r="C108" s="47"/>
      <c r="D108" s="46"/>
      <c r="E108" s="46"/>
      <c r="F108" s="83"/>
      <c r="G108" s="46"/>
      <c r="H108" s="47"/>
      <c r="I108" s="47"/>
      <c r="J108" s="47"/>
      <c r="K108" s="83"/>
      <c r="L108" s="45"/>
      <c r="M108" s="83"/>
      <c r="N108" s="45"/>
    </row>
    <row r="109" spans="2:14" s="37" customFormat="1" ht="13.5">
      <c r="B109" s="47"/>
      <c r="C109" s="47"/>
      <c r="D109" s="46"/>
      <c r="E109" s="46"/>
      <c r="F109" s="83"/>
      <c r="G109" s="46"/>
      <c r="H109" s="47"/>
      <c r="I109" s="47"/>
      <c r="J109" s="47"/>
      <c r="K109" s="83"/>
      <c r="L109" s="45"/>
      <c r="M109" s="83"/>
      <c r="N109" s="45"/>
    </row>
    <row r="110" spans="2:14" s="37" customFormat="1" ht="13.5">
      <c r="B110" s="47"/>
      <c r="C110" s="47"/>
      <c r="D110" s="46"/>
      <c r="E110" s="46"/>
      <c r="F110" s="83"/>
      <c r="G110" s="46"/>
      <c r="H110" s="47"/>
      <c r="I110" s="47"/>
      <c r="J110" s="47"/>
      <c r="K110" s="83"/>
      <c r="L110" s="45"/>
      <c r="M110" s="83"/>
      <c r="N110" s="45"/>
    </row>
    <row r="111" spans="2:14" s="37" customFormat="1" ht="13.5">
      <c r="B111" s="47"/>
      <c r="C111" s="47"/>
      <c r="D111" s="46"/>
      <c r="E111" s="46"/>
      <c r="F111" s="83"/>
      <c r="G111" s="46"/>
      <c r="H111" s="47"/>
      <c r="I111" s="47"/>
      <c r="J111" s="47"/>
      <c r="K111" s="83"/>
      <c r="L111" s="45"/>
      <c r="M111" s="83"/>
      <c r="N111" s="45"/>
    </row>
    <row r="112" spans="2:14" s="37" customFormat="1" ht="13.5">
      <c r="B112" s="47"/>
      <c r="C112" s="47"/>
      <c r="D112" s="46"/>
      <c r="E112" s="46"/>
      <c r="F112" s="83"/>
      <c r="G112" s="46"/>
      <c r="H112" s="47"/>
      <c r="I112" s="47"/>
      <c r="J112" s="47"/>
      <c r="K112" s="83"/>
      <c r="L112" s="45"/>
      <c r="M112" s="83"/>
      <c r="N112" s="45"/>
    </row>
    <row r="113" spans="2:14" s="37" customFormat="1" ht="13.5">
      <c r="B113" s="47"/>
      <c r="C113" s="47"/>
      <c r="D113" s="46"/>
      <c r="E113" s="46"/>
      <c r="F113" s="83"/>
      <c r="G113" s="46"/>
      <c r="H113" s="47"/>
      <c r="I113" s="47"/>
      <c r="J113" s="47"/>
      <c r="K113" s="83"/>
      <c r="L113" s="45"/>
      <c r="M113" s="83"/>
      <c r="N113" s="45"/>
    </row>
    <row r="114" spans="2:14" s="37" customFormat="1" ht="13.5">
      <c r="B114" s="47"/>
      <c r="C114" s="47"/>
      <c r="D114" s="46"/>
      <c r="E114" s="46"/>
      <c r="F114" s="83"/>
      <c r="G114" s="46"/>
      <c r="H114" s="47"/>
      <c r="I114" s="47"/>
      <c r="J114" s="47"/>
      <c r="K114" s="83"/>
      <c r="L114" s="45"/>
      <c r="M114" s="83"/>
      <c r="N114" s="45"/>
    </row>
    <row r="115" spans="2:14" s="37" customFormat="1" ht="13.5">
      <c r="B115" s="47"/>
      <c r="C115" s="47"/>
      <c r="D115" s="46"/>
      <c r="E115" s="46"/>
      <c r="F115" s="83"/>
      <c r="G115" s="46"/>
      <c r="H115" s="47"/>
      <c r="I115" s="47"/>
      <c r="J115" s="47"/>
      <c r="K115" s="83"/>
      <c r="L115" s="45"/>
      <c r="M115" s="83"/>
      <c r="N115" s="45"/>
    </row>
    <row r="116" spans="2:14" s="37" customFormat="1" ht="13.5">
      <c r="B116" s="47"/>
      <c r="C116" s="47"/>
      <c r="D116" s="46"/>
      <c r="E116" s="46"/>
      <c r="F116" s="83"/>
      <c r="G116" s="46"/>
      <c r="H116" s="47"/>
      <c r="I116" s="47"/>
      <c r="J116" s="47"/>
      <c r="K116" s="83"/>
      <c r="L116" s="45"/>
      <c r="M116" s="83"/>
      <c r="N116" s="45"/>
    </row>
    <row r="117" spans="2:14" s="37" customFormat="1" ht="13.5">
      <c r="B117" s="47"/>
      <c r="C117" s="47"/>
      <c r="D117" s="46"/>
      <c r="E117" s="46"/>
      <c r="F117" s="83"/>
      <c r="G117" s="46"/>
      <c r="H117" s="47"/>
      <c r="I117" s="47"/>
      <c r="J117" s="47"/>
      <c r="K117" s="83"/>
      <c r="L117" s="45"/>
      <c r="M117" s="83"/>
      <c r="N117" s="45"/>
    </row>
    <row r="118" spans="2:14" s="37" customFormat="1" ht="13.5">
      <c r="B118" s="47"/>
      <c r="C118" s="47"/>
      <c r="D118" s="46"/>
      <c r="E118" s="46"/>
      <c r="F118" s="83"/>
      <c r="G118" s="46"/>
      <c r="H118" s="47"/>
      <c r="I118" s="47"/>
      <c r="J118" s="47"/>
      <c r="K118" s="83"/>
      <c r="L118" s="45"/>
      <c r="M118" s="83"/>
      <c r="N118" s="45"/>
    </row>
    <row r="119" spans="2:14" s="37" customFormat="1" ht="13.5">
      <c r="B119" s="47"/>
      <c r="C119" s="47"/>
      <c r="D119" s="46"/>
      <c r="E119" s="46"/>
      <c r="F119" s="83"/>
      <c r="G119" s="46"/>
      <c r="H119" s="47"/>
      <c r="I119" s="47"/>
      <c r="J119" s="47"/>
      <c r="K119" s="83"/>
      <c r="L119" s="45"/>
      <c r="M119" s="83"/>
      <c r="N119" s="45"/>
    </row>
    <row r="120" spans="2:14" s="37" customFormat="1" ht="13.5">
      <c r="B120" s="47"/>
      <c r="C120" s="47"/>
      <c r="D120" s="46"/>
      <c r="E120" s="46"/>
      <c r="F120" s="83"/>
      <c r="G120" s="46"/>
      <c r="H120" s="47"/>
      <c r="I120" s="47"/>
      <c r="J120" s="47"/>
      <c r="K120" s="83"/>
      <c r="L120" s="45"/>
      <c r="M120" s="83"/>
      <c r="N120" s="45"/>
    </row>
    <row r="121" spans="2:14" s="37" customFormat="1" ht="13.5">
      <c r="B121" s="47"/>
      <c r="C121" s="47"/>
      <c r="D121" s="46"/>
      <c r="E121" s="46"/>
      <c r="F121" s="83"/>
      <c r="G121" s="46"/>
      <c r="H121" s="47"/>
      <c r="I121" s="47"/>
      <c r="J121" s="47"/>
      <c r="K121" s="83"/>
      <c r="L121" s="45"/>
      <c r="M121" s="83"/>
      <c r="N121" s="45"/>
    </row>
    <row r="122" spans="2:14" s="37" customFormat="1" ht="13.5">
      <c r="B122" s="47"/>
      <c r="C122" s="47"/>
      <c r="D122" s="46"/>
      <c r="E122" s="46"/>
      <c r="F122" s="83"/>
      <c r="G122" s="46"/>
      <c r="H122" s="47"/>
      <c r="I122" s="47"/>
      <c r="J122" s="47"/>
      <c r="K122" s="83"/>
      <c r="L122" s="45"/>
      <c r="M122" s="83"/>
      <c r="N122" s="45"/>
    </row>
    <row r="123" spans="2:14" s="37" customFormat="1" ht="13.5">
      <c r="B123" s="47"/>
      <c r="C123" s="47"/>
      <c r="D123" s="46"/>
      <c r="E123" s="46"/>
      <c r="F123" s="83"/>
      <c r="G123" s="46"/>
      <c r="H123" s="47"/>
      <c r="I123" s="47"/>
      <c r="J123" s="47"/>
      <c r="K123" s="83"/>
      <c r="L123" s="45"/>
      <c r="M123" s="83"/>
      <c r="N123" s="45"/>
    </row>
    <row r="124" spans="2:14" s="37" customFormat="1" ht="13.5">
      <c r="B124" s="47"/>
      <c r="C124" s="47"/>
      <c r="D124" s="46"/>
      <c r="E124" s="46"/>
      <c r="F124" s="83"/>
      <c r="G124" s="46"/>
      <c r="H124" s="47"/>
      <c r="I124" s="47"/>
      <c r="J124" s="47"/>
      <c r="K124" s="83"/>
      <c r="L124" s="45"/>
      <c r="M124" s="83"/>
      <c r="N124" s="45"/>
    </row>
    <row r="125" spans="2:14" s="37" customFormat="1" ht="13.5">
      <c r="B125" s="47"/>
      <c r="C125" s="47"/>
      <c r="D125" s="46"/>
      <c r="E125" s="46"/>
      <c r="F125" s="83"/>
      <c r="G125" s="46"/>
      <c r="H125" s="47"/>
      <c r="I125" s="47"/>
      <c r="J125" s="47"/>
      <c r="K125" s="83"/>
      <c r="L125" s="45"/>
      <c r="M125" s="83"/>
      <c r="N125" s="45"/>
    </row>
    <row r="126" spans="2:14" s="37" customFormat="1" ht="13.5">
      <c r="B126" s="47"/>
      <c r="C126" s="47"/>
      <c r="D126" s="46"/>
      <c r="E126" s="46"/>
      <c r="F126" s="83"/>
      <c r="G126" s="46"/>
      <c r="H126" s="47"/>
      <c r="I126" s="47"/>
      <c r="J126" s="47"/>
      <c r="K126" s="83"/>
      <c r="L126" s="45"/>
      <c r="M126" s="83"/>
      <c r="N126" s="45"/>
    </row>
    <row r="127" spans="2:14" s="37" customFormat="1" ht="13.5">
      <c r="B127" s="47"/>
      <c r="C127" s="47"/>
      <c r="D127" s="46"/>
      <c r="E127" s="46"/>
      <c r="F127" s="83"/>
      <c r="G127" s="46"/>
      <c r="H127" s="47"/>
      <c r="I127" s="47"/>
      <c r="J127" s="47"/>
      <c r="K127" s="83"/>
      <c r="L127" s="45"/>
      <c r="M127" s="83"/>
      <c r="N127" s="45"/>
    </row>
    <row r="128" spans="2:14" s="37" customFormat="1" ht="13.5">
      <c r="B128" s="47"/>
      <c r="C128" s="47"/>
      <c r="D128" s="46"/>
      <c r="E128" s="46"/>
      <c r="F128" s="83"/>
      <c r="G128" s="46"/>
      <c r="H128" s="47"/>
      <c r="I128" s="47"/>
      <c r="J128" s="47"/>
      <c r="K128" s="83"/>
      <c r="L128" s="45"/>
      <c r="M128" s="83"/>
      <c r="N128" s="45"/>
    </row>
    <row r="129" spans="2:14" s="37" customFormat="1" ht="13.5">
      <c r="B129" s="47"/>
      <c r="C129" s="47"/>
      <c r="D129" s="46"/>
      <c r="E129" s="46"/>
      <c r="F129" s="83"/>
      <c r="G129" s="46"/>
      <c r="H129" s="47"/>
      <c r="I129" s="47"/>
      <c r="J129" s="47"/>
      <c r="K129" s="83"/>
      <c r="L129" s="45"/>
      <c r="M129" s="83"/>
      <c r="N129" s="45"/>
    </row>
    <row r="130" spans="2:14" s="37" customFormat="1" ht="13.5">
      <c r="B130" s="47"/>
      <c r="C130" s="47"/>
      <c r="D130" s="46"/>
      <c r="E130" s="46"/>
      <c r="F130" s="83"/>
      <c r="G130" s="46"/>
      <c r="H130" s="47"/>
      <c r="I130" s="47"/>
      <c r="J130" s="47"/>
      <c r="K130" s="83"/>
      <c r="L130" s="45"/>
      <c r="M130" s="83"/>
      <c r="N130" s="45"/>
    </row>
    <row r="131" spans="2:14" s="37" customFormat="1" ht="13.5">
      <c r="B131" s="47"/>
      <c r="C131" s="47"/>
      <c r="D131" s="46"/>
      <c r="E131" s="46"/>
      <c r="F131" s="83"/>
      <c r="G131" s="46"/>
      <c r="H131" s="47"/>
      <c r="I131" s="47"/>
      <c r="J131" s="47"/>
      <c r="K131" s="83"/>
      <c r="L131" s="45"/>
      <c r="M131" s="83"/>
      <c r="N131" s="45"/>
    </row>
    <row r="132" spans="2:14" s="37" customFormat="1" ht="13.5">
      <c r="B132" s="47"/>
      <c r="C132" s="47"/>
      <c r="D132" s="46"/>
      <c r="E132" s="46"/>
      <c r="F132" s="83"/>
      <c r="G132" s="46"/>
      <c r="H132" s="47"/>
      <c r="I132" s="47"/>
      <c r="J132" s="47"/>
      <c r="K132" s="83"/>
      <c r="L132" s="45"/>
      <c r="M132" s="83"/>
      <c r="N132" s="45"/>
    </row>
    <row r="133" spans="2:14" s="37" customFormat="1" ht="13.5">
      <c r="B133" s="47"/>
      <c r="C133" s="47"/>
      <c r="D133" s="46"/>
      <c r="E133" s="46"/>
      <c r="F133" s="83"/>
      <c r="G133" s="46"/>
      <c r="H133" s="47"/>
      <c r="I133" s="47"/>
      <c r="J133" s="47"/>
      <c r="K133" s="83"/>
      <c r="L133" s="45"/>
      <c r="M133" s="83"/>
      <c r="N133" s="45"/>
    </row>
    <row r="134" spans="2:14" s="37" customFormat="1" ht="13.5">
      <c r="B134" s="47"/>
      <c r="C134" s="47"/>
      <c r="D134" s="46"/>
      <c r="E134" s="46"/>
      <c r="F134" s="83"/>
      <c r="G134" s="46"/>
      <c r="H134" s="47"/>
      <c r="I134" s="47"/>
      <c r="J134" s="47"/>
      <c r="K134" s="83"/>
      <c r="L134" s="45"/>
      <c r="M134" s="83"/>
      <c r="N134" s="45"/>
    </row>
    <row r="135" spans="2:14" s="37" customFormat="1" ht="13.5">
      <c r="B135" s="47"/>
      <c r="C135" s="47"/>
      <c r="D135" s="46"/>
      <c r="E135" s="46"/>
      <c r="F135" s="83"/>
      <c r="G135" s="46"/>
      <c r="H135" s="47"/>
      <c r="I135" s="47"/>
      <c r="J135" s="47"/>
      <c r="K135" s="83"/>
      <c r="L135" s="45"/>
      <c r="M135" s="83"/>
      <c r="N135" s="45"/>
    </row>
    <row r="136" spans="2:14" s="37" customFormat="1" ht="13.5">
      <c r="B136" s="47"/>
      <c r="C136" s="47"/>
      <c r="D136" s="46"/>
      <c r="E136" s="46"/>
      <c r="F136" s="83"/>
      <c r="G136" s="46"/>
      <c r="H136" s="47"/>
      <c r="I136" s="47"/>
      <c r="J136" s="47"/>
      <c r="K136" s="83"/>
      <c r="L136" s="45"/>
      <c r="M136" s="83"/>
      <c r="N136" s="45"/>
    </row>
    <row r="137" spans="2:14" s="37" customFormat="1" ht="13.5">
      <c r="B137" s="47"/>
      <c r="C137" s="47"/>
      <c r="D137" s="46"/>
      <c r="E137" s="46"/>
      <c r="F137" s="83"/>
      <c r="G137" s="46"/>
      <c r="H137" s="47"/>
      <c r="I137" s="47"/>
      <c r="J137" s="47"/>
      <c r="K137" s="83"/>
      <c r="L137" s="45"/>
      <c r="M137" s="83"/>
      <c r="N137" s="45"/>
    </row>
    <row r="138" spans="2:14" s="37" customFormat="1" ht="13.5">
      <c r="B138" s="47"/>
      <c r="C138" s="47"/>
      <c r="D138" s="46"/>
      <c r="E138" s="46"/>
      <c r="F138" s="83"/>
      <c r="G138" s="46"/>
      <c r="H138" s="47"/>
      <c r="I138" s="47"/>
      <c r="J138" s="47"/>
      <c r="K138" s="83"/>
      <c r="L138" s="45"/>
      <c r="M138" s="83"/>
      <c r="N138" s="45"/>
    </row>
    <row r="139" spans="2:14" s="37" customFormat="1" ht="13.5">
      <c r="B139" s="47"/>
      <c r="C139" s="47"/>
      <c r="D139" s="46"/>
      <c r="E139" s="46"/>
      <c r="F139" s="83"/>
      <c r="G139" s="46"/>
      <c r="H139" s="47"/>
      <c r="I139" s="47"/>
      <c r="J139" s="47"/>
      <c r="K139" s="83"/>
      <c r="L139" s="45"/>
      <c r="M139" s="83"/>
      <c r="N139" s="45"/>
    </row>
    <row r="140" spans="2:14" s="37" customFormat="1" ht="13.5">
      <c r="B140" s="47"/>
      <c r="C140" s="47"/>
      <c r="D140" s="46"/>
      <c r="E140" s="46"/>
      <c r="F140" s="83"/>
      <c r="G140" s="46"/>
      <c r="H140" s="47"/>
      <c r="I140" s="47"/>
      <c r="J140" s="47"/>
      <c r="K140" s="83"/>
      <c r="L140" s="45"/>
      <c r="M140" s="83"/>
      <c r="N140" s="45"/>
    </row>
    <row r="141" spans="2:14" s="37" customFormat="1" ht="13.5">
      <c r="B141" s="47"/>
      <c r="C141" s="47"/>
      <c r="D141" s="46"/>
      <c r="E141" s="46"/>
      <c r="F141" s="83"/>
      <c r="G141" s="46"/>
      <c r="H141" s="47"/>
      <c r="I141" s="47"/>
      <c r="J141" s="47"/>
      <c r="K141" s="83"/>
      <c r="L141" s="45"/>
      <c r="M141" s="83"/>
      <c r="N141" s="45"/>
    </row>
    <row r="142" spans="2:14" s="37" customFormat="1" ht="13.5">
      <c r="B142" s="47"/>
      <c r="C142" s="47"/>
      <c r="D142" s="46"/>
      <c r="E142" s="46"/>
      <c r="F142" s="83"/>
      <c r="G142" s="46"/>
      <c r="H142" s="47"/>
      <c r="I142" s="47"/>
      <c r="J142" s="47"/>
      <c r="K142" s="83"/>
      <c r="L142" s="45"/>
      <c r="M142" s="83"/>
      <c r="N142" s="45"/>
    </row>
    <row r="143" spans="2:14" s="37" customFormat="1" ht="13.5">
      <c r="B143" s="47"/>
      <c r="C143" s="47"/>
      <c r="D143" s="46"/>
      <c r="E143" s="46"/>
      <c r="F143" s="83"/>
      <c r="G143" s="46"/>
      <c r="H143" s="47"/>
      <c r="I143" s="47"/>
      <c r="J143" s="47"/>
      <c r="K143" s="83"/>
      <c r="L143" s="45"/>
      <c r="M143" s="83"/>
      <c r="N143" s="45"/>
    </row>
    <row r="144" spans="2:14" s="37" customFormat="1" ht="13.5">
      <c r="B144" s="47"/>
      <c r="C144" s="47"/>
      <c r="D144" s="46"/>
      <c r="E144" s="46"/>
      <c r="F144" s="83"/>
      <c r="G144" s="46"/>
      <c r="H144" s="47"/>
      <c r="I144" s="47"/>
      <c r="J144" s="47"/>
      <c r="K144" s="83"/>
      <c r="L144" s="45"/>
      <c r="M144" s="83"/>
      <c r="N144" s="45"/>
    </row>
    <row r="145" spans="2:14" s="37" customFormat="1" ht="13.5">
      <c r="B145" s="47"/>
      <c r="C145" s="47"/>
      <c r="D145" s="46"/>
      <c r="E145" s="46"/>
      <c r="F145" s="83"/>
      <c r="G145" s="46"/>
      <c r="H145" s="47"/>
      <c r="I145" s="47"/>
      <c r="J145" s="47"/>
      <c r="K145" s="83"/>
      <c r="L145" s="45"/>
      <c r="M145" s="83"/>
      <c r="N145" s="45"/>
    </row>
    <row r="146" spans="2:14" s="37" customFormat="1" ht="13.5">
      <c r="B146" s="47"/>
      <c r="C146" s="47"/>
      <c r="D146" s="46"/>
      <c r="E146" s="46"/>
      <c r="F146" s="83"/>
      <c r="G146" s="46"/>
      <c r="H146" s="47"/>
      <c r="I146" s="47"/>
      <c r="J146" s="47"/>
      <c r="K146" s="83"/>
      <c r="L146" s="45"/>
      <c r="M146" s="83"/>
      <c r="N146" s="45"/>
    </row>
    <row r="147" spans="2:14" s="37" customFormat="1" ht="13.5">
      <c r="B147" s="47"/>
      <c r="C147" s="47"/>
      <c r="D147" s="46"/>
      <c r="E147" s="46"/>
      <c r="F147" s="83"/>
      <c r="G147" s="46"/>
      <c r="H147" s="47"/>
      <c r="I147" s="47"/>
      <c r="J147" s="47"/>
      <c r="K147" s="83"/>
      <c r="L147" s="45"/>
      <c r="M147" s="83"/>
      <c r="N147" s="45"/>
    </row>
    <row r="148" spans="2:14" s="37" customFormat="1" ht="13.5">
      <c r="B148" s="47"/>
      <c r="C148" s="47"/>
      <c r="D148" s="46"/>
      <c r="E148" s="46"/>
      <c r="F148" s="83"/>
      <c r="G148" s="46"/>
      <c r="H148" s="47"/>
      <c r="I148" s="47"/>
      <c r="J148" s="47"/>
      <c r="K148" s="83"/>
      <c r="L148" s="45"/>
      <c r="M148" s="83"/>
      <c r="N148" s="45"/>
    </row>
    <row r="149" spans="2:14" s="37" customFormat="1" ht="13.5">
      <c r="B149" s="47"/>
      <c r="C149" s="47"/>
      <c r="D149" s="46"/>
      <c r="E149" s="46"/>
      <c r="F149" s="83"/>
      <c r="G149" s="46"/>
      <c r="H149" s="47"/>
      <c r="I149" s="47"/>
      <c r="J149" s="47"/>
      <c r="K149" s="83"/>
      <c r="L149" s="45"/>
      <c r="M149" s="83"/>
      <c r="N149" s="45"/>
    </row>
    <row r="150" spans="2:14" s="37" customFormat="1" ht="13.5">
      <c r="B150" s="47"/>
      <c r="C150" s="47"/>
      <c r="D150" s="46"/>
      <c r="E150" s="46"/>
      <c r="F150" s="83"/>
      <c r="G150" s="46"/>
      <c r="H150" s="47"/>
      <c r="I150" s="47"/>
      <c r="J150" s="47"/>
      <c r="K150" s="83"/>
      <c r="L150" s="45"/>
      <c r="M150" s="83"/>
      <c r="N150" s="45"/>
    </row>
    <row r="151" spans="2:14" s="37" customFormat="1" ht="13.5">
      <c r="B151" s="47"/>
      <c r="C151" s="47"/>
      <c r="D151" s="46"/>
      <c r="E151" s="46"/>
      <c r="F151" s="83"/>
      <c r="G151" s="46"/>
      <c r="H151" s="47"/>
      <c r="I151" s="47"/>
      <c r="J151" s="47"/>
      <c r="K151" s="83"/>
      <c r="L151" s="45"/>
      <c r="M151" s="83"/>
      <c r="N151" s="45"/>
    </row>
    <row r="152" spans="2:14" s="37" customFormat="1" ht="13.5">
      <c r="B152" s="47"/>
      <c r="C152" s="47"/>
      <c r="D152" s="46"/>
      <c r="E152" s="46"/>
      <c r="F152" s="83"/>
      <c r="G152" s="46"/>
      <c r="H152" s="47"/>
      <c r="I152" s="47"/>
      <c r="J152" s="47"/>
      <c r="K152" s="83"/>
      <c r="L152" s="45"/>
      <c r="M152" s="83"/>
      <c r="N152" s="45"/>
    </row>
    <row r="153" spans="2:14" s="37" customFormat="1" ht="13.5">
      <c r="B153" s="47"/>
      <c r="C153" s="47"/>
      <c r="D153" s="46"/>
      <c r="E153" s="46"/>
      <c r="F153" s="83"/>
      <c r="G153" s="46"/>
      <c r="H153" s="47"/>
      <c r="I153" s="47"/>
      <c r="J153" s="47"/>
      <c r="K153" s="83"/>
      <c r="L153" s="45"/>
      <c r="M153" s="83"/>
      <c r="N153" s="45"/>
    </row>
    <row r="154" spans="2:14" s="37" customFormat="1" ht="13.5">
      <c r="B154" s="47"/>
      <c r="C154" s="47"/>
      <c r="D154" s="46"/>
      <c r="E154" s="46"/>
      <c r="F154" s="83"/>
      <c r="G154" s="46"/>
      <c r="H154" s="47"/>
      <c r="I154" s="47"/>
      <c r="J154" s="47"/>
      <c r="K154" s="83"/>
      <c r="L154" s="45"/>
      <c r="M154" s="83"/>
      <c r="N154" s="45"/>
    </row>
    <row r="155" spans="2:14" s="37" customFormat="1" ht="13.5">
      <c r="B155" s="47"/>
      <c r="C155" s="47"/>
      <c r="D155" s="46"/>
      <c r="E155" s="46"/>
      <c r="F155" s="83"/>
      <c r="G155" s="46"/>
      <c r="H155" s="47"/>
      <c r="I155" s="47"/>
      <c r="J155" s="47"/>
      <c r="K155" s="83"/>
      <c r="L155" s="45"/>
      <c r="M155" s="83"/>
      <c r="N155" s="45"/>
    </row>
    <row r="156" spans="2:14" s="37" customFormat="1" ht="13.5">
      <c r="B156" s="47"/>
      <c r="C156" s="47"/>
      <c r="D156" s="46"/>
      <c r="E156" s="46"/>
      <c r="F156" s="83"/>
      <c r="G156" s="46"/>
      <c r="H156" s="47"/>
      <c r="I156" s="47"/>
      <c r="J156" s="47"/>
      <c r="K156" s="83"/>
      <c r="L156" s="45"/>
      <c r="M156" s="83"/>
      <c r="N156" s="45"/>
    </row>
    <row r="157" spans="2:14" s="37" customFormat="1" ht="13.5">
      <c r="B157" s="47"/>
      <c r="C157" s="47"/>
      <c r="D157" s="46"/>
      <c r="E157" s="46"/>
      <c r="F157" s="83"/>
      <c r="G157" s="46"/>
      <c r="H157" s="47"/>
      <c r="I157" s="47"/>
      <c r="J157" s="47"/>
      <c r="K157" s="83"/>
      <c r="L157" s="45"/>
      <c r="M157" s="83"/>
      <c r="N157" s="45"/>
    </row>
    <row r="158" spans="2:14" s="37" customFormat="1" ht="13.5">
      <c r="B158" s="47"/>
      <c r="C158" s="47"/>
      <c r="D158" s="46"/>
      <c r="E158" s="46"/>
      <c r="F158" s="83"/>
      <c r="G158" s="46"/>
      <c r="H158" s="47"/>
      <c r="I158" s="47"/>
      <c r="J158" s="47"/>
      <c r="K158" s="83"/>
      <c r="L158" s="45"/>
      <c r="M158" s="83"/>
      <c r="N158" s="45"/>
    </row>
    <row r="159" spans="2:14" s="37" customFormat="1" ht="13.5">
      <c r="B159" s="47"/>
      <c r="C159" s="47"/>
      <c r="D159" s="46"/>
      <c r="E159" s="46"/>
      <c r="F159" s="83"/>
      <c r="G159" s="46"/>
      <c r="H159" s="47"/>
      <c r="I159" s="47"/>
      <c r="J159" s="47"/>
      <c r="K159" s="83"/>
      <c r="L159" s="45"/>
      <c r="M159" s="83"/>
      <c r="N159" s="45"/>
    </row>
    <row r="160" spans="2:14" s="37" customFormat="1" ht="13.5">
      <c r="B160" s="47"/>
      <c r="C160" s="47"/>
      <c r="D160" s="46"/>
      <c r="E160" s="46"/>
      <c r="F160" s="83"/>
      <c r="G160" s="46"/>
      <c r="H160" s="47"/>
      <c r="I160" s="47"/>
      <c r="J160" s="47"/>
      <c r="K160" s="83"/>
      <c r="L160" s="45"/>
      <c r="M160" s="83"/>
      <c r="N160" s="45"/>
    </row>
    <row r="161" spans="2:14" s="37" customFormat="1" ht="13.5">
      <c r="B161" s="47"/>
      <c r="C161" s="47"/>
      <c r="D161" s="46"/>
      <c r="E161" s="46"/>
      <c r="F161" s="83"/>
      <c r="G161" s="46"/>
      <c r="H161" s="47"/>
      <c r="I161" s="47"/>
      <c r="J161" s="47"/>
      <c r="K161" s="83"/>
      <c r="L161" s="45"/>
      <c r="M161" s="83"/>
      <c r="N161" s="45"/>
    </row>
    <row r="162" spans="2:14" s="37" customFormat="1" ht="13.5">
      <c r="B162" s="47"/>
      <c r="C162" s="47"/>
      <c r="D162" s="46"/>
      <c r="E162" s="46"/>
      <c r="F162" s="83"/>
      <c r="G162" s="46"/>
      <c r="H162" s="47"/>
      <c r="I162" s="47"/>
      <c r="J162" s="47"/>
      <c r="K162" s="83"/>
      <c r="L162" s="45"/>
      <c r="M162" s="83"/>
      <c r="N162" s="45"/>
    </row>
    <row r="163" spans="2:14" s="37" customFormat="1" ht="13.5">
      <c r="B163" s="47"/>
      <c r="C163" s="47"/>
      <c r="D163" s="46"/>
      <c r="E163" s="46"/>
      <c r="F163" s="83"/>
      <c r="G163" s="46"/>
      <c r="H163" s="47"/>
      <c r="I163" s="47"/>
      <c r="J163" s="47"/>
      <c r="K163" s="83"/>
      <c r="L163" s="45"/>
      <c r="M163" s="83"/>
      <c r="N163" s="45"/>
    </row>
    <row r="164" spans="2:14" s="37" customFormat="1" ht="13.5">
      <c r="B164" s="47"/>
      <c r="C164" s="47"/>
      <c r="D164" s="46"/>
      <c r="E164" s="46"/>
      <c r="F164" s="83"/>
      <c r="G164" s="46"/>
      <c r="H164" s="47"/>
      <c r="I164" s="47"/>
      <c r="J164" s="47"/>
      <c r="K164" s="83"/>
      <c r="L164" s="45"/>
      <c r="M164" s="83"/>
      <c r="N164" s="45"/>
    </row>
    <row r="165" spans="2:14" s="37" customFormat="1" ht="13.5">
      <c r="B165" s="47"/>
      <c r="C165" s="47"/>
      <c r="D165" s="46"/>
      <c r="E165" s="46"/>
      <c r="F165" s="83"/>
      <c r="G165" s="46"/>
      <c r="H165" s="47"/>
      <c r="I165" s="47"/>
      <c r="J165" s="47"/>
      <c r="K165" s="83"/>
      <c r="L165" s="45"/>
      <c r="M165" s="83"/>
      <c r="N165" s="45"/>
    </row>
    <row r="166" spans="2:14" s="37" customFormat="1" ht="13.5">
      <c r="B166" s="47"/>
      <c r="C166" s="47"/>
      <c r="D166" s="46"/>
      <c r="E166" s="46"/>
      <c r="F166" s="83"/>
      <c r="G166" s="46"/>
      <c r="H166" s="47"/>
      <c r="I166" s="47"/>
      <c r="J166" s="47"/>
      <c r="K166" s="83"/>
      <c r="L166" s="45"/>
      <c r="M166" s="83"/>
      <c r="N166" s="45"/>
    </row>
    <row r="167" spans="2:14" s="37" customFormat="1" ht="13.5">
      <c r="B167" s="47"/>
      <c r="C167" s="47"/>
      <c r="D167" s="46"/>
      <c r="E167" s="46"/>
      <c r="F167" s="83"/>
      <c r="G167" s="46"/>
      <c r="H167" s="47"/>
      <c r="I167" s="47"/>
      <c r="J167" s="47"/>
      <c r="K167" s="83"/>
      <c r="L167" s="45"/>
      <c r="M167" s="83"/>
      <c r="N167" s="45"/>
    </row>
    <row r="168" ht="13.5">
      <c r="D168" s="73"/>
    </row>
    <row r="169" ht="13.5">
      <c r="D169" s="73"/>
    </row>
    <row r="170" ht="13.5">
      <c r="D170" s="73"/>
    </row>
    <row r="171" ht="13.5">
      <c r="D171" s="73"/>
    </row>
    <row r="172" ht="13.5">
      <c r="D172" s="73"/>
    </row>
    <row r="173" ht="13.5">
      <c r="D173" s="73"/>
    </row>
    <row r="174" ht="13.5">
      <c r="D174" s="73"/>
    </row>
    <row r="175" ht="13.5">
      <c r="D175" s="73"/>
    </row>
    <row r="176" ht="13.5">
      <c r="D176" s="73"/>
    </row>
    <row r="177" ht="13.5">
      <c r="D177" s="73"/>
    </row>
    <row r="178" ht="13.5">
      <c r="D178" s="73"/>
    </row>
    <row r="179" ht="13.5">
      <c r="D179" s="73"/>
    </row>
    <row r="180" ht="13.5">
      <c r="D180" s="73"/>
    </row>
    <row r="181" ht="13.5">
      <c r="D181" s="73"/>
    </row>
    <row r="182" ht="13.5">
      <c r="D182" s="73"/>
    </row>
    <row r="183" ht="13.5">
      <c r="D183" s="73"/>
    </row>
    <row r="184" ht="13.5">
      <c r="D184" s="73"/>
    </row>
    <row r="185" ht="13.5">
      <c r="D185" s="73"/>
    </row>
    <row r="186" ht="13.5">
      <c r="D186" s="73"/>
    </row>
    <row r="187" ht="13.5">
      <c r="D187" s="73"/>
    </row>
    <row r="188" ht="13.5">
      <c r="D188" s="73"/>
    </row>
    <row r="189" ht="13.5">
      <c r="D189" s="73"/>
    </row>
    <row r="190" ht="13.5">
      <c r="D190" s="73"/>
    </row>
    <row r="191" ht="13.5">
      <c r="D191" s="73"/>
    </row>
    <row r="192" ht="13.5">
      <c r="D192" s="73"/>
    </row>
    <row r="193" ht="13.5">
      <c r="D193" s="73"/>
    </row>
    <row r="194" ht="13.5">
      <c r="D194" s="73"/>
    </row>
    <row r="195" ht="13.5">
      <c r="D195" s="73"/>
    </row>
    <row r="196" ht="13.5">
      <c r="D196" s="73"/>
    </row>
    <row r="197" ht="13.5">
      <c r="D197" s="73"/>
    </row>
    <row r="198" ht="13.5">
      <c r="D198" s="73"/>
    </row>
    <row r="199" ht="13.5">
      <c r="D199" s="73"/>
    </row>
    <row r="200" ht="13.5">
      <c r="D200" s="73"/>
    </row>
    <row r="201" ht="13.5">
      <c r="D201" s="73"/>
    </row>
  </sheetData>
  <sheetProtection/>
  <mergeCells count="12">
    <mergeCell ref="A1:N1"/>
    <mergeCell ref="A3:A4"/>
    <mergeCell ref="H3:H4"/>
    <mergeCell ref="K3:L3"/>
    <mergeCell ref="M3:N3"/>
    <mergeCell ref="F3:G3"/>
    <mergeCell ref="B3:B4"/>
    <mergeCell ref="D3:E3"/>
    <mergeCell ref="A43:N43"/>
    <mergeCell ref="I3:I4"/>
    <mergeCell ref="C3:C4"/>
    <mergeCell ref="J3:J4"/>
  </mergeCells>
  <printOptions/>
  <pageMargins left="0.51" right="0.35" top="0.93" bottom="0.85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.37890625" style="19" customWidth="1"/>
    <col min="2" max="2" width="9.625" style="19" customWidth="1"/>
    <col min="3" max="3" width="1.37890625" style="19" customWidth="1"/>
    <col min="4" max="4" width="12.00390625" style="58" customWidth="1"/>
    <col min="5" max="5" width="12.00390625" style="10" customWidth="1"/>
    <col min="6" max="6" width="12.25390625" style="10" customWidth="1"/>
    <col min="7" max="8" width="11.625" style="10" customWidth="1"/>
    <col min="9" max="9" width="13.75390625" style="10" customWidth="1"/>
    <col min="10" max="10" width="14.875" style="10" customWidth="1"/>
    <col min="11" max="16384" width="9.00390625" style="6" customWidth="1"/>
  </cols>
  <sheetData>
    <row r="1" spans="1:10" s="60" customFormat="1" ht="17.25" customHeight="1">
      <c r="A1" s="488" t="s">
        <v>680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s="24" customFormat="1" ht="9" customHeight="1" thickBot="1">
      <c r="A2" s="27"/>
      <c r="B2" s="27"/>
      <c r="C2" s="27"/>
      <c r="D2" s="61"/>
      <c r="E2" s="62"/>
      <c r="F2" s="62"/>
      <c r="G2" s="62"/>
      <c r="H2" s="62"/>
      <c r="I2" s="62"/>
      <c r="J2" s="62"/>
    </row>
    <row r="3" spans="1:10" s="37" customFormat="1" ht="16.5" customHeight="1">
      <c r="A3" s="485"/>
      <c r="B3" s="490" t="s">
        <v>340</v>
      </c>
      <c r="C3" s="491"/>
      <c r="D3" s="496" t="s">
        <v>560</v>
      </c>
      <c r="E3" s="495" t="s">
        <v>559</v>
      </c>
      <c r="F3" s="481" t="s">
        <v>557</v>
      </c>
      <c r="G3" s="493"/>
      <c r="H3" s="494"/>
      <c r="I3" s="39" t="s">
        <v>558</v>
      </c>
      <c r="J3" s="492" t="s">
        <v>919</v>
      </c>
    </row>
    <row r="4" spans="1:10" s="37" customFormat="1" ht="16.5" customHeight="1">
      <c r="A4" s="487"/>
      <c r="B4" s="487"/>
      <c r="C4" s="482"/>
      <c r="D4" s="497"/>
      <c r="E4" s="479"/>
      <c r="F4" s="41" t="s">
        <v>15</v>
      </c>
      <c r="G4" s="41" t="s">
        <v>5</v>
      </c>
      <c r="H4" s="41" t="s">
        <v>6</v>
      </c>
      <c r="I4" s="38" t="s">
        <v>16</v>
      </c>
      <c r="J4" s="481"/>
    </row>
    <row r="5" spans="1:10" s="37" customFormat="1" ht="6" customHeight="1">
      <c r="A5" s="64"/>
      <c r="B5" s="64"/>
      <c r="C5" s="44"/>
      <c r="D5" s="65"/>
      <c r="E5" s="45"/>
      <c r="F5" s="45"/>
      <c r="G5" s="45"/>
      <c r="H5" s="45"/>
      <c r="I5" s="45"/>
      <c r="J5" s="45"/>
    </row>
    <row r="6" spans="1:10" ht="15.75" customHeight="1">
      <c r="A6" s="11"/>
      <c r="B6" s="112" t="s">
        <v>15</v>
      </c>
      <c r="C6" s="9"/>
      <c r="D6" s="323">
        <f>SUM(D8:D58)</f>
        <v>202.88999999999996</v>
      </c>
      <c r="E6" s="324">
        <f>SUM(E8:E58)</f>
        <v>161718</v>
      </c>
      <c r="F6" s="324">
        <f>SUM(F8:F58)</f>
        <v>413136</v>
      </c>
      <c r="G6" s="324">
        <f>SUM(G8:G58)</f>
        <v>196525</v>
      </c>
      <c r="H6" s="324">
        <f>SUM(H8:H58)</f>
        <v>216611</v>
      </c>
      <c r="I6" s="324">
        <f>F6/D6</f>
        <v>2036.256099364188</v>
      </c>
      <c r="J6" s="324">
        <f>SUM(J8:J58)</f>
        <v>413367</v>
      </c>
    </row>
    <row r="7" spans="1:10" s="37" customFormat="1" ht="4.5" customHeight="1">
      <c r="A7" s="59"/>
      <c r="B7" s="63"/>
      <c r="C7" s="44"/>
      <c r="D7" s="66"/>
      <c r="E7" s="45"/>
      <c r="F7" s="45"/>
      <c r="G7" s="45"/>
      <c r="H7" s="45"/>
      <c r="I7" s="45"/>
      <c r="J7" s="45" t="s">
        <v>10</v>
      </c>
    </row>
    <row r="8" spans="1:10" s="37" customFormat="1" ht="14.25" customHeight="1">
      <c r="A8" s="59"/>
      <c r="B8" s="63" t="s">
        <v>868</v>
      </c>
      <c r="C8" s="44"/>
      <c r="D8" s="325">
        <v>1.25</v>
      </c>
      <c r="E8" s="326">
        <v>2117</v>
      </c>
      <c r="F8" s="326">
        <f>G8+H8</f>
        <v>5120</v>
      </c>
      <c r="G8" s="326">
        <v>2341</v>
      </c>
      <c r="H8" s="326">
        <v>2779</v>
      </c>
      <c r="I8" s="326">
        <f aca="true" t="shared" si="0" ref="I8:I57">F8/D8</f>
        <v>4096</v>
      </c>
      <c r="J8" s="326">
        <v>5613</v>
      </c>
    </row>
    <row r="9" spans="1:10" s="37" customFormat="1" ht="14.25" customHeight="1">
      <c r="A9" s="59"/>
      <c r="B9" s="63" t="s">
        <v>869</v>
      </c>
      <c r="C9" s="44"/>
      <c r="D9" s="325">
        <v>0.93</v>
      </c>
      <c r="E9" s="326">
        <v>1886</v>
      </c>
      <c r="F9" s="326">
        <f aca="true" t="shared" si="1" ref="F9:F57">G9+H9</f>
        <v>4473</v>
      </c>
      <c r="G9" s="326">
        <v>2039</v>
      </c>
      <c r="H9" s="326">
        <v>2434</v>
      </c>
      <c r="I9" s="326">
        <f t="shared" si="0"/>
        <v>4809.677419354838</v>
      </c>
      <c r="J9" s="326">
        <v>4972</v>
      </c>
    </row>
    <row r="10" spans="1:10" s="37" customFormat="1" ht="14.25" customHeight="1">
      <c r="A10" s="59"/>
      <c r="B10" s="63" t="s">
        <v>870</v>
      </c>
      <c r="C10" s="44"/>
      <c r="D10" s="325">
        <v>0.55</v>
      </c>
      <c r="E10" s="326">
        <v>1651</v>
      </c>
      <c r="F10" s="326">
        <f t="shared" si="1"/>
        <v>3448</v>
      </c>
      <c r="G10" s="326">
        <v>1615</v>
      </c>
      <c r="H10" s="326">
        <v>1833</v>
      </c>
      <c r="I10" s="326">
        <f t="shared" si="0"/>
        <v>6269.090909090909</v>
      </c>
      <c r="J10" s="326">
        <v>3719</v>
      </c>
    </row>
    <row r="11" spans="1:10" s="37" customFormat="1" ht="14.25" customHeight="1">
      <c r="A11" s="59"/>
      <c r="B11" s="63" t="s">
        <v>871</v>
      </c>
      <c r="C11" s="44"/>
      <c r="D11" s="325">
        <v>0.7</v>
      </c>
      <c r="E11" s="326">
        <v>1893</v>
      </c>
      <c r="F11" s="326">
        <f t="shared" si="1"/>
        <v>4058</v>
      </c>
      <c r="G11" s="326">
        <v>1810</v>
      </c>
      <c r="H11" s="326">
        <v>2248</v>
      </c>
      <c r="I11" s="326">
        <f t="shared" si="0"/>
        <v>5797.142857142858</v>
      </c>
      <c r="J11" s="326">
        <v>3962</v>
      </c>
    </row>
    <row r="12" spans="1:10" s="37" customFormat="1" ht="14.25" customHeight="1">
      <c r="A12" s="59"/>
      <c r="B12" s="63" t="s">
        <v>872</v>
      </c>
      <c r="C12" s="44"/>
      <c r="D12" s="325">
        <v>1.2</v>
      </c>
      <c r="E12" s="326">
        <v>3251</v>
      </c>
      <c r="F12" s="326">
        <f t="shared" si="1"/>
        <v>7152</v>
      </c>
      <c r="G12" s="326">
        <v>3181</v>
      </c>
      <c r="H12" s="326">
        <v>3971</v>
      </c>
      <c r="I12" s="326">
        <f t="shared" si="0"/>
        <v>5960</v>
      </c>
      <c r="J12" s="326">
        <v>7952</v>
      </c>
    </row>
    <row r="13" spans="1:10" s="37" customFormat="1" ht="14.25" customHeight="1">
      <c r="A13" s="59"/>
      <c r="B13" s="63" t="s">
        <v>873</v>
      </c>
      <c r="C13" s="44"/>
      <c r="D13" s="325">
        <v>0.84</v>
      </c>
      <c r="E13" s="326">
        <v>2693</v>
      </c>
      <c r="F13" s="326">
        <f t="shared" si="1"/>
        <v>5979</v>
      </c>
      <c r="G13" s="326">
        <v>2763</v>
      </c>
      <c r="H13" s="326">
        <v>3216</v>
      </c>
      <c r="I13" s="326">
        <f t="shared" si="0"/>
        <v>7117.857142857143</v>
      </c>
      <c r="J13" s="326">
        <v>6360</v>
      </c>
    </row>
    <row r="14" spans="1:10" s="37" customFormat="1" ht="14.25" customHeight="1">
      <c r="A14" s="59"/>
      <c r="B14" s="63" t="s">
        <v>874</v>
      </c>
      <c r="C14" s="44"/>
      <c r="D14" s="325">
        <v>0.85</v>
      </c>
      <c r="E14" s="326">
        <v>3218</v>
      </c>
      <c r="F14" s="326">
        <f t="shared" si="1"/>
        <v>7731</v>
      </c>
      <c r="G14" s="326">
        <v>3529</v>
      </c>
      <c r="H14" s="326">
        <v>4202</v>
      </c>
      <c r="I14" s="326">
        <f t="shared" si="0"/>
        <v>9095.29411764706</v>
      </c>
      <c r="J14" s="326">
        <v>7444</v>
      </c>
    </row>
    <row r="15" spans="1:10" s="37" customFormat="1" ht="14.25" customHeight="1">
      <c r="A15" s="59"/>
      <c r="B15" s="63" t="s">
        <v>875</v>
      </c>
      <c r="C15" s="44"/>
      <c r="D15" s="325">
        <v>1.04</v>
      </c>
      <c r="E15" s="326">
        <v>3180</v>
      </c>
      <c r="F15" s="326">
        <f t="shared" si="1"/>
        <v>7177</v>
      </c>
      <c r="G15" s="326">
        <v>3251</v>
      </c>
      <c r="H15" s="326">
        <v>3926</v>
      </c>
      <c r="I15" s="326">
        <f t="shared" si="0"/>
        <v>6900.961538461538</v>
      </c>
      <c r="J15" s="326">
        <v>7662</v>
      </c>
    </row>
    <row r="16" spans="1:10" s="37" customFormat="1" ht="14.25" customHeight="1">
      <c r="A16" s="59"/>
      <c r="B16" s="63" t="s">
        <v>876</v>
      </c>
      <c r="C16" s="44"/>
      <c r="D16" s="325">
        <v>0.75</v>
      </c>
      <c r="E16" s="326">
        <v>2694</v>
      </c>
      <c r="F16" s="326">
        <f t="shared" si="1"/>
        <v>6405</v>
      </c>
      <c r="G16" s="326">
        <v>2943</v>
      </c>
      <c r="H16" s="326">
        <v>3462</v>
      </c>
      <c r="I16" s="326">
        <f t="shared" si="0"/>
        <v>8540</v>
      </c>
      <c r="J16" s="326">
        <v>6720</v>
      </c>
    </row>
    <row r="17" spans="1:10" s="37" customFormat="1" ht="14.25" customHeight="1">
      <c r="A17" s="59"/>
      <c r="B17" s="63" t="s">
        <v>877</v>
      </c>
      <c r="C17" s="44"/>
      <c r="D17" s="325">
        <v>2.47</v>
      </c>
      <c r="E17" s="326">
        <v>4681</v>
      </c>
      <c r="F17" s="326">
        <f t="shared" si="1"/>
        <v>11508</v>
      </c>
      <c r="G17" s="326">
        <v>5406</v>
      </c>
      <c r="H17" s="326">
        <v>6102</v>
      </c>
      <c r="I17" s="326">
        <f t="shared" si="0"/>
        <v>4659.10931174089</v>
      </c>
      <c r="J17" s="326">
        <v>11371</v>
      </c>
    </row>
    <row r="18" spans="1:10" s="37" customFormat="1" ht="14.25" customHeight="1">
      <c r="A18" s="59"/>
      <c r="B18" s="63" t="s">
        <v>878</v>
      </c>
      <c r="C18" s="44"/>
      <c r="D18" s="325">
        <v>6.22</v>
      </c>
      <c r="E18" s="326">
        <v>2886</v>
      </c>
      <c r="F18" s="326">
        <f t="shared" si="1"/>
        <v>8026</v>
      </c>
      <c r="G18" s="326">
        <v>3917</v>
      </c>
      <c r="H18" s="326">
        <v>4109</v>
      </c>
      <c r="I18" s="326">
        <f t="shared" si="0"/>
        <v>1290.3536977491963</v>
      </c>
      <c r="J18" s="326">
        <v>7712</v>
      </c>
    </row>
    <row r="19" spans="1:10" s="37" customFormat="1" ht="14.25" customHeight="1">
      <c r="A19" s="59"/>
      <c r="B19" s="63" t="s">
        <v>879</v>
      </c>
      <c r="C19" s="44"/>
      <c r="D19" s="325">
        <v>1.18</v>
      </c>
      <c r="E19" s="326">
        <v>2869</v>
      </c>
      <c r="F19" s="326">
        <f t="shared" si="1"/>
        <v>7233</v>
      </c>
      <c r="G19" s="326">
        <v>3282</v>
      </c>
      <c r="H19" s="326">
        <v>3951</v>
      </c>
      <c r="I19" s="326">
        <f t="shared" si="0"/>
        <v>6129.661016949153</v>
      </c>
      <c r="J19" s="326">
        <v>7270</v>
      </c>
    </row>
    <row r="20" spans="1:10" s="37" customFormat="1" ht="14.25" customHeight="1">
      <c r="A20" s="59"/>
      <c r="B20" s="63" t="s">
        <v>880</v>
      </c>
      <c r="C20" s="44"/>
      <c r="D20" s="325">
        <v>2.25</v>
      </c>
      <c r="E20" s="326">
        <v>5233</v>
      </c>
      <c r="F20" s="326">
        <f t="shared" si="1"/>
        <v>13333</v>
      </c>
      <c r="G20" s="326">
        <v>6209</v>
      </c>
      <c r="H20" s="326">
        <v>7124</v>
      </c>
      <c r="I20" s="326">
        <f t="shared" si="0"/>
        <v>5925.777777777777</v>
      </c>
      <c r="J20" s="326">
        <v>13627</v>
      </c>
    </row>
    <row r="21" spans="1:10" s="37" customFormat="1" ht="14.25" customHeight="1">
      <c r="A21" s="59"/>
      <c r="B21" s="63" t="s">
        <v>881</v>
      </c>
      <c r="C21" s="44"/>
      <c r="D21" s="325">
        <v>8.67</v>
      </c>
      <c r="E21" s="326">
        <v>3883</v>
      </c>
      <c r="F21" s="326">
        <f t="shared" si="1"/>
        <v>10615</v>
      </c>
      <c r="G21" s="326">
        <v>4979</v>
      </c>
      <c r="H21" s="326">
        <v>5636</v>
      </c>
      <c r="I21" s="326">
        <f t="shared" si="0"/>
        <v>1224.3367935409458</v>
      </c>
      <c r="J21" s="326">
        <v>10568</v>
      </c>
    </row>
    <row r="22" spans="1:10" s="37" customFormat="1" ht="14.25" customHeight="1">
      <c r="A22" s="59"/>
      <c r="B22" s="63" t="s">
        <v>882</v>
      </c>
      <c r="C22" s="44"/>
      <c r="D22" s="325">
        <v>3.85</v>
      </c>
      <c r="E22" s="326">
        <v>4275</v>
      </c>
      <c r="F22" s="326">
        <f t="shared" si="1"/>
        <v>11296</v>
      </c>
      <c r="G22" s="326">
        <v>5348</v>
      </c>
      <c r="H22" s="326">
        <v>5948</v>
      </c>
      <c r="I22" s="326">
        <f t="shared" si="0"/>
        <v>2934.025974025974</v>
      </c>
      <c r="J22" s="326">
        <v>10990</v>
      </c>
    </row>
    <row r="23" spans="1:10" s="37" customFormat="1" ht="14.25" customHeight="1">
      <c r="A23" s="59"/>
      <c r="B23" s="63" t="s">
        <v>883</v>
      </c>
      <c r="C23" s="44"/>
      <c r="D23" s="325">
        <v>1.65</v>
      </c>
      <c r="E23" s="326">
        <v>4443</v>
      </c>
      <c r="F23" s="326">
        <f t="shared" si="1"/>
        <v>10442</v>
      </c>
      <c r="G23" s="326">
        <v>4826</v>
      </c>
      <c r="H23" s="326">
        <v>5616</v>
      </c>
      <c r="I23" s="326">
        <f t="shared" si="0"/>
        <v>6328.484848484849</v>
      </c>
      <c r="J23" s="326">
        <v>10622</v>
      </c>
    </row>
    <row r="24" spans="1:10" s="37" customFormat="1" ht="14.25" customHeight="1">
      <c r="A24" s="59"/>
      <c r="B24" s="63" t="s">
        <v>884</v>
      </c>
      <c r="C24" s="44"/>
      <c r="D24" s="325">
        <v>1.51</v>
      </c>
      <c r="E24" s="326">
        <v>3304</v>
      </c>
      <c r="F24" s="326">
        <f t="shared" si="1"/>
        <v>8495</v>
      </c>
      <c r="G24" s="326">
        <v>4027</v>
      </c>
      <c r="H24" s="326">
        <v>4468</v>
      </c>
      <c r="I24" s="326">
        <f t="shared" si="0"/>
        <v>5625.827814569537</v>
      </c>
      <c r="J24" s="326">
        <v>8975</v>
      </c>
    </row>
    <row r="25" spans="1:10" s="37" customFormat="1" ht="14.25" customHeight="1">
      <c r="A25" s="59"/>
      <c r="B25" s="63" t="s">
        <v>885</v>
      </c>
      <c r="C25" s="44"/>
      <c r="D25" s="325">
        <v>3.52</v>
      </c>
      <c r="E25" s="326">
        <v>5584</v>
      </c>
      <c r="F25" s="326">
        <f t="shared" si="1"/>
        <v>13316</v>
      </c>
      <c r="G25" s="326">
        <v>6483</v>
      </c>
      <c r="H25" s="326">
        <v>6833</v>
      </c>
      <c r="I25" s="326">
        <f t="shared" si="0"/>
        <v>3782.9545454545455</v>
      </c>
      <c r="J25" s="326">
        <v>12741</v>
      </c>
    </row>
    <row r="26" spans="1:10" s="37" customFormat="1" ht="14.25" customHeight="1">
      <c r="A26" s="59"/>
      <c r="B26" s="63" t="s">
        <v>886</v>
      </c>
      <c r="C26" s="44"/>
      <c r="D26" s="325">
        <v>3.19</v>
      </c>
      <c r="E26" s="326">
        <v>4299</v>
      </c>
      <c r="F26" s="326">
        <f t="shared" si="1"/>
        <v>10670</v>
      </c>
      <c r="G26" s="326">
        <v>5043</v>
      </c>
      <c r="H26" s="326">
        <v>5627</v>
      </c>
      <c r="I26" s="326">
        <f t="shared" si="0"/>
        <v>3344.8275862068967</v>
      </c>
      <c r="J26" s="326">
        <v>10571</v>
      </c>
    </row>
    <row r="27" spans="1:10" s="37" customFormat="1" ht="14.25" customHeight="1">
      <c r="A27" s="59"/>
      <c r="B27" s="63" t="s">
        <v>887</v>
      </c>
      <c r="C27" s="44"/>
      <c r="D27" s="325">
        <v>1.1</v>
      </c>
      <c r="E27" s="326">
        <v>2809</v>
      </c>
      <c r="F27" s="326">
        <f t="shared" si="1"/>
        <v>7076</v>
      </c>
      <c r="G27" s="326">
        <v>3245</v>
      </c>
      <c r="H27" s="326">
        <v>3831</v>
      </c>
      <c r="I27" s="326">
        <f t="shared" si="0"/>
        <v>6432.727272727272</v>
      </c>
      <c r="J27" s="326">
        <v>7412</v>
      </c>
    </row>
    <row r="28" spans="1:10" s="37" customFormat="1" ht="14.25" customHeight="1">
      <c r="A28" s="59"/>
      <c r="B28" s="63" t="s">
        <v>888</v>
      </c>
      <c r="C28" s="44"/>
      <c r="D28" s="325">
        <v>1.15</v>
      </c>
      <c r="E28" s="326">
        <v>3427</v>
      </c>
      <c r="F28" s="326">
        <f t="shared" si="1"/>
        <v>8279</v>
      </c>
      <c r="G28" s="326">
        <v>3944</v>
      </c>
      <c r="H28" s="326">
        <v>4335</v>
      </c>
      <c r="I28" s="326">
        <f t="shared" si="0"/>
        <v>7199.130434782609</v>
      </c>
      <c r="J28" s="326">
        <v>8481</v>
      </c>
    </row>
    <row r="29" spans="1:10" s="37" customFormat="1" ht="14.25" customHeight="1">
      <c r="A29" s="59"/>
      <c r="B29" s="63" t="s">
        <v>889</v>
      </c>
      <c r="C29" s="44"/>
      <c r="D29" s="325">
        <v>2</v>
      </c>
      <c r="E29" s="326">
        <v>3399</v>
      </c>
      <c r="F29" s="326">
        <f t="shared" si="1"/>
        <v>8547</v>
      </c>
      <c r="G29" s="326">
        <v>4082</v>
      </c>
      <c r="H29" s="326">
        <v>4465</v>
      </c>
      <c r="I29" s="326">
        <f t="shared" si="0"/>
        <v>4273.5</v>
      </c>
      <c r="J29" s="326">
        <v>8353</v>
      </c>
    </row>
    <row r="30" spans="1:10" s="37" customFormat="1" ht="14.25" customHeight="1">
      <c r="A30" s="59"/>
      <c r="B30" s="63" t="s">
        <v>890</v>
      </c>
      <c r="C30" s="44"/>
      <c r="D30" s="325">
        <v>8.2</v>
      </c>
      <c r="E30" s="326">
        <v>2329</v>
      </c>
      <c r="F30" s="326">
        <f t="shared" si="1"/>
        <v>6699</v>
      </c>
      <c r="G30" s="326">
        <v>3194</v>
      </c>
      <c r="H30" s="326">
        <v>3505</v>
      </c>
      <c r="I30" s="326">
        <f t="shared" si="0"/>
        <v>816.9512195121952</v>
      </c>
      <c r="J30" s="326">
        <v>6804</v>
      </c>
    </row>
    <row r="31" spans="1:10" s="37" customFormat="1" ht="14.25" customHeight="1">
      <c r="A31" s="59"/>
      <c r="B31" s="63" t="s">
        <v>891</v>
      </c>
      <c r="C31" s="44"/>
      <c r="D31" s="325">
        <v>4.04</v>
      </c>
      <c r="E31" s="326">
        <v>5089</v>
      </c>
      <c r="F31" s="326">
        <f t="shared" si="1"/>
        <v>13932</v>
      </c>
      <c r="G31" s="326">
        <v>6762</v>
      </c>
      <c r="H31" s="326">
        <v>7170</v>
      </c>
      <c r="I31" s="326">
        <f t="shared" si="0"/>
        <v>3448.5148514851485</v>
      </c>
      <c r="J31" s="326">
        <v>13697</v>
      </c>
    </row>
    <row r="32" spans="1:10" s="37" customFormat="1" ht="14.25" customHeight="1">
      <c r="A32" s="59"/>
      <c r="B32" s="63" t="s">
        <v>892</v>
      </c>
      <c r="C32" s="44"/>
      <c r="D32" s="325">
        <v>2.02</v>
      </c>
      <c r="E32" s="326">
        <v>2640</v>
      </c>
      <c r="F32" s="326">
        <f t="shared" si="1"/>
        <v>6808</v>
      </c>
      <c r="G32" s="326">
        <v>3234</v>
      </c>
      <c r="H32" s="326">
        <v>3574</v>
      </c>
      <c r="I32" s="326">
        <f t="shared" si="0"/>
        <v>3370.29702970297</v>
      </c>
      <c r="J32" s="326">
        <v>6862</v>
      </c>
    </row>
    <row r="33" spans="1:10" s="37" customFormat="1" ht="14.25" customHeight="1">
      <c r="A33" s="59"/>
      <c r="B33" s="63" t="s">
        <v>893</v>
      </c>
      <c r="C33" s="44"/>
      <c r="D33" s="325">
        <v>3</v>
      </c>
      <c r="E33" s="326">
        <v>3567</v>
      </c>
      <c r="F33" s="326">
        <f t="shared" si="1"/>
        <v>8153</v>
      </c>
      <c r="G33" s="326">
        <v>3882</v>
      </c>
      <c r="H33" s="326">
        <v>4271</v>
      </c>
      <c r="I33" s="326">
        <f t="shared" si="0"/>
        <v>2717.6666666666665</v>
      </c>
      <c r="J33" s="326">
        <v>7800</v>
      </c>
    </row>
    <row r="34" spans="1:10" s="37" customFormat="1" ht="14.25" customHeight="1">
      <c r="A34" s="59"/>
      <c r="B34" s="63" t="s">
        <v>894</v>
      </c>
      <c r="C34" s="44"/>
      <c r="D34" s="325">
        <v>2.12</v>
      </c>
      <c r="E34" s="326">
        <v>2535</v>
      </c>
      <c r="F34" s="326">
        <f t="shared" si="1"/>
        <v>6867</v>
      </c>
      <c r="G34" s="326">
        <v>3328</v>
      </c>
      <c r="H34" s="326">
        <v>3539</v>
      </c>
      <c r="I34" s="326">
        <f t="shared" si="0"/>
        <v>3239.1509433962265</v>
      </c>
      <c r="J34" s="326">
        <v>6495</v>
      </c>
    </row>
    <row r="35" spans="1:10" s="37" customFormat="1" ht="14.25" customHeight="1">
      <c r="A35" s="59"/>
      <c r="B35" s="63" t="s">
        <v>895</v>
      </c>
      <c r="C35" s="44"/>
      <c r="D35" s="325">
        <v>2.54</v>
      </c>
      <c r="E35" s="326">
        <v>1130</v>
      </c>
      <c r="F35" s="326">
        <f t="shared" si="1"/>
        <v>3069</v>
      </c>
      <c r="G35" s="326">
        <v>1489</v>
      </c>
      <c r="H35" s="326">
        <v>1580</v>
      </c>
      <c r="I35" s="326">
        <f t="shared" si="0"/>
        <v>1208.267716535433</v>
      </c>
      <c r="J35" s="326">
        <v>3149</v>
      </c>
    </row>
    <row r="36" spans="1:10" s="37" customFormat="1" ht="14.25" customHeight="1">
      <c r="A36" s="59"/>
      <c r="B36" s="63" t="s">
        <v>896</v>
      </c>
      <c r="C36" s="44"/>
      <c r="D36" s="325">
        <v>6.02</v>
      </c>
      <c r="E36" s="326">
        <v>3205</v>
      </c>
      <c r="F36" s="326">
        <f t="shared" si="1"/>
        <v>7662</v>
      </c>
      <c r="G36" s="326">
        <v>3608</v>
      </c>
      <c r="H36" s="326">
        <v>4054</v>
      </c>
      <c r="I36" s="326">
        <f t="shared" si="0"/>
        <v>1272.7574750830565</v>
      </c>
      <c r="J36" s="326">
        <v>8199</v>
      </c>
    </row>
    <row r="37" spans="1:10" s="37" customFormat="1" ht="14.25" customHeight="1">
      <c r="A37" s="59"/>
      <c r="B37" s="63" t="s">
        <v>897</v>
      </c>
      <c r="C37" s="44"/>
      <c r="D37" s="325">
        <v>3.59</v>
      </c>
      <c r="E37" s="326">
        <v>2849</v>
      </c>
      <c r="F37" s="326">
        <f t="shared" si="1"/>
        <v>7909</v>
      </c>
      <c r="G37" s="326">
        <v>3820</v>
      </c>
      <c r="H37" s="326">
        <v>4089</v>
      </c>
      <c r="I37" s="326">
        <f t="shared" si="0"/>
        <v>2203.064066852368</v>
      </c>
      <c r="J37" s="326">
        <v>7484</v>
      </c>
    </row>
    <row r="38" spans="1:10" s="37" customFormat="1" ht="14.25" customHeight="1">
      <c r="A38" s="59"/>
      <c r="B38" s="63" t="s">
        <v>898</v>
      </c>
      <c r="C38" s="44"/>
      <c r="D38" s="325">
        <v>7.71</v>
      </c>
      <c r="E38" s="326">
        <v>7146</v>
      </c>
      <c r="F38" s="326">
        <f t="shared" si="1"/>
        <v>15274</v>
      </c>
      <c r="G38" s="326">
        <v>7836</v>
      </c>
      <c r="H38" s="326">
        <v>7438</v>
      </c>
      <c r="I38" s="326">
        <f t="shared" si="0"/>
        <v>1981.0635538261997</v>
      </c>
      <c r="J38" s="326">
        <v>15717</v>
      </c>
    </row>
    <row r="39" spans="1:10" s="37" customFormat="1" ht="14.25" customHeight="1">
      <c r="A39" s="59"/>
      <c r="B39" s="63" t="s">
        <v>899</v>
      </c>
      <c r="C39" s="44"/>
      <c r="D39" s="325">
        <v>14.81</v>
      </c>
      <c r="E39" s="326">
        <v>876</v>
      </c>
      <c r="F39" s="326">
        <f t="shared" si="1"/>
        <v>2948</v>
      </c>
      <c r="G39" s="326">
        <v>1363</v>
      </c>
      <c r="H39" s="326">
        <v>1585</v>
      </c>
      <c r="I39" s="326">
        <f t="shared" si="0"/>
        <v>199.05469277515192</v>
      </c>
      <c r="J39" s="326">
        <v>3119</v>
      </c>
    </row>
    <row r="40" spans="1:10" s="37" customFormat="1" ht="14.25" customHeight="1">
      <c r="A40" s="59"/>
      <c r="B40" s="63" t="s">
        <v>900</v>
      </c>
      <c r="C40" s="44"/>
      <c r="D40" s="325">
        <v>5.74</v>
      </c>
      <c r="E40" s="326">
        <v>5038</v>
      </c>
      <c r="F40" s="326">
        <f t="shared" si="1"/>
        <v>12231</v>
      </c>
      <c r="G40" s="326">
        <v>5994</v>
      </c>
      <c r="H40" s="326">
        <v>6237</v>
      </c>
      <c r="I40" s="326">
        <f t="shared" si="0"/>
        <v>2130.836236933798</v>
      </c>
      <c r="J40" s="326">
        <v>11375</v>
      </c>
    </row>
    <row r="41" spans="1:10" s="37" customFormat="1" ht="14.25" customHeight="1">
      <c r="A41" s="59"/>
      <c r="B41" s="63" t="s">
        <v>901</v>
      </c>
      <c r="C41" s="44"/>
      <c r="D41" s="325">
        <v>3.49</v>
      </c>
      <c r="E41" s="326">
        <v>4433</v>
      </c>
      <c r="F41" s="326">
        <f t="shared" si="1"/>
        <v>11218</v>
      </c>
      <c r="G41" s="326">
        <v>5447</v>
      </c>
      <c r="H41" s="326">
        <v>5771</v>
      </c>
      <c r="I41" s="326">
        <f t="shared" si="0"/>
        <v>3214.3266475644696</v>
      </c>
      <c r="J41" s="326">
        <v>9721</v>
      </c>
    </row>
    <row r="42" spans="1:10" s="37" customFormat="1" ht="14.25" customHeight="1">
      <c r="A42" s="59"/>
      <c r="B42" s="63" t="s">
        <v>902</v>
      </c>
      <c r="C42" s="44"/>
      <c r="D42" s="325">
        <v>4.57</v>
      </c>
      <c r="E42" s="326">
        <v>3008</v>
      </c>
      <c r="F42" s="326">
        <f t="shared" si="1"/>
        <v>8684</v>
      </c>
      <c r="G42" s="326">
        <v>4220</v>
      </c>
      <c r="H42" s="326">
        <v>4464</v>
      </c>
      <c r="I42" s="326">
        <f t="shared" si="0"/>
        <v>1900.2188183807439</v>
      </c>
      <c r="J42" s="326">
        <v>8366</v>
      </c>
    </row>
    <row r="43" spans="1:10" s="37" customFormat="1" ht="14.25" customHeight="1">
      <c r="A43" s="59"/>
      <c r="B43" s="63" t="s">
        <v>903</v>
      </c>
      <c r="C43" s="44"/>
      <c r="D43" s="325">
        <v>3.67</v>
      </c>
      <c r="E43" s="326">
        <v>3946</v>
      </c>
      <c r="F43" s="326">
        <f t="shared" si="1"/>
        <v>10991</v>
      </c>
      <c r="G43" s="326">
        <v>5204</v>
      </c>
      <c r="H43" s="326">
        <v>5787</v>
      </c>
      <c r="I43" s="326">
        <f t="shared" si="0"/>
        <v>2994.8228882833787</v>
      </c>
      <c r="J43" s="326">
        <v>10646</v>
      </c>
    </row>
    <row r="44" spans="1:10" s="37" customFormat="1" ht="14.25" customHeight="1">
      <c r="A44" s="59"/>
      <c r="B44" s="63" t="s">
        <v>904</v>
      </c>
      <c r="C44" s="44"/>
      <c r="D44" s="325">
        <v>4.75</v>
      </c>
      <c r="E44" s="326">
        <v>5505</v>
      </c>
      <c r="F44" s="326">
        <f t="shared" si="1"/>
        <v>13153</v>
      </c>
      <c r="G44" s="326">
        <v>6515</v>
      </c>
      <c r="H44" s="326">
        <v>6638</v>
      </c>
      <c r="I44" s="326">
        <f t="shared" si="0"/>
        <v>2769.0526315789475</v>
      </c>
      <c r="J44" s="326">
        <v>12508</v>
      </c>
    </row>
    <row r="45" spans="1:10" s="37" customFormat="1" ht="14.25" customHeight="1">
      <c r="A45" s="59"/>
      <c r="B45" s="63" t="s">
        <v>905</v>
      </c>
      <c r="C45" s="44"/>
      <c r="D45" s="325">
        <v>4.43</v>
      </c>
      <c r="E45" s="326">
        <v>1728</v>
      </c>
      <c r="F45" s="326">
        <f t="shared" si="1"/>
        <v>5058</v>
      </c>
      <c r="G45" s="326">
        <v>2368</v>
      </c>
      <c r="H45" s="326">
        <v>2690</v>
      </c>
      <c r="I45" s="326">
        <f t="shared" si="0"/>
        <v>1141.7607223476298</v>
      </c>
      <c r="J45" s="326">
        <v>5097</v>
      </c>
    </row>
    <row r="46" spans="1:10" s="37" customFormat="1" ht="14.25" customHeight="1">
      <c r="A46" s="59"/>
      <c r="B46" s="63" t="s">
        <v>906</v>
      </c>
      <c r="C46" s="44"/>
      <c r="D46" s="325">
        <v>3.75</v>
      </c>
      <c r="E46" s="326">
        <v>4884</v>
      </c>
      <c r="F46" s="326">
        <f t="shared" si="1"/>
        <v>13037</v>
      </c>
      <c r="G46" s="326">
        <v>6104</v>
      </c>
      <c r="H46" s="326">
        <v>6933</v>
      </c>
      <c r="I46" s="326">
        <f t="shared" si="0"/>
        <v>3476.5333333333333</v>
      </c>
      <c r="J46" s="326">
        <v>12934</v>
      </c>
    </row>
    <row r="47" spans="1:10" s="37" customFormat="1" ht="14.25" customHeight="1">
      <c r="A47" s="59"/>
      <c r="B47" s="63" t="s">
        <v>907</v>
      </c>
      <c r="C47" s="44"/>
      <c r="D47" s="325">
        <v>3.39</v>
      </c>
      <c r="E47" s="326">
        <v>5446</v>
      </c>
      <c r="F47" s="326">
        <f t="shared" si="1"/>
        <v>13699</v>
      </c>
      <c r="G47" s="326">
        <v>6435</v>
      </c>
      <c r="H47" s="326">
        <v>7264</v>
      </c>
      <c r="I47" s="326">
        <f t="shared" si="0"/>
        <v>4041.0029498525073</v>
      </c>
      <c r="J47" s="326">
        <v>13831</v>
      </c>
    </row>
    <row r="48" spans="1:10" s="37" customFormat="1" ht="14.25" customHeight="1">
      <c r="A48" s="59"/>
      <c r="B48" s="63" t="s">
        <v>908</v>
      </c>
      <c r="C48" s="44"/>
      <c r="D48" s="325">
        <v>3.74</v>
      </c>
      <c r="E48" s="326">
        <v>1685</v>
      </c>
      <c r="F48" s="326">
        <f t="shared" si="1"/>
        <v>4704</v>
      </c>
      <c r="G48" s="326">
        <v>2322</v>
      </c>
      <c r="H48" s="326">
        <v>2382</v>
      </c>
      <c r="I48" s="326">
        <f t="shared" si="0"/>
        <v>1257.7540106951872</v>
      </c>
      <c r="J48" s="326">
        <v>4717</v>
      </c>
    </row>
    <row r="49" spans="1:10" s="37" customFormat="1" ht="14.25" customHeight="1">
      <c r="A49" s="59"/>
      <c r="B49" s="63" t="s">
        <v>909</v>
      </c>
      <c r="C49" s="44"/>
      <c r="D49" s="325">
        <v>6.11</v>
      </c>
      <c r="E49" s="326">
        <v>2782</v>
      </c>
      <c r="F49" s="326">
        <f t="shared" si="1"/>
        <v>8357</v>
      </c>
      <c r="G49" s="326">
        <v>3966</v>
      </c>
      <c r="H49" s="326">
        <v>4391</v>
      </c>
      <c r="I49" s="326">
        <f t="shared" si="0"/>
        <v>1367.7577741407529</v>
      </c>
      <c r="J49" s="326">
        <v>8522</v>
      </c>
    </row>
    <row r="50" spans="1:10" s="37" customFormat="1" ht="14.25" customHeight="1">
      <c r="A50" s="59"/>
      <c r="B50" s="63" t="s">
        <v>910</v>
      </c>
      <c r="C50" s="44"/>
      <c r="D50" s="325">
        <v>5.01</v>
      </c>
      <c r="E50" s="326">
        <v>2537</v>
      </c>
      <c r="F50" s="326">
        <f t="shared" si="1"/>
        <v>7122</v>
      </c>
      <c r="G50" s="326">
        <v>3352</v>
      </c>
      <c r="H50" s="326">
        <v>3770</v>
      </c>
      <c r="I50" s="326">
        <f t="shared" si="0"/>
        <v>1421.556886227545</v>
      </c>
      <c r="J50" s="326">
        <v>7713</v>
      </c>
    </row>
    <row r="51" spans="1:10" s="37" customFormat="1" ht="14.25" customHeight="1">
      <c r="A51" s="59"/>
      <c r="B51" s="63" t="s">
        <v>911</v>
      </c>
      <c r="C51" s="44"/>
      <c r="D51" s="325">
        <v>3.14</v>
      </c>
      <c r="E51" s="326">
        <v>2561</v>
      </c>
      <c r="F51" s="326">
        <f t="shared" si="1"/>
        <v>6972</v>
      </c>
      <c r="G51" s="326">
        <v>3238</v>
      </c>
      <c r="H51" s="326">
        <v>3734</v>
      </c>
      <c r="I51" s="326">
        <f t="shared" si="0"/>
        <v>2220.3821656050955</v>
      </c>
      <c r="J51" s="326">
        <v>7376</v>
      </c>
    </row>
    <row r="52" spans="1:10" s="37" customFormat="1" ht="14.25" customHeight="1">
      <c r="A52" s="59"/>
      <c r="B52" s="63" t="s">
        <v>912</v>
      </c>
      <c r="C52" s="44"/>
      <c r="D52" s="325">
        <v>1.04</v>
      </c>
      <c r="E52" s="326">
        <v>1340</v>
      </c>
      <c r="F52" s="326">
        <f t="shared" si="1"/>
        <v>3265</v>
      </c>
      <c r="G52" s="326">
        <v>1507</v>
      </c>
      <c r="H52" s="326">
        <v>1758</v>
      </c>
      <c r="I52" s="326">
        <f t="shared" si="0"/>
        <v>3139.4230769230767</v>
      </c>
      <c r="J52" s="326">
        <v>3501</v>
      </c>
    </row>
    <row r="53" spans="1:10" s="37" customFormat="1" ht="14.25" customHeight="1">
      <c r="A53" s="59"/>
      <c r="B53" s="63" t="s">
        <v>913</v>
      </c>
      <c r="C53" s="44"/>
      <c r="D53" s="325">
        <v>5.01</v>
      </c>
      <c r="E53" s="326">
        <v>2139</v>
      </c>
      <c r="F53" s="326">
        <f t="shared" si="1"/>
        <v>6425</v>
      </c>
      <c r="G53" s="326">
        <v>3010</v>
      </c>
      <c r="H53" s="326">
        <v>3415</v>
      </c>
      <c r="I53" s="326">
        <f t="shared" si="0"/>
        <v>1282.435129740519</v>
      </c>
      <c r="J53" s="326">
        <v>6000</v>
      </c>
    </row>
    <row r="54" spans="1:10" s="37" customFormat="1" ht="14.25" customHeight="1">
      <c r="A54" s="59"/>
      <c r="B54" s="63" t="s">
        <v>914</v>
      </c>
      <c r="C54" s="44"/>
      <c r="D54" s="325">
        <v>11.57</v>
      </c>
      <c r="E54" s="326">
        <v>3318</v>
      </c>
      <c r="F54" s="326">
        <f t="shared" si="1"/>
        <v>9454</v>
      </c>
      <c r="G54" s="326">
        <v>4377</v>
      </c>
      <c r="H54" s="326">
        <v>5077</v>
      </c>
      <c r="I54" s="326">
        <f t="shared" si="0"/>
        <v>817.1132238547968</v>
      </c>
      <c r="J54" s="326">
        <v>9198</v>
      </c>
    </row>
    <row r="55" spans="1:10" s="37" customFormat="1" ht="14.25" customHeight="1">
      <c r="A55" s="59"/>
      <c r="B55" s="63" t="s">
        <v>915</v>
      </c>
      <c r="C55" s="44"/>
      <c r="D55" s="325">
        <v>9.68</v>
      </c>
      <c r="E55" s="326">
        <v>785</v>
      </c>
      <c r="F55" s="326">
        <f t="shared" si="1"/>
        <v>2771</v>
      </c>
      <c r="G55" s="326">
        <v>1313</v>
      </c>
      <c r="H55" s="326">
        <v>1458</v>
      </c>
      <c r="I55" s="326">
        <f t="shared" si="0"/>
        <v>286.2603305785124</v>
      </c>
      <c r="J55" s="326">
        <v>2954</v>
      </c>
    </row>
    <row r="56" spans="1:10" s="37" customFormat="1" ht="14.25" customHeight="1">
      <c r="A56" s="59"/>
      <c r="B56" s="63" t="s">
        <v>916</v>
      </c>
      <c r="C56" s="44"/>
      <c r="D56" s="325">
        <v>13.17</v>
      </c>
      <c r="E56" s="326">
        <v>587</v>
      </c>
      <c r="F56" s="326">
        <f t="shared" si="1"/>
        <v>2904</v>
      </c>
      <c r="G56" s="326">
        <v>1860</v>
      </c>
      <c r="H56" s="326">
        <v>1044</v>
      </c>
      <c r="I56" s="326">
        <f t="shared" si="0"/>
        <v>220.501138952164</v>
      </c>
      <c r="J56" s="326">
        <v>3049</v>
      </c>
    </row>
    <row r="57" spans="1:10" s="37" customFormat="1" ht="14.25" customHeight="1">
      <c r="A57" s="59"/>
      <c r="B57" s="63" t="s">
        <v>964</v>
      </c>
      <c r="C57" s="44"/>
      <c r="D57" s="325">
        <v>7.77</v>
      </c>
      <c r="E57" s="327">
        <v>4955</v>
      </c>
      <c r="F57" s="326">
        <f t="shared" si="1"/>
        <v>13391</v>
      </c>
      <c r="G57" s="326">
        <v>6514</v>
      </c>
      <c r="H57" s="326">
        <v>6877</v>
      </c>
      <c r="I57" s="326">
        <f t="shared" si="0"/>
        <v>1723.4234234234236</v>
      </c>
      <c r="J57" s="326">
        <v>13436</v>
      </c>
    </row>
    <row r="58" spans="1:10" s="37" customFormat="1" ht="14.25" customHeight="1">
      <c r="A58" s="59"/>
      <c r="B58" s="63" t="s">
        <v>917</v>
      </c>
      <c r="C58" s="44"/>
      <c r="D58" s="325">
        <v>1.94</v>
      </c>
      <c r="E58" s="353" t="s">
        <v>965</v>
      </c>
      <c r="F58" s="353" t="s">
        <v>965</v>
      </c>
      <c r="G58" s="353" t="s">
        <v>965</v>
      </c>
      <c r="H58" s="353" t="s">
        <v>965</v>
      </c>
      <c r="I58" s="353" t="s">
        <v>965</v>
      </c>
      <c r="J58" s="327" t="s">
        <v>938</v>
      </c>
    </row>
    <row r="59" spans="1:10" s="37" customFormat="1" ht="6" customHeight="1" thickBot="1">
      <c r="A59" s="52"/>
      <c r="B59" s="67" t="s">
        <v>11</v>
      </c>
      <c r="C59" s="50"/>
      <c r="D59" s="68"/>
      <c r="E59" s="51"/>
      <c r="F59" s="51" t="s">
        <v>380</v>
      </c>
      <c r="G59" s="51"/>
      <c r="H59" s="51"/>
      <c r="I59" s="51"/>
      <c r="J59" s="51"/>
    </row>
    <row r="60" spans="1:10" s="37" customFormat="1" ht="16.5" customHeight="1">
      <c r="A60" s="59" t="s">
        <v>966</v>
      </c>
      <c r="B60" s="47"/>
      <c r="C60" s="44"/>
      <c r="D60" s="66"/>
      <c r="E60" s="45"/>
      <c r="F60" s="45"/>
      <c r="G60" s="45"/>
      <c r="H60" s="45"/>
      <c r="I60" s="45"/>
      <c r="J60" s="45"/>
    </row>
    <row r="61" spans="1:10" s="37" customFormat="1" ht="16.5" customHeight="1">
      <c r="A61" s="59" t="s">
        <v>967</v>
      </c>
      <c r="B61" s="47"/>
      <c r="C61" s="44"/>
      <c r="D61" s="66"/>
      <c r="E61" s="45"/>
      <c r="F61" s="45"/>
      <c r="G61" s="45"/>
      <c r="H61" s="45"/>
      <c r="I61" s="45"/>
      <c r="J61" s="45"/>
    </row>
  </sheetData>
  <sheetProtection/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63" right="0.65" top="0.82" bottom="0.7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7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8.50390625" style="57" customWidth="1"/>
    <col min="2" max="2" width="0.2421875" style="57" customWidth="1"/>
    <col min="3" max="17" width="6.75390625" style="10" bestFit="1" customWidth="1"/>
    <col min="18" max="29" width="7.125" style="7" customWidth="1"/>
    <col min="30" max="40" width="7.125" style="4" customWidth="1"/>
    <col min="41" max="16384" width="9.00390625" style="4" customWidth="1"/>
  </cols>
  <sheetData>
    <row r="1" spans="1:29" s="16" customFormat="1" ht="18" customHeight="1">
      <c r="A1" s="501" t="s">
        <v>572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16" customFormat="1" ht="10.5" customHeight="1" thickBot="1">
      <c r="A2" s="118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21" customFormat="1" ht="13.5" customHeight="1">
      <c r="A3" s="499" t="s">
        <v>17</v>
      </c>
      <c r="B3" s="227"/>
      <c r="C3" s="504" t="s">
        <v>18</v>
      </c>
      <c r="D3" s="498"/>
      <c r="E3" s="498"/>
      <c r="F3" s="498" t="s">
        <v>445</v>
      </c>
      <c r="G3" s="498"/>
      <c r="H3" s="498"/>
      <c r="I3" s="505" t="s">
        <v>19</v>
      </c>
      <c r="J3" s="506"/>
      <c r="K3" s="504"/>
      <c r="L3" s="498" t="s">
        <v>446</v>
      </c>
      <c r="M3" s="498"/>
      <c r="N3" s="498"/>
      <c r="O3" s="498" t="s">
        <v>447</v>
      </c>
      <c r="P3" s="498"/>
      <c r="Q3" s="505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s="121" customFormat="1" ht="13.5" customHeight="1">
      <c r="A4" s="500"/>
      <c r="B4" s="228"/>
      <c r="C4" s="226" t="s">
        <v>561</v>
      </c>
      <c r="D4" s="122" t="s">
        <v>5</v>
      </c>
      <c r="E4" s="122" t="s">
        <v>6</v>
      </c>
      <c r="F4" s="122" t="s">
        <v>561</v>
      </c>
      <c r="G4" s="122" t="s">
        <v>5</v>
      </c>
      <c r="H4" s="122" t="s">
        <v>6</v>
      </c>
      <c r="I4" s="122" t="s">
        <v>561</v>
      </c>
      <c r="J4" s="122" t="s">
        <v>5</v>
      </c>
      <c r="K4" s="122" t="s">
        <v>6</v>
      </c>
      <c r="L4" s="122" t="s">
        <v>561</v>
      </c>
      <c r="M4" s="122" t="s">
        <v>5</v>
      </c>
      <c r="N4" s="122" t="s">
        <v>6</v>
      </c>
      <c r="O4" s="122" t="s">
        <v>561</v>
      </c>
      <c r="P4" s="122" t="s">
        <v>5</v>
      </c>
      <c r="Q4" s="123" t="s">
        <v>6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29" s="125" customFormat="1" ht="6" customHeight="1">
      <c r="A5" s="124"/>
      <c r="B5" s="22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s="125" customFormat="1" ht="12" customHeight="1">
      <c r="A6" s="126" t="s">
        <v>563</v>
      </c>
      <c r="B6" s="224"/>
      <c r="C6" s="71">
        <v>148607</v>
      </c>
      <c r="D6" s="71">
        <v>73068</v>
      </c>
      <c r="E6" s="71">
        <v>75539</v>
      </c>
      <c r="F6" s="71">
        <v>176016</v>
      </c>
      <c r="G6" s="71">
        <v>85281</v>
      </c>
      <c r="H6" s="71">
        <v>90735</v>
      </c>
      <c r="I6" s="71">
        <v>192326</v>
      </c>
      <c r="J6" s="71">
        <v>94117</v>
      </c>
      <c r="K6" s="71">
        <v>98209</v>
      </c>
      <c r="L6" s="71">
        <v>206203</v>
      </c>
      <c r="M6" s="71">
        <v>99888</v>
      </c>
      <c r="N6" s="71">
        <v>106315</v>
      </c>
      <c r="O6" s="71">
        <v>215856</v>
      </c>
      <c r="P6" s="71">
        <v>104199</v>
      </c>
      <c r="Q6" s="72">
        <v>111657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125" customFormat="1" ht="9.75" customHeight="1">
      <c r="A7" s="126"/>
      <c r="B7" s="22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s="121" customFormat="1" ht="10.5" customHeight="1">
      <c r="A8" s="127" t="s">
        <v>264</v>
      </c>
      <c r="B8" s="225"/>
      <c r="C8" s="128">
        <v>62713</v>
      </c>
      <c r="D8" s="128">
        <v>29611</v>
      </c>
      <c r="E8" s="128">
        <v>33102</v>
      </c>
      <c r="F8" s="128">
        <v>81902</v>
      </c>
      <c r="G8" s="128">
        <v>38131</v>
      </c>
      <c r="H8" s="128">
        <v>43771</v>
      </c>
      <c r="I8" s="128">
        <v>90112</v>
      </c>
      <c r="J8" s="128">
        <v>42618</v>
      </c>
      <c r="K8" s="128">
        <v>47494</v>
      </c>
      <c r="L8" s="128">
        <v>128721</v>
      </c>
      <c r="M8" s="128">
        <v>61803</v>
      </c>
      <c r="N8" s="128">
        <v>66918</v>
      </c>
      <c r="O8" s="128">
        <v>172340</v>
      </c>
      <c r="P8" s="128">
        <v>82440</v>
      </c>
      <c r="Q8" s="129">
        <v>89900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29" s="121" customFormat="1" ht="10.5" customHeight="1">
      <c r="A9" s="127" t="s">
        <v>265</v>
      </c>
      <c r="B9" s="225"/>
      <c r="C9" s="130">
        <v>2499</v>
      </c>
      <c r="D9" s="130">
        <v>1237</v>
      </c>
      <c r="E9" s="130">
        <v>1262</v>
      </c>
      <c r="F9" s="130">
        <v>4377</v>
      </c>
      <c r="G9" s="130">
        <v>1882</v>
      </c>
      <c r="H9" s="130">
        <v>2495</v>
      </c>
      <c r="I9" s="130">
        <v>6673</v>
      </c>
      <c r="J9" s="130">
        <v>2808</v>
      </c>
      <c r="K9" s="130">
        <v>3865</v>
      </c>
      <c r="L9" s="130" t="s">
        <v>14</v>
      </c>
      <c r="M9" s="130" t="s">
        <v>14</v>
      </c>
      <c r="N9" s="130" t="s">
        <v>14</v>
      </c>
      <c r="O9" s="130" t="s">
        <v>14</v>
      </c>
      <c r="P9" s="130" t="s">
        <v>14</v>
      </c>
      <c r="Q9" s="131" t="s">
        <v>14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s="121" customFormat="1" ht="10.5" customHeight="1">
      <c r="A10" s="127" t="s">
        <v>266</v>
      </c>
      <c r="B10" s="225"/>
      <c r="C10" s="130">
        <v>1590</v>
      </c>
      <c r="D10" s="130">
        <v>763</v>
      </c>
      <c r="E10" s="130">
        <v>827</v>
      </c>
      <c r="F10" s="130">
        <v>1583</v>
      </c>
      <c r="G10" s="130">
        <v>757</v>
      </c>
      <c r="H10" s="130">
        <v>826</v>
      </c>
      <c r="I10" s="130">
        <v>1678</v>
      </c>
      <c r="J10" s="130">
        <v>821</v>
      </c>
      <c r="K10" s="130">
        <v>857</v>
      </c>
      <c r="L10" s="130" t="s">
        <v>14</v>
      </c>
      <c r="M10" s="130" t="s">
        <v>14</v>
      </c>
      <c r="N10" s="130" t="s">
        <v>14</v>
      </c>
      <c r="O10" s="130" t="s">
        <v>14</v>
      </c>
      <c r="P10" s="130" t="s">
        <v>14</v>
      </c>
      <c r="Q10" s="131" t="s">
        <v>14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</row>
    <row r="11" spans="1:29" s="121" customFormat="1" ht="10.5" customHeight="1">
      <c r="A11" s="127" t="s">
        <v>267</v>
      </c>
      <c r="B11" s="225"/>
      <c r="C11" s="130">
        <v>6759</v>
      </c>
      <c r="D11" s="130">
        <v>3395</v>
      </c>
      <c r="E11" s="130">
        <v>3364</v>
      </c>
      <c r="F11" s="130">
        <v>8115</v>
      </c>
      <c r="G11" s="130">
        <v>4364</v>
      </c>
      <c r="H11" s="130">
        <v>3751</v>
      </c>
      <c r="I11" s="130">
        <v>9053</v>
      </c>
      <c r="J11" s="130">
        <v>4947</v>
      </c>
      <c r="K11" s="130">
        <v>4106</v>
      </c>
      <c r="L11" s="130" t="s">
        <v>14</v>
      </c>
      <c r="M11" s="130" t="s">
        <v>14</v>
      </c>
      <c r="N11" s="130" t="s">
        <v>14</v>
      </c>
      <c r="O11" s="130" t="s">
        <v>14</v>
      </c>
      <c r="P11" s="130" t="s">
        <v>14</v>
      </c>
      <c r="Q11" s="131" t="s">
        <v>14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</row>
    <row r="12" spans="1:29" s="121" customFormat="1" ht="10.5" customHeight="1">
      <c r="A12" s="127" t="s">
        <v>268</v>
      </c>
      <c r="B12" s="225"/>
      <c r="C12" s="130">
        <v>6090</v>
      </c>
      <c r="D12" s="130">
        <v>2925</v>
      </c>
      <c r="E12" s="130">
        <v>3165</v>
      </c>
      <c r="F12" s="130">
        <v>6086</v>
      </c>
      <c r="G12" s="130">
        <v>2911</v>
      </c>
      <c r="H12" s="130">
        <v>3175</v>
      </c>
      <c r="I12" s="130">
        <v>6209</v>
      </c>
      <c r="J12" s="130">
        <v>2987</v>
      </c>
      <c r="K12" s="130">
        <v>3222</v>
      </c>
      <c r="L12" s="130" t="s">
        <v>14</v>
      </c>
      <c r="M12" s="130" t="s">
        <v>14</v>
      </c>
      <c r="N12" s="130" t="s">
        <v>14</v>
      </c>
      <c r="O12" s="130" t="s">
        <v>14</v>
      </c>
      <c r="P12" s="130" t="s">
        <v>14</v>
      </c>
      <c r="Q12" s="131" t="s">
        <v>14</v>
      </c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</row>
    <row r="13" spans="1:29" s="121" customFormat="1" ht="10.5" customHeight="1">
      <c r="A13" s="127" t="s">
        <v>269</v>
      </c>
      <c r="B13" s="225"/>
      <c r="C13" s="130">
        <v>2011</v>
      </c>
      <c r="D13" s="130">
        <v>998</v>
      </c>
      <c r="E13" s="130">
        <v>1013</v>
      </c>
      <c r="F13" s="130">
        <v>2068</v>
      </c>
      <c r="G13" s="130">
        <v>1053</v>
      </c>
      <c r="H13" s="130">
        <v>1015</v>
      </c>
      <c r="I13" s="130">
        <v>2190</v>
      </c>
      <c r="J13" s="130">
        <v>1125</v>
      </c>
      <c r="K13" s="130">
        <v>1065</v>
      </c>
      <c r="L13" s="130" t="s">
        <v>14</v>
      </c>
      <c r="M13" s="130" t="s">
        <v>14</v>
      </c>
      <c r="N13" s="130" t="s">
        <v>14</v>
      </c>
      <c r="O13" s="130" t="s">
        <v>14</v>
      </c>
      <c r="P13" s="130" t="s">
        <v>14</v>
      </c>
      <c r="Q13" s="131" t="s">
        <v>14</v>
      </c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s="121" customFormat="1" ht="10.5" customHeight="1">
      <c r="A14" s="127" t="s">
        <v>270</v>
      </c>
      <c r="B14" s="225"/>
      <c r="C14" s="130">
        <v>1465</v>
      </c>
      <c r="D14" s="130">
        <v>745</v>
      </c>
      <c r="E14" s="130">
        <v>720</v>
      </c>
      <c r="F14" s="130">
        <v>1461</v>
      </c>
      <c r="G14" s="130">
        <v>732</v>
      </c>
      <c r="H14" s="130">
        <v>729</v>
      </c>
      <c r="I14" s="130">
        <v>1472</v>
      </c>
      <c r="J14" s="130">
        <v>738</v>
      </c>
      <c r="K14" s="130">
        <v>734</v>
      </c>
      <c r="L14" s="130" t="s">
        <v>14</v>
      </c>
      <c r="M14" s="130" t="s">
        <v>14</v>
      </c>
      <c r="N14" s="130" t="s">
        <v>14</v>
      </c>
      <c r="O14" s="130" t="s">
        <v>14</v>
      </c>
      <c r="P14" s="130" t="s">
        <v>14</v>
      </c>
      <c r="Q14" s="131" t="s">
        <v>14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s="121" customFormat="1" ht="10.5" customHeight="1">
      <c r="A15" s="127" t="s">
        <v>271</v>
      </c>
      <c r="B15" s="225"/>
      <c r="C15" s="130">
        <v>10082</v>
      </c>
      <c r="D15" s="130">
        <v>5118</v>
      </c>
      <c r="E15" s="130">
        <v>4964</v>
      </c>
      <c r="F15" s="130">
        <v>14672</v>
      </c>
      <c r="G15" s="130">
        <v>7002</v>
      </c>
      <c r="H15" s="130">
        <v>7670</v>
      </c>
      <c r="I15" s="130">
        <v>16611</v>
      </c>
      <c r="J15" s="130">
        <v>8187</v>
      </c>
      <c r="K15" s="130">
        <v>8424</v>
      </c>
      <c r="L15" s="130">
        <v>18584</v>
      </c>
      <c r="M15" s="130">
        <v>8824</v>
      </c>
      <c r="N15" s="130">
        <v>9760</v>
      </c>
      <c r="O15" s="130" t="s">
        <v>14</v>
      </c>
      <c r="P15" s="130" t="s">
        <v>14</v>
      </c>
      <c r="Q15" s="131" t="s">
        <v>14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s="121" customFormat="1" ht="10.5" customHeight="1">
      <c r="A16" s="127" t="s">
        <v>272</v>
      </c>
      <c r="B16" s="225"/>
      <c r="C16" s="130">
        <v>1359</v>
      </c>
      <c r="D16" s="130">
        <v>688</v>
      </c>
      <c r="E16" s="130">
        <v>671</v>
      </c>
      <c r="F16" s="130">
        <v>1349</v>
      </c>
      <c r="G16" s="130">
        <v>680</v>
      </c>
      <c r="H16" s="130">
        <v>669</v>
      </c>
      <c r="I16" s="130">
        <v>1401</v>
      </c>
      <c r="J16" s="130">
        <v>715</v>
      </c>
      <c r="K16" s="130">
        <v>686</v>
      </c>
      <c r="L16" s="130">
        <v>1334</v>
      </c>
      <c r="M16" s="130">
        <v>680</v>
      </c>
      <c r="N16" s="130">
        <v>654</v>
      </c>
      <c r="O16" s="130" t="s">
        <v>14</v>
      </c>
      <c r="P16" s="130" t="s">
        <v>14</v>
      </c>
      <c r="Q16" s="131" t="s">
        <v>14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s="121" customFormat="1" ht="10.5" customHeight="1">
      <c r="A17" s="127" t="s">
        <v>273</v>
      </c>
      <c r="B17" s="225"/>
      <c r="C17" s="130">
        <v>1911</v>
      </c>
      <c r="D17" s="130">
        <v>930</v>
      </c>
      <c r="E17" s="130">
        <v>981</v>
      </c>
      <c r="F17" s="130">
        <v>1893</v>
      </c>
      <c r="G17" s="130">
        <v>883</v>
      </c>
      <c r="H17" s="130">
        <v>1010</v>
      </c>
      <c r="I17" s="130">
        <v>1882</v>
      </c>
      <c r="J17" s="130">
        <v>912</v>
      </c>
      <c r="K17" s="130">
        <v>970</v>
      </c>
      <c r="L17" s="130">
        <v>1872</v>
      </c>
      <c r="M17" s="130">
        <v>929</v>
      </c>
      <c r="N17" s="130">
        <v>943</v>
      </c>
      <c r="O17" s="130" t="s">
        <v>14</v>
      </c>
      <c r="P17" s="130" t="s">
        <v>14</v>
      </c>
      <c r="Q17" s="131" t="s">
        <v>14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</row>
    <row r="18" spans="1:29" s="121" customFormat="1" ht="10.5" customHeight="1">
      <c r="A18" s="127" t="s">
        <v>21</v>
      </c>
      <c r="B18" s="225"/>
      <c r="C18" s="130">
        <v>3767</v>
      </c>
      <c r="D18" s="130">
        <v>1872</v>
      </c>
      <c r="E18" s="130">
        <v>1895</v>
      </c>
      <c r="F18" s="130">
        <v>4027</v>
      </c>
      <c r="G18" s="130">
        <v>2007</v>
      </c>
      <c r="H18" s="130">
        <v>2020</v>
      </c>
      <c r="I18" s="130">
        <v>4254</v>
      </c>
      <c r="J18" s="130">
        <v>2126</v>
      </c>
      <c r="K18" s="130">
        <v>2128</v>
      </c>
      <c r="L18" s="130">
        <v>4906</v>
      </c>
      <c r="M18" s="130">
        <v>2299</v>
      </c>
      <c r="N18" s="130">
        <v>2607</v>
      </c>
      <c r="O18" s="130" t="s">
        <v>14</v>
      </c>
      <c r="P18" s="130" t="s">
        <v>14</v>
      </c>
      <c r="Q18" s="131" t="s">
        <v>14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</row>
    <row r="19" spans="1:29" s="121" customFormat="1" ht="10.5" customHeight="1">
      <c r="A19" s="127" t="s">
        <v>22</v>
      </c>
      <c r="B19" s="225"/>
      <c r="C19" s="130">
        <v>5988</v>
      </c>
      <c r="D19" s="130">
        <v>3715</v>
      </c>
      <c r="E19" s="130">
        <v>2273</v>
      </c>
      <c r="F19" s="130">
        <v>6089</v>
      </c>
      <c r="G19" s="130">
        <v>3712</v>
      </c>
      <c r="H19" s="130">
        <v>2377</v>
      </c>
      <c r="I19" s="130">
        <v>6383</v>
      </c>
      <c r="J19" s="130">
        <v>3811</v>
      </c>
      <c r="K19" s="130">
        <v>2572</v>
      </c>
      <c r="L19" s="130">
        <v>5639</v>
      </c>
      <c r="M19" s="130">
        <v>2968</v>
      </c>
      <c r="N19" s="130">
        <v>2671</v>
      </c>
      <c r="O19" s="130" t="s">
        <v>14</v>
      </c>
      <c r="P19" s="130" t="s">
        <v>14</v>
      </c>
      <c r="Q19" s="131" t="s">
        <v>14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</row>
    <row r="20" spans="1:29" s="121" customFormat="1" ht="10.5" customHeight="1">
      <c r="A20" s="127" t="s">
        <v>274</v>
      </c>
      <c r="B20" s="225"/>
      <c r="C20" s="130">
        <v>1578</v>
      </c>
      <c r="D20" s="130">
        <v>792</v>
      </c>
      <c r="E20" s="130">
        <v>786</v>
      </c>
      <c r="F20" s="130">
        <v>1558</v>
      </c>
      <c r="G20" s="130">
        <v>784</v>
      </c>
      <c r="H20" s="130">
        <v>774</v>
      </c>
      <c r="I20" s="130">
        <v>1546</v>
      </c>
      <c r="J20" s="130">
        <v>794</v>
      </c>
      <c r="K20" s="130">
        <v>752</v>
      </c>
      <c r="L20" s="130">
        <v>1562</v>
      </c>
      <c r="M20" s="130">
        <v>810</v>
      </c>
      <c r="N20" s="130">
        <v>752</v>
      </c>
      <c r="O20" s="130" t="s">
        <v>14</v>
      </c>
      <c r="P20" s="130" t="s">
        <v>14</v>
      </c>
      <c r="Q20" s="131" t="s">
        <v>14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1:29" s="121" customFormat="1" ht="10.5" customHeight="1">
      <c r="A21" s="127" t="s">
        <v>23</v>
      </c>
      <c r="B21" s="225"/>
      <c r="C21" s="130">
        <v>2316</v>
      </c>
      <c r="D21" s="130">
        <v>1159</v>
      </c>
      <c r="E21" s="130">
        <v>1157</v>
      </c>
      <c r="F21" s="130">
        <v>2258</v>
      </c>
      <c r="G21" s="130">
        <v>1128</v>
      </c>
      <c r="H21" s="130">
        <v>1130</v>
      </c>
      <c r="I21" s="130">
        <v>2400</v>
      </c>
      <c r="J21" s="130">
        <v>1218</v>
      </c>
      <c r="K21" s="130">
        <v>1182</v>
      </c>
      <c r="L21" s="130">
        <v>2347</v>
      </c>
      <c r="M21" s="130">
        <v>1181</v>
      </c>
      <c r="N21" s="130">
        <v>1166</v>
      </c>
      <c r="O21" s="130">
        <v>2418</v>
      </c>
      <c r="P21" s="130">
        <v>1198</v>
      </c>
      <c r="Q21" s="131">
        <v>1220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</row>
    <row r="22" spans="1:29" s="121" customFormat="1" ht="10.5" customHeight="1">
      <c r="A22" s="127" t="s">
        <v>275</v>
      </c>
      <c r="B22" s="225"/>
      <c r="C22" s="130">
        <v>3518</v>
      </c>
      <c r="D22" s="130">
        <v>1768</v>
      </c>
      <c r="E22" s="130">
        <v>1750</v>
      </c>
      <c r="F22" s="130">
        <v>3470</v>
      </c>
      <c r="G22" s="130">
        <v>1751</v>
      </c>
      <c r="H22" s="130">
        <v>1719</v>
      </c>
      <c r="I22" s="130">
        <v>3543</v>
      </c>
      <c r="J22" s="130">
        <v>1759</v>
      </c>
      <c r="K22" s="130">
        <v>1784</v>
      </c>
      <c r="L22" s="130">
        <v>3568</v>
      </c>
      <c r="M22" s="130">
        <v>1744</v>
      </c>
      <c r="N22" s="130">
        <v>1824</v>
      </c>
      <c r="O22" s="130">
        <v>3563</v>
      </c>
      <c r="P22" s="130">
        <v>1758</v>
      </c>
      <c r="Q22" s="131">
        <v>1805</v>
      </c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s="121" customFormat="1" ht="10.5" customHeight="1">
      <c r="A23" s="127" t="s">
        <v>276</v>
      </c>
      <c r="B23" s="225"/>
      <c r="C23" s="130">
        <v>2066</v>
      </c>
      <c r="D23" s="130">
        <v>1058</v>
      </c>
      <c r="E23" s="130">
        <v>1008</v>
      </c>
      <c r="F23" s="130">
        <v>2013</v>
      </c>
      <c r="G23" s="130">
        <v>1026</v>
      </c>
      <c r="H23" s="130">
        <v>987</v>
      </c>
      <c r="I23" s="130">
        <v>2122</v>
      </c>
      <c r="J23" s="130">
        <v>1053</v>
      </c>
      <c r="K23" s="130">
        <v>1069</v>
      </c>
      <c r="L23" s="130">
        <v>2033</v>
      </c>
      <c r="M23" s="130">
        <v>1002</v>
      </c>
      <c r="N23" s="130">
        <v>1031</v>
      </c>
      <c r="O23" s="130">
        <v>2073</v>
      </c>
      <c r="P23" s="130">
        <v>1032</v>
      </c>
      <c r="Q23" s="131">
        <v>1041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9" s="121" customFormat="1" ht="10.5" customHeight="1">
      <c r="A24" s="127" t="s">
        <v>277</v>
      </c>
      <c r="B24" s="225"/>
      <c r="C24" s="130">
        <v>1947</v>
      </c>
      <c r="D24" s="130">
        <v>984</v>
      </c>
      <c r="E24" s="130">
        <v>963</v>
      </c>
      <c r="F24" s="130">
        <v>1968</v>
      </c>
      <c r="G24" s="130">
        <v>995</v>
      </c>
      <c r="H24" s="130">
        <v>973</v>
      </c>
      <c r="I24" s="130">
        <v>1983</v>
      </c>
      <c r="J24" s="130">
        <v>1014</v>
      </c>
      <c r="K24" s="130">
        <v>969</v>
      </c>
      <c r="L24" s="130">
        <v>1933</v>
      </c>
      <c r="M24" s="130">
        <v>980</v>
      </c>
      <c r="N24" s="130">
        <v>953</v>
      </c>
      <c r="O24" s="130">
        <v>2059</v>
      </c>
      <c r="P24" s="130">
        <v>1048</v>
      </c>
      <c r="Q24" s="131">
        <v>1011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1:29" s="121" customFormat="1" ht="10.5" customHeight="1">
      <c r="A25" s="127" t="s">
        <v>278</v>
      </c>
      <c r="B25" s="225"/>
      <c r="C25" s="130">
        <v>2063</v>
      </c>
      <c r="D25" s="130">
        <v>1037</v>
      </c>
      <c r="E25" s="130">
        <v>1026</v>
      </c>
      <c r="F25" s="130">
        <v>2015</v>
      </c>
      <c r="G25" s="130">
        <v>1015</v>
      </c>
      <c r="H25" s="130">
        <v>1000</v>
      </c>
      <c r="I25" s="130">
        <v>1981</v>
      </c>
      <c r="J25" s="130">
        <v>1032</v>
      </c>
      <c r="K25" s="130">
        <v>949</v>
      </c>
      <c r="L25" s="130">
        <v>1986</v>
      </c>
      <c r="M25" s="130">
        <v>1042</v>
      </c>
      <c r="N25" s="130">
        <v>944</v>
      </c>
      <c r="O25" s="130">
        <v>2018</v>
      </c>
      <c r="P25" s="130">
        <v>1074</v>
      </c>
      <c r="Q25" s="131">
        <v>944</v>
      </c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</row>
    <row r="26" spans="1:29" s="121" customFormat="1" ht="10.5" customHeight="1">
      <c r="A26" s="127" t="s">
        <v>279</v>
      </c>
      <c r="B26" s="225"/>
      <c r="C26" s="130">
        <v>1794</v>
      </c>
      <c r="D26" s="130">
        <v>901</v>
      </c>
      <c r="E26" s="130">
        <v>893</v>
      </c>
      <c r="F26" s="130">
        <v>1729</v>
      </c>
      <c r="G26" s="130">
        <v>870</v>
      </c>
      <c r="H26" s="130">
        <v>859</v>
      </c>
      <c r="I26" s="130">
        <v>1789</v>
      </c>
      <c r="J26" s="130">
        <v>905</v>
      </c>
      <c r="K26" s="130">
        <v>884</v>
      </c>
      <c r="L26" s="130">
        <v>1699</v>
      </c>
      <c r="M26" s="130">
        <v>833</v>
      </c>
      <c r="N26" s="130">
        <v>866</v>
      </c>
      <c r="O26" s="130">
        <v>1722</v>
      </c>
      <c r="P26" s="130">
        <v>855</v>
      </c>
      <c r="Q26" s="131">
        <v>867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1:29" s="121" customFormat="1" ht="10.5" customHeight="1">
      <c r="A27" s="127" t="s">
        <v>280</v>
      </c>
      <c r="B27" s="225"/>
      <c r="C27" s="130">
        <v>1666</v>
      </c>
      <c r="D27" s="130">
        <v>801</v>
      </c>
      <c r="E27" s="130">
        <v>865</v>
      </c>
      <c r="F27" s="130">
        <v>1688</v>
      </c>
      <c r="G27" s="130">
        <v>819</v>
      </c>
      <c r="H27" s="130">
        <v>869</v>
      </c>
      <c r="I27" s="130">
        <v>1712</v>
      </c>
      <c r="J27" s="130">
        <v>833</v>
      </c>
      <c r="K27" s="130">
        <v>879</v>
      </c>
      <c r="L27" s="130">
        <v>1643</v>
      </c>
      <c r="M27" s="130">
        <v>800</v>
      </c>
      <c r="N27" s="130">
        <v>843</v>
      </c>
      <c r="O27" s="130">
        <v>1680</v>
      </c>
      <c r="P27" s="130">
        <v>827</v>
      </c>
      <c r="Q27" s="131">
        <v>853</v>
      </c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</row>
    <row r="28" spans="1:29" s="121" customFormat="1" ht="10.5" customHeight="1">
      <c r="A28" s="127" t="s">
        <v>281</v>
      </c>
      <c r="B28" s="225"/>
      <c r="C28" s="130">
        <v>2203</v>
      </c>
      <c r="D28" s="130">
        <v>1033</v>
      </c>
      <c r="E28" s="130">
        <v>1170</v>
      </c>
      <c r="F28" s="130">
        <v>2222</v>
      </c>
      <c r="G28" s="130">
        <v>1069</v>
      </c>
      <c r="H28" s="130">
        <v>1153</v>
      </c>
      <c r="I28" s="130">
        <v>2386</v>
      </c>
      <c r="J28" s="130">
        <v>1115</v>
      </c>
      <c r="K28" s="130">
        <v>1271</v>
      </c>
      <c r="L28" s="130">
        <v>2531</v>
      </c>
      <c r="M28" s="130">
        <v>1180</v>
      </c>
      <c r="N28" s="130">
        <v>1351</v>
      </c>
      <c r="O28" s="130">
        <v>2458</v>
      </c>
      <c r="P28" s="130">
        <v>1190</v>
      </c>
      <c r="Q28" s="131">
        <v>1268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1:29" s="121" customFormat="1" ht="10.5" customHeight="1">
      <c r="A29" s="127" t="s">
        <v>282</v>
      </c>
      <c r="B29" s="225"/>
      <c r="C29" s="130">
        <v>1701</v>
      </c>
      <c r="D29" s="130">
        <v>869</v>
      </c>
      <c r="E29" s="130">
        <v>832</v>
      </c>
      <c r="F29" s="130">
        <v>1673</v>
      </c>
      <c r="G29" s="130">
        <v>866</v>
      </c>
      <c r="H29" s="130">
        <v>807</v>
      </c>
      <c r="I29" s="130">
        <v>1693</v>
      </c>
      <c r="J29" s="130">
        <v>870</v>
      </c>
      <c r="K29" s="130">
        <v>823</v>
      </c>
      <c r="L29" s="130">
        <v>1583</v>
      </c>
      <c r="M29" s="130">
        <v>824</v>
      </c>
      <c r="N29" s="130">
        <v>759</v>
      </c>
      <c r="O29" s="130">
        <v>1671</v>
      </c>
      <c r="P29" s="130">
        <v>862</v>
      </c>
      <c r="Q29" s="131">
        <v>809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1:29" s="121" customFormat="1" ht="10.5" customHeight="1">
      <c r="A30" s="127" t="s">
        <v>283</v>
      </c>
      <c r="B30" s="225"/>
      <c r="C30" s="130">
        <v>3928</v>
      </c>
      <c r="D30" s="130">
        <v>1794</v>
      </c>
      <c r="E30" s="130">
        <v>2134</v>
      </c>
      <c r="F30" s="130">
        <v>3909</v>
      </c>
      <c r="G30" s="130">
        <v>1803</v>
      </c>
      <c r="H30" s="130">
        <v>2106</v>
      </c>
      <c r="I30" s="130">
        <v>4269</v>
      </c>
      <c r="J30" s="130">
        <v>2000</v>
      </c>
      <c r="K30" s="130">
        <v>2269</v>
      </c>
      <c r="L30" s="130">
        <v>5171</v>
      </c>
      <c r="M30" s="130">
        <v>2280</v>
      </c>
      <c r="N30" s="130">
        <v>2891</v>
      </c>
      <c r="O30" s="130">
        <v>4660</v>
      </c>
      <c r="P30" s="130">
        <v>2142</v>
      </c>
      <c r="Q30" s="131">
        <v>2518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1:29" s="121" customFormat="1" ht="10.5" customHeight="1">
      <c r="A31" s="127" t="s">
        <v>284</v>
      </c>
      <c r="B31" s="225"/>
      <c r="C31" s="130">
        <v>2712</v>
      </c>
      <c r="D31" s="130">
        <v>1345</v>
      </c>
      <c r="E31" s="130">
        <v>1367</v>
      </c>
      <c r="F31" s="130">
        <v>3184</v>
      </c>
      <c r="G31" s="130">
        <v>1621</v>
      </c>
      <c r="H31" s="130">
        <v>1563</v>
      </c>
      <c r="I31" s="130">
        <v>3901</v>
      </c>
      <c r="J31" s="130">
        <v>2049</v>
      </c>
      <c r="K31" s="130">
        <v>1852</v>
      </c>
      <c r="L31" s="130">
        <v>4154</v>
      </c>
      <c r="M31" s="130">
        <v>2136</v>
      </c>
      <c r="N31" s="130">
        <v>2018</v>
      </c>
      <c r="O31" s="130">
        <v>4119</v>
      </c>
      <c r="P31" s="130">
        <v>2110</v>
      </c>
      <c r="Q31" s="131">
        <v>2009</v>
      </c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1:29" s="121" customFormat="1" ht="10.5" customHeight="1">
      <c r="A32" s="127" t="s">
        <v>24</v>
      </c>
      <c r="B32" s="225"/>
      <c r="C32" s="130">
        <v>1744</v>
      </c>
      <c r="D32" s="130">
        <v>860</v>
      </c>
      <c r="E32" s="130">
        <v>884</v>
      </c>
      <c r="F32" s="130">
        <v>1731</v>
      </c>
      <c r="G32" s="130">
        <v>827</v>
      </c>
      <c r="H32" s="130">
        <v>904</v>
      </c>
      <c r="I32" s="130">
        <v>1676</v>
      </c>
      <c r="J32" s="130">
        <v>828</v>
      </c>
      <c r="K32" s="130">
        <v>848</v>
      </c>
      <c r="L32" s="130">
        <v>1592</v>
      </c>
      <c r="M32" s="130">
        <v>797</v>
      </c>
      <c r="N32" s="130">
        <v>795</v>
      </c>
      <c r="O32" s="130">
        <v>1636</v>
      </c>
      <c r="P32" s="130">
        <v>822</v>
      </c>
      <c r="Q32" s="131">
        <v>814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</row>
    <row r="33" spans="1:29" s="121" customFormat="1" ht="10.5" customHeight="1">
      <c r="A33" s="127" t="s">
        <v>285</v>
      </c>
      <c r="B33" s="225"/>
      <c r="C33" s="130">
        <v>2826</v>
      </c>
      <c r="D33" s="130">
        <v>1474</v>
      </c>
      <c r="E33" s="130">
        <v>1352</v>
      </c>
      <c r="F33" s="130">
        <v>2892</v>
      </c>
      <c r="G33" s="130">
        <v>1498</v>
      </c>
      <c r="H33" s="130">
        <v>1394</v>
      </c>
      <c r="I33" s="130">
        <v>2905</v>
      </c>
      <c r="J33" s="130">
        <v>1489</v>
      </c>
      <c r="K33" s="130">
        <v>1416</v>
      </c>
      <c r="L33" s="130">
        <v>2906</v>
      </c>
      <c r="M33" s="130">
        <v>1481</v>
      </c>
      <c r="N33" s="130">
        <v>1425</v>
      </c>
      <c r="O33" s="130">
        <v>2906</v>
      </c>
      <c r="P33" s="130">
        <v>1498</v>
      </c>
      <c r="Q33" s="131">
        <v>1408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</row>
    <row r="34" spans="1:29" s="121" customFormat="1" ht="10.5" customHeight="1">
      <c r="A34" s="127" t="s">
        <v>286</v>
      </c>
      <c r="B34" s="225"/>
      <c r="C34" s="130">
        <v>2561</v>
      </c>
      <c r="D34" s="130">
        <v>1307</v>
      </c>
      <c r="E34" s="130">
        <v>1254</v>
      </c>
      <c r="F34" s="130">
        <v>2498</v>
      </c>
      <c r="G34" s="130">
        <v>1260</v>
      </c>
      <c r="H34" s="130">
        <v>1238</v>
      </c>
      <c r="I34" s="130">
        <v>2599</v>
      </c>
      <c r="J34" s="130">
        <v>1328</v>
      </c>
      <c r="K34" s="130">
        <v>1271</v>
      </c>
      <c r="L34" s="130">
        <v>2624</v>
      </c>
      <c r="M34" s="130">
        <v>1338</v>
      </c>
      <c r="N34" s="130">
        <v>1286</v>
      </c>
      <c r="O34" s="130">
        <v>2521</v>
      </c>
      <c r="P34" s="130">
        <v>1252</v>
      </c>
      <c r="Q34" s="131">
        <v>1269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s="121" customFormat="1" ht="10.5" customHeight="1">
      <c r="A35" s="127" t="s">
        <v>287</v>
      </c>
      <c r="B35" s="225"/>
      <c r="C35" s="130">
        <v>2859</v>
      </c>
      <c r="D35" s="130">
        <v>1443</v>
      </c>
      <c r="E35" s="130">
        <v>1416</v>
      </c>
      <c r="F35" s="130">
        <v>2801</v>
      </c>
      <c r="G35" s="130">
        <v>1424</v>
      </c>
      <c r="H35" s="130">
        <v>1377</v>
      </c>
      <c r="I35" s="130">
        <v>2971</v>
      </c>
      <c r="J35" s="130">
        <v>1540</v>
      </c>
      <c r="K35" s="130">
        <v>1431</v>
      </c>
      <c r="L35" s="130">
        <v>2965</v>
      </c>
      <c r="M35" s="130">
        <v>1522</v>
      </c>
      <c r="N35" s="130">
        <v>1443</v>
      </c>
      <c r="O35" s="130">
        <v>3070</v>
      </c>
      <c r="P35" s="130">
        <v>1565</v>
      </c>
      <c r="Q35" s="131">
        <v>1505</v>
      </c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</row>
    <row r="36" spans="1:29" s="121" customFormat="1" ht="10.5" customHeight="1">
      <c r="A36" s="127" t="s">
        <v>288</v>
      </c>
      <c r="B36" s="225"/>
      <c r="C36" s="130">
        <v>1193</v>
      </c>
      <c r="D36" s="130">
        <v>582</v>
      </c>
      <c r="E36" s="130">
        <v>611</v>
      </c>
      <c r="F36" s="130">
        <v>1147</v>
      </c>
      <c r="G36" s="130">
        <v>567</v>
      </c>
      <c r="H36" s="130">
        <v>580</v>
      </c>
      <c r="I36" s="130">
        <v>1139</v>
      </c>
      <c r="J36" s="130">
        <v>560</v>
      </c>
      <c r="K36" s="130">
        <v>579</v>
      </c>
      <c r="L36" s="130">
        <v>1124</v>
      </c>
      <c r="M36" s="130">
        <v>546</v>
      </c>
      <c r="N36" s="130">
        <v>578</v>
      </c>
      <c r="O36" s="130">
        <v>1140</v>
      </c>
      <c r="P36" s="130">
        <v>567</v>
      </c>
      <c r="Q36" s="131">
        <v>573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</row>
    <row r="37" spans="1:29" s="121" customFormat="1" ht="10.5" customHeight="1">
      <c r="A37" s="127" t="s">
        <v>289</v>
      </c>
      <c r="B37" s="225"/>
      <c r="C37" s="130">
        <v>2115</v>
      </c>
      <c r="D37" s="130">
        <v>1072</v>
      </c>
      <c r="E37" s="130">
        <v>1043</v>
      </c>
      <c r="F37" s="130">
        <v>2092</v>
      </c>
      <c r="G37" s="130">
        <v>1063</v>
      </c>
      <c r="H37" s="130">
        <v>1029</v>
      </c>
      <c r="I37" s="130">
        <v>2230</v>
      </c>
      <c r="J37" s="130">
        <v>1141</v>
      </c>
      <c r="K37" s="130">
        <v>1089</v>
      </c>
      <c r="L37" s="130">
        <v>2208</v>
      </c>
      <c r="M37" s="130">
        <v>1111</v>
      </c>
      <c r="N37" s="130">
        <v>1097</v>
      </c>
      <c r="O37" s="130">
        <v>2252</v>
      </c>
      <c r="P37" s="130">
        <v>1146</v>
      </c>
      <c r="Q37" s="131">
        <v>1106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</row>
    <row r="38" spans="1:29" s="121" customFormat="1" ht="10.5" customHeight="1">
      <c r="A38" s="127" t="s">
        <v>290</v>
      </c>
      <c r="B38" s="225"/>
      <c r="C38" s="130">
        <v>1583</v>
      </c>
      <c r="D38" s="130">
        <v>792</v>
      </c>
      <c r="E38" s="130">
        <v>791</v>
      </c>
      <c r="F38" s="130">
        <v>1546</v>
      </c>
      <c r="G38" s="130">
        <v>781</v>
      </c>
      <c r="H38" s="130">
        <v>765</v>
      </c>
      <c r="I38" s="130">
        <v>1563</v>
      </c>
      <c r="J38" s="130">
        <v>794</v>
      </c>
      <c r="K38" s="130">
        <v>769</v>
      </c>
      <c r="L38" s="130">
        <v>1518</v>
      </c>
      <c r="M38" s="130">
        <v>778</v>
      </c>
      <c r="N38" s="130">
        <v>740</v>
      </c>
      <c r="O38" s="130">
        <v>1550</v>
      </c>
      <c r="P38" s="130">
        <v>813</v>
      </c>
      <c r="Q38" s="131">
        <v>737</v>
      </c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21" customFormat="1" ht="10.5" customHeight="1">
      <c r="A39" s="127" t="s">
        <v>291</v>
      </c>
      <c r="B39" s="225"/>
      <c r="C39" s="130" t="s">
        <v>14</v>
      </c>
      <c r="D39" s="130" t="s">
        <v>14</v>
      </c>
      <c r="E39" s="130" t="s">
        <v>14</v>
      </c>
      <c r="F39" s="130" t="s">
        <v>14</v>
      </c>
      <c r="G39" s="130" t="s">
        <v>14</v>
      </c>
      <c r="H39" s="130" t="s">
        <v>14</v>
      </c>
      <c r="I39" s="130" t="s">
        <v>14</v>
      </c>
      <c r="J39" s="130" t="s">
        <v>14</v>
      </c>
      <c r="K39" s="130" t="s">
        <v>14</v>
      </c>
      <c r="L39" s="130" t="s">
        <v>14</v>
      </c>
      <c r="M39" s="130" t="s">
        <v>14</v>
      </c>
      <c r="N39" s="130" t="s">
        <v>14</v>
      </c>
      <c r="O39" s="130" t="s">
        <v>14</v>
      </c>
      <c r="P39" s="130" t="s">
        <v>14</v>
      </c>
      <c r="Q39" s="131" t="s">
        <v>14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213" customFormat="1" ht="10.5" customHeight="1">
      <c r="A40" s="127" t="s">
        <v>263</v>
      </c>
      <c r="B40" s="225"/>
      <c r="C40" s="130" t="s">
        <v>14</v>
      </c>
      <c r="D40" s="130" t="s">
        <v>14</v>
      </c>
      <c r="E40" s="130" t="s">
        <v>14</v>
      </c>
      <c r="F40" s="130" t="s">
        <v>14</v>
      </c>
      <c r="G40" s="130" t="s">
        <v>14</v>
      </c>
      <c r="H40" s="130" t="s">
        <v>14</v>
      </c>
      <c r="I40" s="130" t="s">
        <v>14</v>
      </c>
      <c r="J40" s="130" t="s">
        <v>14</v>
      </c>
      <c r="K40" s="130" t="s">
        <v>14</v>
      </c>
      <c r="L40" s="130" t="s">
        <v>14</v>
      </c>
      <c r="M40" s="130" t="s">
        <v>14</v>
      </c>
      <c r="N40" s="130" t="s">
        <v>14</v>
      </c>
      <c r="O40" s="130" t="s">
        <v>14</v>
      </c>
      <c r="P40" s="130" t="s">
        <v>14</v>
      </c>
      <c r="Q40" s="131" t="s">
        <v>14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</row>
    <row r="41" spans="1:29" s="121" customFormat="1" ht="6" customHeight="1" thickBot="1">
      <c r="A41" s="132"/>
      <c r="B41" s="134"/>
      <c r="C41" s="133" t="s">
        <v>11</v>
      </c>
      <c r="D41" s="133"/>
      <c r="E41" s="133"/>
      <c r="F41" s="133"/>
      <c r="G41" s="133"/>
      <c r="H41" s="133"/>
      <c r="I41" s="133"/>
      <c r="J41" s="133"/>
      <c r="K41" s="133"/>
      <c r="L41" s="133" t="s">
        <v>11</v>
      </c>
      <c r="M41" s="133"/>
      <c r="N41" s="133"/>
      <c r="O41" s="133"/>
      <c r="P41" s="133"/>
      <c r="Q41" s="13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121" customFormat="1" ht="12" customHeight="1" thickBot="1">
      <c r="A42" s="134"/>
      <c r="B42" s="134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s="121" customFormat="1" ht="13.5" customHeight="1">
      <c r="A43" s="499" t="s">
        <v>17</v>
      </c>
      <c r="B43" s="227"/>
      <c r="C43" s="504" t="s">
        <v>448</v>
      </c>
      <c r="D43" s="498"/>
      <c r="E43" s="498"/>
      <c r="F43" s="498" t="s">
        <v>449</v>
      </c>
      <c r="G43" s="498"/>
      <c r="H43" s="498"/>
      <c r="I43" s="498" t="s">
        <v>450</v>
      </c>
      <c r="J43" s="498"/>
      <c r="K43" s="498"/>
      <c r="L43" s="502" t="s">
        <v>451</v>
      </c>
      <c r="M43" s="502"/>
      <c r="N43" s="502"/>
      <c r="O43" s="502" t="s">
        <v>920</v>
      </c>
      <c r="P43" s="502"/>
      <c r="Q43" s="50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s="121" customFormat="1" ht="13.5" customHeight="1">
      <c r="A44" s="500"/>
      <c r="B44" s="228"/>
      <c r="C44" s="226" t="s">
        <v>561</v>
      </c>
      <c r="D44" s="122" t="s">
        <v>5</v>
      </c>
      <c r="E44" s="122" t="s">
        <v>6</v>
      </c>
      <c r="F44" s="122" t="s">
        <v>561</v>
      </c>
      <c r="G44" s="122" t="s">
        <v>5</v>
      </c>
      <c r="H44" s="122" t="s">
        <v>6</v>
      </c>
      <c r="I44" s="122" t="s">
        <v>561</v>
      </c>
      <c r="J44" s="122" t="s">
        <v>5</v>
      </c>
      <c r="K44" s="122" t="s">
        <v>6</v>
      </c>
      <c r="L44" s="122" t="s">
        <v>561</v>
      </c>
      <c r="M44" s="122" t="s">
        <v>5</v>
      </c>
      <c r="N44" s="122" t="s">
        <v>6</v>
      </c>
      <c r="O44" s="122" t="s">
        <v>561</v>
      </c>
      <c r="P44" s="122" t="s">
        <v>5</v>
      </c>
      <c r="Q44" s="123" t="s">
        <v>6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</row>
    <row r="45" spans="1:29" s="125" customFormat="1" ht="6" customHeight="1">
      <c r="A45" s="124"/>
      <c r="B45" s="229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s="125" customFormat="1" ht="12" customHeight="1">
      <c r="A46" s="126" t="s">
        <v>562</v>
      </c>
      <c r="B46" s="224"/>
      <c r="C46" s="71">
        <v>221090</v>
      </c>
      <c r="D46" s="71">
        <v>108005</v>
      </c>
      <c r="E46" s="71">
        <v>113085</v>
      </c>
      <c r="F46" s="71">
        <v>243508</v>
      </c>
      <c r="G46" s="71">
        <v>118678</v>
      </c>
      <c r="H46" s="71">
        <v>124830</v>
      </c>
      <c r="I46" s="71">
        <v>277375</v>
      </c>
      <c r="J46" s="71">
        <v>133627</v>
      </c>
      <c r="K46" s="71">
        <v>143748</v>
      </c>
      <c r="L46" s="71">
        <v>312597</v>
      </c>
      <c r="M46" s="71">
        <v>151110</v>
      </c>
      <c r="N46" s="71">
        <v>161487</v>
      </c>
      <c r="O46" s="71">
        <f>P46+Q46</f>
        <v>413136</v>
      </c>
      <c r="P46" s="71">
        <f>P48+P80</f>
        <v>196525</v>
      </c>
      <c r="Q46" s="71">
        <f>Q48+Q80</f>
        <v>216611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121" customFormat="1" ht="9.75" customHeight="1">
      <c r="A47" s="127"/>
      <c r="B47" s="225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9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</row>
    <row r="48" spans="1:29" s="121" customFormat="1" ht="10.5" customHeight="1">
      <c r="A48" s="127" t="s">
        <v>264</v>
      </c>
      <c r="B48" s="225"/>
      <c r="C48" s="128">
        <v>166995</v>
      </c>
      <c r="D48" s="128">
        <v>81375</v>
      </c>
      <c r="E48" s="128">
        <v>85620</v>
      </c>
      <c r="F48" s="128">
        <v>211845</v>
      </c>
      <c r="G48" s="128">
        <v>102946</v>
      </c>
      <c r="H48" s="128">
        <v>108899</v>
      </c>
      <c r="I48" s="128">
        <v>259047</v>
      </c>
      <c r="J48" s="128">
        <v>124589</v>
      </c>
      <c r="K48" s="128">
        <v>134458</v>
      </c>
      <c r="L48" s="128">
        <v>304492</v>
      </c>
      <c r="M48" s="128">
        <v>147142</v>
      </c>
      <c r="N48" s="128">
        <v>157350</v>
      </c>
      <c r="O48" s="71">
        <f>P48+Q48</f>
        <v>399745</v>
      </c>
      <c r="P48" s="71">
        <v>190011</v>
      </c>
      <c r="Q48" s="71">
        <v>209734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</row>
    <row r="49" spans="1:29" s="121" customFormat="1" ht="10.5" customHeight="1">
      <c r="A49" s="127" t="s">
        <v>265</v>
      </c>
      <c r="B49" s="225"/>
      <c r="C49" s="130" t="s">
        <v>14</v>
      </c>
      <c r="D49" s="130" t="s">
        <v>14</v>
      </c>
      <c r="E49" s="130" t="s">
        <v>14</v>
      </c>
      <c r="F49" s="130" t="s">
        <v>14</v>
      </c>
      <c r="G49" s="130" t="s">
        <v>14</v>
      </c>
      <c r="H49" s="130" t="s">
        <v>14</v>
      </c>
      <c r="I49" s="130" t="s">
        <v>14</v>
      </c>
      <c r="J49" s="130" t="s">
        <v>14</v>
      </c>
      <c r="K49" s="130" t="s">
        <v>14</v>
      </c>
      <c r="L49" s="130" t="s">
        <v>14</v>
      </c>
      <c r="M49" s="130" t="s">
        <v>14</v>
      </c>
      <c r="N49" s="130" t="s">
        <v>14</v>
      </c>
      <c r="O49" s="130" t="s">
        <v>14</v>
      </c>
      <c r="P49" s="130" t="s">
        <v>14</v>
      </c>
      <c r="Q49" s="130" t="s">
        <v>14</v>
      </c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</row>
    <row r="50" spans="1:29" s="121" customFormat="1" ht="10.5" customHeight="1">
      <c r="A50" s="127" t="s">
        <v>266</v>
      </c>
      <c r="B50" s="225"/>
      <c r="C50" s="130" t="s">
        <v>14</v>
      </c>
      <c r="D50" s="130" t="s">
        <v>14</v>
      </c>
      <c r="E50" s="130" t="s">
        <v>14</v>
      </c>
      <c r="F50" s="130" t="s">
        <v>14</v>
      </c>
      <c r="G50" s="130" t="s">
        <v>14</v>
      </c>
      <c r="H50" s="130" t="s">
        <v>14</v>
      </c>
      <c r="I50" s="130" t="s">
        <v>14</v>
      </c>
      <c r="J50" s="130" t="s">
        <v>14</v>
      </c>
      <c r="K50" s="130" t="s">
        <v>14</v>
      </c>
      <c r="L50" s="130" t="s">
        <v>14</v>
      </c>
      <c r="M50" s="130" t="s">
        <v>14</v>
      </c>
      <c r="N50" s="130" t="s">
        <v>14</v>
      </c>
      <c r="O50" s="130" t="s">
        <v>14</v>
      </c>
      <c r="P50" s="130" t="s">
        <v>14</v>
      </c>
      <c r="Q50" s="130" t="s">
        <v>14</v>
      </c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</row>
    <row r="51" spans="1:29" s="121" customFormat="1" ht="10.5" customHeight="1">
      <c r="A51" s="127" t="s">
        <v>267</v>
      </c>
      <c r="B51" s="225"/>
      <c r="C51" s="130" t="s">
        <v>14</v>
      </c>
      <c r="D51" s="130" t="s">
        <v>14</v>
      </c>
      <c r="E51" s="130" t="s">
        <v>14</v>
      </c>
      <c r="F51" s="130" t="s">
        <v>14</v>
      </c>
      <c r="G51" s="130" t="s">
        <v>14</v>
      </c>
      <c r="H51" s="130" t="s">
        <v>14</v>
      </c>
      <c r="I51" s="130" t="s">
        <v>14</v>
      </c>
      <c r="J51" s="130" t="s">
        <v>14</v>
      </c>
      <c r="K51" s="130" t="s">
        <v>14</v>
      </c>
      <c r="L51" s="130" t="s">
        <v>14</v>
      </c>
      <c r="M51" s="130" t="s">
        <v>14</v>
      </c>
      <c r="N51" s="130" t="s">
        <v>14</v>
      </c>
      <c r="O51" s="130" t="s">
        <v>14</v>
      </c>
      <c r="P51" s="130" t="s">
        <v>14</v>
      </c>
      <c r="Q51" s="130" t="s">
        <v>14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</row>
    <row r="52" spans="1:29" s="121" customFormat="1" ht="10.5" customHeight="1">
      <c r="A52" s="127" t="s">
        <v>268</v>
      </c>
      <c r="B52" s="225"/>
      <c r="C52" s="130" t="s">
        <v>14</v>
      </c>
      <c r="D52" s="130" t="s">
        <v>14</v>
      </c>
      <c r="E52" s="130" t="s">
        <v>14</v>
      </c>
      <c r="F52" s="130" t="s">
        <v>14</v>
      </c>
      <c r="G52" s="130" t="s">
        <v>14</v>
      </c>
      <c r="H52" s="130" t="s">
        <v>14</v>
      </c>
      <c r="I52" s="130" t="s">
        <v>14</v>
      </c>
      <c r="J52" s="130" t="s">
        <v>14</v>
      </c>
      <c r="K52" s="130" t="s">
        <v>14</v>
      </c>
      <c r="L52" s="130" t="s">
        <v>14</v>
      </c>
      <c r="M52" s="130" t="s">
        <v>14</v>
      </c>
      <c r="N52" s="130" t="s">
        <v>14</v>
      </c>
      <c r="O52" s="130" t="s">
        <v>14</v>
      </c>
      <c r="P52" s="130" t="s">
        <v>14</v>
      </c>
      <c r="Q52" s="130" t="s">
        <v>14</v>
      </c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</row>
    <row r="53" spans="1:29" s="121" customFormat="1" ht="10.5" customHeight="1">
      <c r="A53" s="127" t="s">
        <v>269</v>
      </c>
      <c r="B53" s="225"/>
      <c r="C53" s="130" t="s">
        <v>14</v>
      </c>
      <c r="D53" s="130" t="s">
        <v>14</v>
      </c>
      <c r="E53" s="130" t="s">
        <v>14</v>
      </c>
      <c r="F53" s="130" t="s">
        <v>14</v>
      </c>
      <c r="G53" s="130" t="s">
        <v>14</v>
      </c>
      <c r="H53" s="130" t="s">
        <v>14</v>
      </c>
      <c r="I53" s="130" t="s">
        <v>14</v>
      </c>
      <c r="J53" s="130" t="s">
        <v>14</v>
      </c>
      <c r="K53" s="130" t="s">
        <v>14</v>
      </c>
      <c r="L53" s="130" t="s">
        <v>14</v>
      </c>
      <c r="M53" s="130" t="s">
        <v>14</v>
      </c>
      <c r="N53" s="130" t="s">
        <v>14</v>
      </c>
      <c r="O53" s="130" t="s">
        <v>14</v>
      </c>
      <c r="P53" s="130" t="s">
        <v>14</v>
      </c>
      <c r="Q53" s="130" t="s">
        <v>14</v>
      </c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</row>
    <row r="54" spans="1:29" s="121" customFormat="1" ht="10.5" customHeight="1">
      <c r="A54" s="127" t="s">
        <v>270</v>
      </c>
      <c r="B54" s="225"/>
      <c r="C54" s="130" t="s">
        <v>14</v>
      </c>
      <c r="D54" s="130" t="s">
        <v>14</v>
      </c>
      <c r="E54" s="130" t="s">
        <v>14</v>
      </c>
      <c r="F54" s="130" t="s">
        <v>14</v>
      </c>
      <c r="G54" s="130" t="s">
        <v>14</v>
      </c>
      <c r="H54" s="130" t="s">
        <v>14</v>
      </c>
      <c r="I54" s="130" t="s">
        <v>14</v>
      </c>
      <c r="J54" s="130" t="s">
        <v>14</v>
      </c>
      <c r="K54" s="130" t="s">
        <v>14</v>
      </c>
      <c r="L54" s="130" t="s">
        <v>14</v>
      </c>
      <c r="M54" s="130" t="s">
        <v>14</v>
      </c>
      <c r="N54" s="130" t="s">
        <v>14</v>
      </c>
      <c r="O54" s="130" t="s">
        <v>14</v>
      </c>
      <c r="P54" s="130" t="s">
        <v>14</v>
      </c>
      <c r="Q54" s="130" t="s">
        <v>14</v>
      </c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1:29" s="121" customFormat="1" ht="10.5" customHeight="1">
      <c r="A55" s="127" t="s">
        <v>271</v>
      </c>
      <c r="B55" s="225"/>
      <c r="C55" s="130" t="s">
        <v>14</v>
      </c>
      <c r="D55" s="130" t="s">
        <v>14</v>
      </c>
      <c r="E55" s="130" t="s">
        <v>14</v>
      </c>
      <c r="F55" s="130" t="s">
        <v>14</v>
      </c>
      <c r="G55" s="130" t="s">
        <v>14</v>
      </c>
      <c r="H55" s="130" t="s">
        <v>14</v>
      </c>
      <c r="I55" s="130" t="s">
        <v>14</v>
      </c>
      <c r="J55" s="130" t="s">
        <v>14</v>
      </c>
      <c r="K55" s="130" t="s">
        <v>14</v>
      </c>
      <c r="L55" s="130" t="s">
        <v>14</v>
      </c>
      <c r="M55" s="130" t="s">
        <v>14</v>
      </c>
      <c r="N55" s="130" t="s">
        <v>14</v>
      </c>
      <c r="O55" s="130" t="s">
        <v>14</v>
      </c>
      <c r="P55" s="130" t="s">
        <v>14</v>
      </c>
      <c r="Q55" s="130" t="s">
        <v>14</v>
      </c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21" customFormat="1" ht="10.5" customHeight="1">
      <c r="A56" s="127" t="s">
        <v>272</v>
      </c>
      <c r="B56" s="225"/>
      <c r="C56" s="130" t="s">
        <v>14</v>
      </c>
      <c r="D56" s="130" t="s">
        <v>14</v>
      </c>
      <c r="E56" s="130" t="s">
        <v>14</v>
      </c>
      <c r="F56" s="130" t="s">
        <v>14</v>
      </c>
      <c r="G56" s="130" t="s">
        <v>14</v>
      </c>
      <c r="H56" s="130" t="s">
        <v>14</v>
      </c>
      <c r="I56" s="130" t="s">
        <v>14</v>
      </c>
      <c r="J56" s="130" t="s">
        <v>14</v>
      </c>
      <c r="K56" s="130" t="s">
        <v>14</v>
      </c>
      <c r="L56" s="130" t="s">
        <v>14</v>
      </c>
      <c r="M56" s="130" t="s">
        <v>14</v>
      </c>
      <c r="N56" s="130" t="s">
        <v>14</v>
      </c>
      <c r="O56" s="130" t="s">
        <v>14</v>
      </c>
      <c r="P56" s="130" t="s">
        <v>14</v>
      </c>
      <c r="Q56" s="130" t="s">
        <v>14</v>
      </c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21" customFormat="1" ht="10.5" customHeight="1">
      <c r="A57" s="127" t="s">
        <v>273</v>
      </c>
      <c r="B57" s="225"/>
      <c r="C57" s="130" t="s">
        <v>14</v>
      </c>
      <c r="D57" s="130" t="s">
        <v>14</v>
      </c>
      <c r="E57" s="130" t="s">
        <v>14</v>
      </c>
      <c r="F57" s="130" t="s">
        <v>14</v>
      </c>
      <c r="G57" s="130" t="s">
        <v>14</v>
      </c>
      <c r="H57" s="130" t="s">
        <v>14</v>
      </c>
      <c r="I57" s="130" t="s">
        <v>14</v>
      </c>
      <c r="J57" s="130" t="s">
        <v>14</v>
      </c>
      <c r="K57" s="130" t="s">
        <v>14</v>
      </c>
      <c r="L57" s="130" t="s">
        <v>14</v>
      </c>
      <c r="M57" s="130" t="s">
        <v>14</v>
      </c>
      <c r="N57" s="130" t="s">
        <v>14</v>
      </c>
      <c r="O57" s="130" t="s">
        <v>14</v>
      </c>
      <c r="P57" s="130" t="s">
        <v>14</v>
      </c>
      <c r="Q57" s="130" t="s">
        <v>14</v>
      </c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</row>
    <row r="58" spans="1:29" s="121" customFormat="1" ht="10.5" customHeight="1">
      <c r="A58" s="127" t="s">
        <v>21</v>
      </c>
      <c r="B58" s="225"/>
      <c r="C58" s="130" t="s">
        <v>14</v>
      </c>
      <c r="D58" s="130" t="s">
        <v>14</v>
      </c>
      <c r="E58" s="130" t="s">
        <v>14</v>
      </c>
      <c r="F58" s="130" t="s">
        <v>14</v>
      </c>
      <c r="G58" s="130" t="s">
        <v>14</v>
      </c>
      <c r="H58" s="130" t="s">
        <v>14</v>
      </c>
      <c r="I58" s="130" t="s">
        <v>14</v>
      </c>
      <c r="J58" s="130" t="s">
        <v>14</v>
      </c>
      <c r="K58" s="130" t="s">
        <v>14</v>
      </c>
      <c r="L58" s="130" t="s">
        <v>14</v>
      </c>
      <c r="M58" s="130" t="s">
        <v>14</v>
      </c>
      <c r="N58" s="130" t="s">
        <v>14</v>
      </c>
      <c r="O58" s="130" t="s">
        <v>14</v>
      </c>
      <c r="P58" s="130" t="s">
        <v>14</v>
      </c>
      <c r="Q58" s="130" t="s">
        <v>14</v>
      </c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</row>
    <row r="59" spans="1:29" s="121" customFormat="1" ht="10.5" customHeight="1">
      <c r="A59" s="127" t="s">
        <v>22</v>
      </c>
      <c r="B59" s="225"/>
      <c r="C59" s="130" t="s">
        <v>14</v>
      </c>
      <c r="D59" s="130" t="s">
        <v>14</v>
      </c>
      <c r="E59" s="130" t="s">
        <v>14</v>
      </c>
      <c r="F59" s="130" t="s">
        <v>14</v>
      </c>
      <c r="G59" s="130" t="s">
        <v>14</v>
      </c>
      <c r="H59" s="130" t="s">
        <v>14</v>
      </c>
      <c r="I59" s="130" t="s">
        <v>14</v>
      </c>
      <c r="J59" s="130" t="s">
        <v>14</v>
      </c>
      <c r="K59" s="130" t="s">
        <v>14</v>
      </c>
      <c r="L59" s="130" t="s">
        <v>14</v>
      </c>
      <c r="M59" s="130" t="s">
        <v>14</v>
      </c>
      <c r="N59" s="130" t="s">
        <v>14</v>
      </c>
      <c r="O59" s="130" t="s">
        <v>14</v>
      </c>
      <c r="P59" s="130" t="s">
        <v>14</v>
      </c>
      <c r="Q59" s="130" t="s">
        <v>14</v>
      </c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</row>
    <row r="60" spans="1:29" s="121" customFormat="1" ht="10.5" customHeight="1">
      <c r="A60" s="127" t="s">
        <v>274</v>
      </c>
      <c r="B60" s="225"/>
      <c r="C60" s="130" t="s">
        <v>14</v>
      </c>
      <c r="D60" s="130" t="s">
        <v>14</v>
      </c>
      <c r="E60" s="130" t="s">
        <v>14</v>
      </c>
      <c r="F60" s="130" t="s">
        <v>14</v>
      </c>
      <c r="G60" s="130" t="s">
        <v>14</v>
      </c>
      <c r="H60" s="130" t="s">
        <v>14</v>
      </c>
      <c r="I60" s="130" t="s">
        <v>14</v>
      </c>
      <c r="J60" s="130" t="s">
        <v>14</v>
      </c>
      <c r="K60" s="130" t="s">
        <v>14</v>
      </c>
      <c r="L60" s="130" t="s">
        <v>14</v>
      </c>
      <c r="M60" s="130" t="s">
        <v>14</v>
      </c>
      <c r="N60" s="130" t="s">
        <v>14</v>
      </c>
      <c r="O60" s="130" t="s">
        <v>14</v>
      </c>
      <c r="P60" s="130" t="s">
        <v>14</v>
      </c>
      <c r="Q60" s="130" t="s">
        <v>14</v>
      </c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21" customFormat="1" ht="10.5" customHeight="1">
      <c r="A61" s="127" t="s">
        <v>23</v>
      </c>
      <c r="B61" s="225"/>
      <c r="C61" s="130">
        <v>3236</v>
      </c>
      <c r="D61" s="130">
        <v>1601</v>
      </c>
      <c r="E61" s="130">
        <v>1635</v>
      </c>
      <c r="F61" s="130" t="s">
        <v>14</v>
      </c>
      <c r="G61" s="130" t="s">
        <v>14</v>
      </c>
      <c r="H61" s="130" t="s">
        <v>14</v>
      </c>
      <c r="I61" s="130" t="s">
        <v>14</v>
      </c>
      <c r="J61" s="130" t="s">
        <v>14</v>
      </c>
      <c r="K61" s="130" t="s">
        <v>14</v>
      </c>
      <c r="L61" s="130" t="s">
        <v>14</v>
      </c>
      <c r="M61" s="130" t="s">
        <v>14</v>
      </c>
      <c r="N61" s="130" t="s">
        <v>14</v>
      </c>
      <c r="O61" s="130" t="s">
        <v>14</v>
      </c>
      <c r="P61" s="130" t="s">
        <v>14</v>
      </c>
      <c r="Q61" s="130" t="s">
        <v>14</v>
      </c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21" customFormat="1" ht="10.5" customHeight="1">
      <c r="A62" s="127" t="s">
        <v>275</v>
      </c>
      <c r="B62" s="225"/>
      <c r="C62" s="130">
        <v>4568</v>
      </c>
      <c r="D62" s="130">
        <v>2201</v>
      </c>
      <c r="E62" s="130">
        <v>2367</v>
      </c>
      <c r="F62" s="130" t="s">
        <v>14</v>
      </c>
      <c r="G62" s="130" t="s">
        <v>14</v>
      </c>
      <c r="H62" s="130" t="s">
        <v>14</v>
      </c>
      <c r="I62" s="130" t="s">
        <v>14</v>
      </c>
      <c r="J62" s="130" t="s">
        <v>14</v>
      </c>
      <c r="K62" s="130" t="s">
        <v>14</v>
      </c>
      <c r="L62" s="130" t="s">
        <v>14</v>
      </c>
      <c r="M62" s="130" t="s">
        <v>14</v>
      </c>
      <c r="N62" s="130" t="s">
        <v>14</v>
      </c>
      <c r="O62" s="130" t="s">
        <v>14</v>
      </c>
      <c r="P62" s="130" t="s">
        <v>14</v>
      </c>
      <c r="Q62" s="130" t="s">
        <v>14</v>
      </c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</row>
    <row r="63" spans="1:29" s="121" customFormat="1" ht="10.5" customHeight="1">
      <c r="A63" s="127" t="s">
        <v>276</v>
      </c>
      <c r="B63" s="225"/>
      <c r="C63" s="130">
        <v>2475</v>
      </c>
      <c r="D63" s="130">
        <v>1209</v>
      </c>
      <c r="E63" s="130">
        <v>1266</v>
      </c>
      <c r="F63" s="130" t="s">
        <v>14</v>
      </c>
      <c r="G63" s="130" t="s">
        <v>14</v>
      </c>
      <c r="H63" s="130" t="s">
        <v>14</v>
      </c>
      <c r="I63" s="130" t="s">
        <v>14</v>
      </c>
      <c r="J63" s="130" t="s">
        <v>14</v>
      </c>
      <c r="K63" s="130" t="s">
        <v>14</v>
      </c>
      <c r="L63" s="130" t="s">
        <v>14</v>
      </c>
      <c r="M63" s="130" t="s">
        <v>14</v>
      </c>
      <c r="N63" s="130" t="s">
        <v>14</v>
      </c>
      <c r="O63" s="130" t="s">
        <v>14</v>
      </c>
      <c r="P63" s="130" t="s">
        <v>14</v>
      </c>
      <c r="Q63" s="130" t="s">
        <v>14</v>
      </c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21" customFormat="1" ht="10.5" customHeight="1">
      <c r="A64" s="127" t="s">
        <v>277</v>
      </c>
      <c r="B64" s="225"/>
      <c r="C64" s="130">
        <v>2490</v>
      </c>
      <c r="D64" s="130">
        <v>1238</v>
      </c>
      <c r="E64" s="130">
        <v>1252</v>
      </c>
      <c r="F64" s="130" t="s">
        <v>14</v>
      </c>
      <c r="G64" s="130" t="s">
        <v>14</v>
      </c>
      <c r="H64" s="130" t="s">
        <v>14</v>
      </c>
      <c r="I64" s="130" t="s">
        <v>14</v>
      </c>
      <c r="J64" s="130" t="s">
        <v>14</v>
      </c>
      <c r="K64" s="130" t="s">
        <v>14</v>
      </c>
      <c r="L64" s="130" t="s">
        <v>14</v>
      </c>
      <c r="M64" s="130" t="s">
        <v>14</v>
      </c>
      <c r="N64" s="130" t="s">
        <v>14</v>
      </c>
      <c r="O64" s="130" t="s">
        <v>14</v>
      </c>
      <c r="P64" s="130" t="s">
        <v>14</v>
      </c>
      <c r="Q64" s="130" t="s">
        <v>14</v>
      </c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</row>
    <row r="65" spans="1:29" s="121" customFormat="1" ht="10.5" customHeight="1">
      <c r="A65" s="127" t="s">
        <v>278</v>
      </c>
      <c r="B65" s="225"/>
      <c r="C65" s="130">
        <v>3093</v>
      </c>
      <c r="D65" s="130">
        <v>1552</v>
      </c>
      <c r="E65" s="130">
        <v>1541</v>
      </c>
      <c r="F65" s="130" t="s">
        <v>14</v>
      </c>
      <c r="G65" s="130" t="s">
        <v>14</v>
      </c>
      <c r="H65" s="130" t="s">
        <v>14</v>
      </c>
      <c r="I65" s="130" t="s">
        <v>14</v>
      </c>
      <c r="J65" s="130" t="s">
        <v>14</v>
      </c>
      <c r="K65" s="130" t="s">
        <v>14</v>
      </c>
      <c r="L65" s="130" t="s">
        <v>14</v>
      </c>
      <c r="M65" s="130" t="s">
        <v>14</v>
      </c>
      <c r="N65" s="130" t="s">
        <v>14</v>
      </c>
      <c r="O65" s="130" t="s">
        <v>14</v>
      </c>
      <c r="P65" s="130" t="s">
        <v>14</v>
      </c>
      <c r="Q65" s="130" t="s">
        <v>14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</row>
    <row r="66" spans="1:29" s="121" customFormat="1" ht="10.5" customHeight="1">
      <c r="A66" s="127" t="s">
        <v>279</v>
      </c>
      <c r="B66" s="225"/>
      <c r="C66" s="130">
        <v>2142</v>
      </c>
      <c r="D66" s="130">
        <v>1048</v>
      </c>
      <c r="E66" s="130">
        <v>1094</v>
      </c>
      <c r="F66" s="130" t="s">
        <v>14</v>
      </c>
      <c r="G66" s="130" t="s">
        <v>14</v>
      </c>
      <c r="H66" s="130" t="s">
        <v>14</v>
      </c>
      <c r="I66" s="130" t="s">
        <v>14</v>
      </c>
      <c r="J66" s="130" t="s">
        <v>14</v>
      </c>
      <c r="K66" s="130" t="s">
        <v>14</v>
      </c>
      <c r="L66" s="130" t="s">
        <v>14</v>
      </c>
      <c r="M66" s="130" t="s">
        <v>14</v>
      </c>
      <c r="N66" s="130" t="s">
        <v>14</v>
      </c>
      <c r="O66" s="130" t="s">
        <v>14</v>
      </c>
      <c r="P66" s="130" t="s">
        <v>14</v>
      </c>
      <c r="Q66" s="130" t="s">
        <v>14</v>
      </c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</row>
    <row r="67" spans="1:29" s="121" customFormat="1" ht="10.5" customHeight="1">
      <c r="A67" s="127" t="s">
        <v>280</v>
      </c>
      <c r="B67" s="225"/>
      <c r="C67" s="130">
        <v>2197</v>
      </c>
      <c r="D67" s="130">
        <v>1096</v>
      </c>
      <c r="E67" s="130">
        <v>1101</v>
      </c>
      <c r="F67" s="130" t="s">
        <v>14</v>
      </c>
      <c r="G67" s="130" t="s">
        <v>14</v>
      </c>
      <c r="H67" s="130" t="s">
        <v>14</v>
      </c>
      <c r="I67" s="130" t="s">
        <v>14</v>
      </c>
      <c r="J67" s="130" t="s">
        <v>14</v>
      </c>
      <c r="K67" s="130" t="s">
        <v>14</v>
      </c>
      <c r="L67" s="130" t="s">
        <v>14</v>
      </c>
      <c r="M67" s="130" t="s">
        <v>14</v>
      </c>
      <c r="N67" s="130" t="s">
        <v>14</v>
      </c>
      <c r="O67" s="130" t="s">
        <v>14</v>
      </c>
      <c r="P67" s="130" t="s">
        <v>14</v>
      </c>
      <c r="Q67" s="130" t="s">
        <v>14</v>
      </c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</row>
    <row r="68" spans="1:29" s="121" customFormat="1" ht="10.5" customHeight="1">
      <c r="A68" s="127" t="s">
        <v>281</v>
      </c>
      <c r="B68" s="225"/>
      <c r="C68" s="130">
        <v>2781</v>
      </c>
      <c r="D68" s="130">
        <v>1340</v>
      </c>
      <c r="E68" s="130">
        <v>1441</v>
      </c>
      <c r="F68" s="130" t="s">
        <v>14</v>
      </c>
      <c r="G68" s="130" t="s">
        <v>14</v>
      </c>
      <c r="H68" s="130" t="s">
        <v>14</v>
      </c>
      <c r="I68" s="130" t="s">
        <v>14</v>
      </c>
      <c r="J68" s="130" t="s">
        <v>14</v>
      </c>
      <c r="K68" s="130" t="s">
        <v>14</v>
      </c>
      <c r="L68" s="130" t="s">
        <v>14</v>
      </c>
      <c r="M68" s="130" t="s">
        <v>14</v>
      </c>
      <c r="N68" s="130" t="s">
        <v>14</v>
      </c>
      <c r="O68" s="130" t="s">
        <v>14</v>
      </c>
      <c r="P68" s="130" t="s">
        <v>14</v>
      </c>
      <c r="Q68" s="130" t="s">
        <v>14</v>
      </c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</row>
    <row r="69" spans="1:29" s="121" customFormat="1" ht="10.5" customHeight="1">
      <c r="A69" s="127" t="s">
        <v>282</v>
      </c>
      <c r="B69" s="225"/>
      <c r="C69" s="130">
        <v>2135</v>
      </c>
      <c r="D69" s="130">
        <v>1056</v>
      </c>
      <c r="E69" s="130">
        <v>1079</v>
      </c>
      <c r="F69" s="130">
        <v>2154</v>
      </c>
      <c r="G69" s="130">
        <v>1086</v>
      </c>
      <c r="H69" s="130">
        <v>1068</v>
      </c>
      <c r="I69" s="130" t="s">
        <v>14</v>
      </c>
      <c r="J69" s="130" t="s">
        <v>14</v>
      </c>
      <c r="K69" s="130" t="s">
        <v>14</v>
      </c>
      <c r="L69" s="130" t="s">
        <v>14</v>
      </c>
      <c r="M69" s="130" t="s">
        <v>14</v>
      </c>
      <c r="N69" s="130" t="s">
        <v>14</v>
      </c>
      <c r="O69" s="130" t="s">
        <v>14</v>
      </c>
      <c r="P69" s="130" t="s">
        <v>14</v>
      </c>
      <c r="Q69" s="130" t="s">
        <v>14</v>
      </c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</row>
    <row r="70" spans="1:29" s="121" customFormat="1" ht="10.5" customHeight="1">
      <c r="A70" s="127" t="s">
        <v>283</v>
      </c>
      <c r="B70" s="225"/>
      <c r="C70" s="130">
        <v>4837</v>
      </c>
      <c r="D70" s="130">
        <v>2326</v>
      </c>
      <c r="E70" s="130">
        <v>2511</v>
      </c>
      <c r="F70" s="130">
        <v>5000</v>
      </c>
      <c r="G70" s="130">
        <v>2412</v>
      </c>
      <c r="H70" s="130">
        <v>2588</v>
      </c>
      <c r="I70" s="130" t="s">
        <v>14</v>
      </c>
      <c r="J70" s="130" t="s">
        <v>14</v>
      </c>
      <c r="K70" s="130" t="s">
        <v>14</v>
      </c>
      <c r="L70" s="130" t="s">
        <v>14</v>
      </c>
      <c r="M70" s="130" t="s">
        <v>14</v>
      </c>
      <c r="N70" s="130" t="s">
        <v>14</v>
      </c>
      <c r="O70" s="130" t="s">
        <v>14</v>
      </c>
      <c r="P70" s="130" t="s">
        <v>14</v>
      </c>
      <c r="Q70" s="130" t="s">
        <v>14</v>
      </c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</row>
    <row r="71" spans="1:29" s="121" customFormat="1" ht="10.5" customHeight="1">
      <c r="A71" s="127" t="s">
        <v>284</v>
      </c>
      <c r="B71" s="225"/>
      <c r="C71" s="130">
        <v>5341</v>
      </c>
      <c r="D71" s="130">
        <v>2665</v>
      </c>
      <c r="E71" s="130">
        <v>2676</v>
      </c>
      <c r="F71" s="130">
        <v>5684</v>
      </c>
      <c r="G71" s="130">
        <v>2846</v>
      </c>
      <c r="H71" s="130">
        <v>2838</v>
      </c>
      <c r="I71" s="130" t="s">
        <v>14</v>
      </c>
      <c r="J71" s="130" t="s">
        <v>14</v>
      </c>
      <c r="K71" s="130" t="s">
        <v>14</v>
      </c>
      <c r="L71" s="130" t="s">
        <v>14</v>
      </c>
      <c r="M71" s="130" t="s">
        <v>14</v>
      </c>
      <c r="N71" s="130" t="s">
        <v>14</v>
      </c>
      <c r="O71" s="130" t="s">
        <v>14</v>
      </c>
      <c r="P71" s="130" t="s">
        <v>14</v>
      </c>
      <c r="Q71" s="130" t="s">
        <v>14</v>
      </c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</row>
    <row r="72" spans="1:29" s="121" customFormat="1" ht="10.5" customHeight="1">
      <c r="A72" s="127" t="s">
        <v>24</v>
      </c>
      <c r="B72" s="225"/>
      <c r="C72" s="130">
        <v>1813</v>
      </c>
      <c r="D72" s="130">
        <v>892</v>
      </c>
      <c r="E72" s="130">
        <v>921</v>
      </c>
      <c r="F72" s="130">
        <v>1915</v>
      </c>
      <c r="G72" s="130">
        <v>950</v>
      </c>
      <c r="H72" s="130">
        <v>965</v>
      </c>
      <c r="I72" s="130">
        <v>1960</v>
      </c>
      <c r="J72" s="130">
        <v>961</v>
      </c>
      <c r="K72" s="130">
        <v>999</v>
      </c>
      <c r="L72" s="130" t="s">
        <v>14</v>
      </c>
      <c r="M72" s="130" t="s">
        <v>14</v>
      </c>
      <c r="N72" s="130" t="s">
        <v>14</v>
      </c>
      <c r="O72" s="130" t="s">
        <v>14</v>
      </c>
      <c r="P72" s="130" t="s">
        <v>14</v>
      </c>
      <c r="Q72" s="130" t="s">
        <v>14</v>
      </c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</row>
    <row r="73" spans="1:29" s="121" customFormat="1" ht="10.5" customHeight="1">
      <c r="A73" s="127" t="s">
        <v>285</v>
      </c>
      <c r="B73" s="225"/>
      <c r="C73" s="130">
        <v>3884</v>
      </c>
      <c r="D73" s="130">
        <v>1934</v>
      </c>
      <c r="E73" s="130">
        <v>1950</v>
      </c>
      <c r="F73" s="130">
        <v>3827</v>
      </c>
      <c r="G73" s="130">
        <v>1916</v>
      </c>
      <c r="H73" s="130">
        <v>1911</v>
      </c>
      <c r="I73" s="130">
        <v>3780</v>
      </c>
      <c r="J73" s="130">
        <v>1881</v>
      </c>
      <c r="K73" s="130">
        <v>1899</v>
      </c>
      <c r="L73" s="130" t="s">
        <v>14</v>
      </c>
      <c r="M73" s="130" t="s">
        <v>14</v>
      </c>
      <c r="N73" s="130" t="s">
        <v>14</v>
      </c>
      <c r="O73" s="130" t="s">
        <v>14</v>
      </c>
      <c r="P73" s="130" t="s">
        <v>14</v>
      </c>
      <c r="Q73" s="130" t="s">
        <v>14</v>
      </c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</row>
    <row r="74" spans="1:29" s="121" customFormat="1" ht="10.5" customHeight="1">
      <c r="A74" s="127" t="s">
        <v>286</v>
      </c>
      <c r="B74" s="225"/>
      <c r="C74" s="130">
        <v>2861</v>
      </c>
      <c r="D74" s="130">
        <v>1412</v>
      </c>
      <c r="E74" s="130">
        <v>1449</v>
      </c>
      <c r="F74" s="130">
        <v>2903</v>
      </c>
      <c r="G74" s="130">
        <v>1435</v>
      </c>
      <c r="H74" s="130">
        <v>1468</v>
      </c>
      <c r="I74" s="130">
        <v>2840</v>
      </c>
      <c r="J74" s="130">
        <v>1395</v>
      </c>
      <c r="K74" s="130">
        <v>1445</v>
      </c>
      <c r="L74" s="130" t="s">
        <v>14</v>
      </c>
      <c r="M74" s="130" t="s">
        <v>14</v>
      </c>
      <c r="N74" s="130" t="s">
        <v>14</v>
      </c>
      <c r="O74" s="130" t="s">
        <v>14</v>
      </c>
      <c r="P74" s="130" t="s">
        <v>14</v>
      </c>
      <c r="Q74" s="130" t="s">
        <v>14</v>
      </c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</row>
    <row r="75" spans="1:29" s="121" customFormat="1" ht="10.5" customHeight="1">
      <c r="A75" s="127" t="s">
        <v>287</v>
      </c>
      <c r="B75" s="225"/>
      <c r="C75" s="130">
        <v>3901</v>
      </c>
      <c r="D75" s="130">
        <v>1933</v>
      </c>
      <c r="E75" s="130">
        <v>1968</v>
      </c>
      <c r="F75" s="130">
        <v>3836</v>
      </c>
      <c r="G75" s="130">
        <v>1926</v>
      </c>
      <c r="H75" s="130">
        <v>1910</v>
      </c>
      <c r="I75" s="130">
        <v>3638</v>
      </c>
      <c r="J75" s="130">
        <v>1800</v>
      </c>
      <c r="K75" s="130">
        <v>1838</v>
      </c>
      <c r="L75" s="130" t="s">
        <v>14</v>
      </c>
      <c r="M75" s="130" t="s">
        <v>14</v>
      </c>
      <c r="N75" s="130" t="s">
        <v>14</v>
      </c>
      <c r="O75" s="130" t="s">
        <v>14</v>
      </c>
      <c r="P75" s="130" t="s">
        <v>14</v>
      </c>
      <c r="Q75" s="130" t="s">
        <v>14</v>
      </c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</row>
    <row r="76" spans="1:29" s="121" customFormat="1" ht="10.5" customHeight="1">
      <c r="A76" s="127" t="s">
        <v>288</v>
      </c>
      <c r="B76" s="225"/>
      <c r="C76" s="130">
        <v>1446</v>
      </c>
      <c r="D76" s="130">
        <v>683</v>
      </c>
      <c r="E76" s="130">
        <v>763</v>
      </c>
      <c r="F76" s="130">
        <v>1454</v>
      </c>
      <c r="G76" s="130">
        <v>705</v>
      </c>
      <c r="H76" s="130">
        <v>749</v>
      </c>
      <c r="I76" s="130">
        <v>1405</v>
      </c>
      <c r="J76" s="130">
        <v>687</v>
      </c>
      <c r="K76" s="130">
        <v>718</v>
      </c>
      <c r="L76" s="130" t="s">
        <v>14</v>
      </c>
      <c r="M76" s="130" t="s">
        <v>14</v>
      </c>
      <c r="N76" s="130" t="s">
        <v>14</v>
      </c>
      <c r="O76" s="130" t="s">
        <v>14</v>
      </c>
      <c r="P76" s="130" t="s">
        <v>14</v>
      </c>
      <c r="Q76" s="130" t="s">
        <v>14</v>
      </c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</row>
    <row r="77" spans="1:29" s="121" customFormat="1" ht="10.5" customHeight="1">
      <c r="A77" s="127" t="s">
        <v>289</v>
      </c>
      <c r="B77" s="225"/>
      <c r="C77" s="130">
        <v>2911</v>
      </c>
      <c r="D77" s="130">
        <v>1430</v>
      </c>
      <c r="E77" s="130">
        <v>1481</v>
      </c>
      <c r="F77" s="130">
        <v>2939</v>
      </c>
      <c r="G77" s="130">
        <v>1458</v>
      </c>
      <c r="H77" s="130">
        <v>1481</v>
      </c>
      <c r="I77" s="130">
        <v>2820</v>
      </c>
      <c r="J77" s="130">
        <v>1392</v>
      </c>
      <c r="K77" s="130">
        <v>1428</v>
      </c>
      <c r="L77" s="130" t="s">
        <v>14</v>
      </c>
      <c r="M77" s="130" t="s">
        <v>14</v>
      </c>
      <c r="N77" s="130" t="s">
        <v>14</v>
      </c>
      <c r="O77" s="130" t="s">
        <v>14</v>
      </c>
      <c r="P77" s="130" t="s">
        <v>14</v>
      </c>
      <c r="Q77" s="130" t="s">
        <v>14</v>
      </c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</row>
    <row r="78" spans="1:29" s="121" customFormat="1" ht="10.5" customHeight="1">
      <c r="A78" s="127" t="s">
        <v>290</v>
      </c>
      <c r="B78" s="225"/>
      <c r="C78" s="130">
        <v>1984</v>
      </c>
      <c r="D78" s="130">
        <v>1014</v>
      </c>
      <c r="E78" s="130">
        <v>970</v>
      </c>
      <c r="F78" s="130">
        <v>1951</v>
      </c>
      <c r="G78" s="130">
        <v>998</v>
      </c>
      <c r="H78" s="130">
        <v>953</v>
      </c>
      <c r="I78" s="130">
        <v>1885</v>
      </c>
      <c r="J78" s="130">
        <v>922</v>
      </c>
      <c r="K78" s="130">
        <v>963</v>
      </c>
      <c r="L78" s="130">
        <v>1798</v>
      </c>
      <c r="M78" s="130">
        <v>878</v>
      </c>
      <c r="N78" s="130">
        <v>920</v>
      </c>
      <c r="O78" s="130" t="s">
        <v>14</v>
      </c>
      <c r="P78" s="130" t="s">
        <v>14</v>
      </c>
      <c r="Q78" s="130" t="s">
        <v>14</v>
      </c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</row>
    <row r="79" spans="1:29" s="121" customFormat="1" ht="10.5" customHeight="1">
      <c r="A79" s="127" t="s">
        <v>291</v>
      </c>
      <c r="B79" s="225"/>
      <c r="C79" s="130" t="s">
        <v>14</v>
      </c>
      <c r="D79" s="130" t="s">
        <v>14</v>
      </c>
      <c r="E79" s="130" t="s">
        <v>14</v>
      </c>
      <c r="F79" s="130" t="s">
        <v>14</v>
      </c>
      <c r="G79" s="130" t="s">
        <v>14</v>
      </c>
      <c r="H79" s="130" t="s">
        <v>14</v>
      </c>
      <c r="I79" s="130" t="s">
        <v>14</v>
      </c>
      <c r="J79" s="130" t="s">
        <v>14</v>
      </c>
      <c r="K79" s="130" t="s">
        <v>14</v>
      </c>
      <c r="L79" s="130">
        <v>6307</v>
      </c>
      <c r="M79" s="130">
        <v>3090</v>
      </c>
      <c r="N79" s="130">
        <v>3217</v>
      </c>
      <c r="O79" s="130" t="s">
        <v>14</v>
      </c>
      <c r="P79" s="130" t="s">
        <v>14</v>
      </c>
      <c r="Q79" s="130" t="s">
        <v>14</v>
      </c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</row>
    <row r="80" spans="1:29" s="213" customFormat="1" ht="10.5" customHeight="1">
      <c r="A80" s="127" t="s">
        <v>263</v>
      </c>
      <c r="B80" s="225"/>
      <c r="C80" s="130" t="s">
        <v>14</v>
      </c>
      <c r="D80" s="130" t="s">
        <v>14</v>
      </c>
      <c r="E80" s="130" t="s">
        <v>14</v>
      </c>
      <c r="F80" s="130" t="s">
        <v>14</v>
      </c>
      <c r="G80" s="130" t="s">
        <v>14</v>
      </c>
      <c r="H80" s="130" t="s">
        <v>14</v>
      </c>
      <c r="I80" s="130" t="s">
        <v>14</v>
      </c>
      <c r="J80" s="130" t="s">
        <v>14</v>
      </c>
      <c r="K80" s="130" t="s">
        <v>14</v>
      </c>
      <c r="L80" s="130" t="s">
        <v>14</v>
      </c>
      <c r="M80" s="130" t="s">
        <v>14</v>
      </c>
      <c r="N80" s="130" t="s">
        <v>14</v>
      </c>
      <c r="O80" s="128">
        <f>P80+Q80</f>
        <v>13391</v>
      </c>
      <c r="P80" s="130">
        <v>6514</v>
      </c>
      <c r="Q80" s="131">
        <v>6877</v>
      </c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</row>
    <row r="81" spans="1:29" s="121" customFormat="1" ht="6" customHeight="1" thickBot="1">
      <c r="A81" s="132"/>
      <c r="B81" s="134"/>
      <c r="C81" s="133"/>
      <c r="D81" s="133"/>
      <c r="E81" s="133"/>
      <c r="F81" s="133" t="s">
        <v>11</v>
      </c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</row>
    <row r="82" spans="1:29" s="121" customFormat="1" ht="10.5" customHeight="1">
      <c r="A82" s="135"/>
      <c r="B82" s="135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</row>
    <row r="83" spans="1:29" s="121" customFormat="1" ht="10.5" customHeight="1">
      <c r="A83" s="135"/>
      <c r="B83" s="135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</row>
    <row r="84" spans="1:29" s="121" customFormat="1" ht="10.5" customHeight="1">
      <c r="A84" s="135"/>
      <c r="B84" s="135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9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</row>
    <row r="85" spans="1:29" s="121" customFormat="1" ht="10.5" customHeight="1">
      <c r="A85" s="135"/>
      <c r="B85" s="135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9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</row>
    <row r="86" spans="1:29" s="121" customFormat="1" ht="10.5" customHeight="1">
      <c r="A86" s="135"/>
      <c r="B86" s="135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9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</row>
    <row r="87" spans="1:29" s="121" customFormat="1" ht="10.5" customHeight="1">
      <c r="A87" s="135"/>
      <c r="B87" s="135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9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</row>
    <row r="88" spans="1:29" s="121" customFormat="1" ht="10.5" customHeight="1">
      <c r="A88" s="135"/>
      <c r="B88" s="135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9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</row>
    <row r="89" spans="1:29" s="121" customFormat="1" ht="10.5" customHeight="1">
      <c r="A89" s="135"/>
      <c r="B89" s="135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9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</row>
    <row r="90" spans="1:29" s="121" customFormat="1" ht="10.5" customHeight="1">
      <c r="A90" s="135"/>
      <c r="B90" s="135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9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</row>
    <row r="91" spans="1:29" s="121" customFormat="1" ht="10.5" customHeight="1">
      <c r="A91" s="135"/>
      <c r="B91" s="135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9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</row>
    <row r="92" spans="1:29" s="121" customFormat="1" ht="10.5" customHeight="1">
      <c r="A92" s="135"/>
      <c r="B92" s="135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9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</row>
    <row r="93" spans="1:29" s="121" customFormat="1" ht="10.5" customHeight="1">
      <c r="A93" s="135"/>
      <c r="B93" s="135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9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</row>
    <row r="94" spans="1:29" s="121" customFormat="1" ht="10.5" customHeight="1">
      <c r="A94" s="135"/>
      <c r="B94" s="135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</row>
    <row r="95" spans="1:29" s="121" customFormat="1" ht="10.5" customHeight="1">
      <c r="A95" s="135"/>
      <c r="B95" s="135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</row>
    <row r="96" spans="1:29" s="121" customFormat="1" ht="10.5" customHeight="1">
      <c r="A96" s="135"/>
      <c r="B96" s="135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9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</row>
    <row r="97" spans="1:29" s="121" customFormat="1" ht="10.5" customHeight="1">
      <c r="A97" s="135"/>
      <c r="B97" s="135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9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</row>
    <row r="98" spans="1:29" s="121" customFormat="1" ht="10.5" customHeight="1">
      <c r="A98" s="135"/>
      <c r="B98" s="135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9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</row>
    <row r="99" spans="1:29" s="121" customFormat="1" ht="10.5" customHeight="1">
      <c r="A99" s="135"/>
      <c r="B99" s="135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9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</row>
    <row r="100" spans="1:29" s="121" customFormat="1" ht="10.5" customHeight="1">
      <c r="A100" s="135"/>
      <c r="B100" s="135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9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</row>
    <row r="101" spans="1:29" s="121" customFormat="1" ht="10.5" customHeight="1">
      <c r="A101" s="135"/>
      <c r="B101" s="135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9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</row>
    <row r="102" spans="1:29" s="121" customFormat="1" ht="10.5" customHeight="1">
      <c r="A102" s="135"/>
      <c r="B102" s="135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9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</row>
    <row r="103" spans="1:29" s="121" customFormat="1" ht="10.5" customHeight="1">
      <c r="A103" s="135"/>
      <c r="B103" s="135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9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</row>
    <row r="104" spans="1:29" s="121" customFormat="1" ht="10.5" customHeight="1">
      <c r="A104" s="135"/>
      <c r="B104" s="135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9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</row>
    <row r="105" spans="1:29" s="121" customFormat="1" ht="10.5" customHeight="1">
      <c r="A105" s="135"/>
      <c r="B105" s="135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9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</row>
    <row r="106" spans="1:29" s="121" customFormat="1" ht="10.5" customHeight="1">
      <c r="A106" s="135"/>
      <c r="B106" s="135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9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</row>
    <row r="107" spans="1:29" s="121" customFormat="1" ht="10.5" customHeight="1">
      <c r="A107" s="135"/>
      <c r="B107" s="135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</row>
    <row r="108" spans="1:29" s="121" customFormat="1" ht="10.5" customHeight="1">
      <c r="A108" s="135"/>
      <c r="B108" s="135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9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</row>
    <row r="109" spans="1:29" s="121" customFormat="1" ht="10.5" customHeight="1">
      <c r="A109" s="135"/>
      <c r="B109" s="135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9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</row>
    <row r="110" spans="1:29" s="121" customFormat="1" ht="10.5" customHeight="1">
      <c r="A110" s="135"/>
      <c r="B110" s="135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9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</row>
    <row r="111" spans="1:29" s="121" customFormat="1" ht="10.5" customHeight="1">
      <c r="A111" s="135"/>
      <c r="B111" s="135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9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</row>
    <row r="112" spans="1:29" s="121" customFormat="1" ht="10.5" customHeight="1">
      <c r="A112" s="135"/>
      <c r="B112" s="135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9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</row>
    <row r="113" spans="1:29" s="121" customFormat="1" ht="10.5" customHeight="1">
      <c r="A113" s="135"/>
      <c r="B113" s="135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9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</row>
    <row r="114" spans="1:29" s="121" customFormat="1" ht="10.5" customHeight="1">
      <c r="A114" s="135"/>
      <c r="B114" s="135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</row>
    <row r="115" spans="1:29" s="121" customFormat="1" ht="10.5" customHeight="1">
      <c r="A115" s="135"/>
      <c r="B115" s="135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</row>
    <row r="116" spans="1:29" s="121" customFormat="1" ht="10.5" customHeight="1">
      <c r="A116" s="135"/>
      <c r="B116" s="135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</row>
    <row r="117" spans="1:29" s="121" customFormat="1" ht="10.5" customHeight="1">
      <c r="A117" s="135"/>
      <c r="B117" s="135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</row>
    <row r="118" spans="1:29" s="121" customFormat="1" ht="10.5" customHeight="1">
      <c r="A118" s="135"/>
      <c r="B118" s="135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</row>
    <row r="119" spans="1:29" s="121" customFormat="1" ht="10.5" customHeight="1">
      <c r="A119" s="135"/>
      <c r="B119" s="135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</row>
    <row r="120" spans="1:29" s="121" customFormat="1" ht="10.5" customHeight="1">
      <c r="A120" s="135"/>
      <c r="B120" s="135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</row>
    <row r="121" spans="1:29" s="121" customFormat="1" ht="10.5" customHeight="1">
      <c r="A121" s="135"/>
      <c r="B121" s="135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</row>
    <row r="122" spans="1:29" s="121" customFormat="1" ht="10.5" customHeight="1">
      <c r="A122" s="135"/>
      <c r="B122" s="135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</row>
    <row r="123" spans="1:29" s="121" customFormat="1" ht="10.5" customHeight="1">
      <c r="A123" s="135"/>
      <c r="B123" s="135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</row>
    <row r="124" spans="1:29" s="121" customFormat="1" ht="10.5" customHeight="1">
      <c r="A124" s="135"/>
      <c r="B124" s="135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</row>
    <row r="125" spans="1:29" s="121" customFormat="1" ht="10.5" customHeight="1">
      <c r="A125" s="135"/>
      <c r="B125" s="135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</row>
    <row r="126" spans="1:29" s="121" customFormat="1" ht="10.5" customHeight="1">
      <c r="A126" s="135"/>
      <c r="B126" s="135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</row>
    <row r="127" spans="1:29" s="121" customFormat="1" ht="10.5" customHeight="1">
      <c r="A127" s="135"/>
      <c r="B127" s="135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</row>
    <row r="128" spans="1:29" s="121" customFormat="1" ht="10.5" customHeight="1">
      <c r="A128" s="135"/>
      <c r="B128" s="135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</row>
    <row r="129" spans="1:29" s="121" customFormat="1" ht="10.5" customHeight="1">
      <c r="A129" s="135"/>
      <c r="B129" s="135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</row>
    <row r="130" spans="1:29" s="121" customFormat="1" ht="10.5" customHeight="1">
      <c r="A130" s="135"/>
      <c r="B130" s="135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</row>
    <row r="131" spans="1:29" s="121" customFormat="1" ht="10.5" customHeight="1">
      <c r="A131" s="135"/>
      <c r="B131" s="135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</row>
    <row r="132" spans="1:29" s="121" customFormat="1" ht="10.5" customHeight="1">
      <c r="A132" s="135"/>
      <c r="B132" s="135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</row>
    <row r="133" spans="1:29" s="121" customFormat="1" ht="10.5" customHeight="1">
      <c r="A133" s="135"/>
      <c r="B133" s="135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</row>
    <row r="134" spans="1:29" s="121" customFormat="1" ht="10.5" customHeight="1">
      <c r="A134" s="135"/>
      <c r="B134" s="135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</row>
    <row r="135" spans="1:29" s="121" customFormat="1" ht="10.5" customHeight="1">
      <c r="A135" s="135"/>
      <c r="B135" s="135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</row>
    <row r="136" spans="1:29" s="121" customFormat="1" ht="10.5" customHeight="1">
      <c r="A136" s="135"/>
      <c r="B136" s="135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</row>
    <row r="137" spans="1:29" s="121" customFormat="1" ht="10.5" customHeight="1">
      <c r="A137" s="135"/>
      <c r="B137" s="135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</row>
    <row r="138" spans="1:29" s="121" customFormat="1" ht="10.5" customHeight="1">
      <c r="A138" s="135"/>
      <c r="B138" s="135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</row>
    <row r="139" spans="1:29" s="121" customFormat="1" ht="10.5" customHeight="1">
      <c r="A139" s="135"/>
      <c r="B139" s="135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</row>
    <row r="140" spans="1:29" s="121" customFormat="1" ht="10.5" customHeight="1">
      <c r="A140" s="135"/>
      <c r="B140" s="135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</row>
    <row r="141" spans="1:29" s="121" customFormat="1" ht="10.5" customHeight="1">
      <c r="A141" s="135"/>
      <c r="B141" s="135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</row>
    <row r="142" spans="1:29" s="121" customFormat="1" ht="10.5" customHeight="1">
      <c r="A142" s="135"/>
      <c r="B142" s="135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</row>
    <row r="143" spans="1:29" s="121" customFormat="1" ht="10.5" customHeight="1">
      <c r="A143" s="135"/>
      <c r="B143" s="135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</row>
    <row r="144" spans="1:29" s="121" customFormat="1" ht="10.5" customHeight="1">
      <c r="A144" s="135"/>
      <c r="B144" s="135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</row>
    <row r="145" spans="1:29" s="121" customFormat="1" ht="10.5" customHeight="1">
      <c r="A145" s="135"/>
      <c r="B145" s="135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</row>
    <row r="146" spans="1:29" s="121" customFormat="1" ht="10.5" customHeight="1">
      <c r="A146" s="135"/>
      <c r="B146" s="135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</row>
    <row r="147" spans="1:29" s="121" customFormat="1" ht="10.5" customHeight="1">
      <c r="A147" s="135"/>
      <c r="B147" s="135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</row>
    <row r="148" spans="1:29" s="121" customFormat="1" ht="10.5" customHeight="1">
      <c r="A148" s="135"/>
      <c r="B148" s="135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</row>
    <row r="149" spans="1:29" s="121" customFormat="1" ht="10.5" customHeight="1">
      <c r="A149" s="135"/>
      <c r="B149" s="135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</row>
    <row r="150" spans="1:29" s="121" customFormat="1" ht="10.5" customHeight="1">
      <c r="A150" s="135"/>
      <c r="B150" s="135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</row>
    <row r="151" spans="1:29" s="121" customFormat="1" ht="10.5" customHeight="1">
      <c r="A151" s="135"/>
      <c r="B151" s="135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</row>
    <row r="152" spans="1:29" s="121" customFormat="1" ht="10.5" customHeight="1">
      <c r="A152" s="135"/>
      <c r="B152" s="135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</row>
    <row r="153" spans="1:29" s="121" customFormat="1" ht="10.5" customHeight="1">
      <c r="A153" s="135"/>
      <c r="B153" s="135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</row>
    <row r="154" spans="1:29" s="121" customFormat="1" ht="10.5" customHeight="1">
      <c r="A154" s="135"/>
      <c r="B154" s="135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</row>
    <row r="155" spans="1:29" s="121" customFormat="1" ht="10.5" customHeight="1">
      <c r="A155" s="135"/>
      <c r="B155" s="135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</row>
    <row r="156" spans="1:29" s="121" customFormat="1" ht="10.5" customHeight="1">
      <c r="A156" s="135"/>
      <c r="B156" s="135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</row>
    <row r="157" spans="1:29" s="121" customFormat="1" ht="10.5" customHeight="1">
      <c r="A157" s="135"/>
      <c r="B157" s="135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</row>
    <row r="158" spans="1:29" s="121" customFormat="1" ht="10.5" customHeight="1">
      <c r="A158" s="135"/>
      <c r="B158" s="135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</row>
    <row r="159" spans="1:29" s="121" customFormat="1" ht="10.5" customHeight="1">
      <c r="A159" s="135"/>
      <c r="B159" s="135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</row>
    <row r="160" spans="1:29" s="121" customFormat="1" ht="10.5" customHeight="1">
      <c r="A160" s="135"/>
      <c r="B160" s="135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</row>
    <row r="161" spans="1:29" s="121" customFormat="1" ht="10.5" customHeight="1">
      <c r="A161" s="135"/>
      <c r="B161" s="135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</row>
    <row r="162" spans="1:29" s="121" customFormat="1" ht="10.5" customHeight="1">
      <c r="A162" s="135"/>
      <c r="B162" s="135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</row>
    <row r="163" spans="1:29" s="121" customFormat="1" ht="10.5" customHeight="1">
      <c r="A163" s="135"/>
      <c r="B163" s="135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</row>
    <row r="164" spans="1:29" s="125" customFormat="1" ht="10.5" customHeight="1">
      <c r="A164" s="136"/>
      <c r="B164" s="136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s="125" customFormat="1" ht="10.5" customHeight="1">
      <c r="A165" s="136"/>
      <c r="B165" s="136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s="125" customFormat="1" ht="10.5" customHeight="1">
      <c r="A166" s="136"/>
      <c r="B166" s="136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s="125" customFormat="1" ht="10.5" customHeight="1">
      <c r="A167" s="136"/>
      <c r="B167" s="136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s="125" customFormat="1" ht="10.5" customHeight="1">
      <c r="A168" s="136"/>
      <c r="B168" s="136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s="125" customFormat="1" ht="10.5" customHeight="1">
      <c r="A169" s="136"/>
      <c r="B169" s="136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s="125" customFormat="1" ht="10.5" customHeight="1">
      <c r="A170" s="136"/>
      <c r="B170" s="136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s="125" customFormat="1" ht="10.5" customHeight="1">
      <c r="A171" s="136"/>
      <c r="B171" s="136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s="125" customFormat="1" ht="10.5" customHeight="1">
      <c r="A172" s="136"/>
      <c r="B172" s="136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s="125" customFormat="1" ht="10.5" customHeight="1">
      <c r="A173" s="136"/>
      <c r="B173" s="136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s="125" customFormat="1" ht="10.5" customHeight="1">
      <c r="A174" s="136"/>
      <c r="B174" s="136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s="125" customFormat="1" ht="10.5" customHeight="1">
      <c r="A175" s="136"/>
      <c r="B175" s="136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s="125" customFormat="1" ht="10.5" customHeight="1">
      <c r="A176" s="136"/>
      <c r="B176" s="136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s="125" customFormat="1" ht="10.5" customHeight="1">
      <c r="A177" s="136"/>
      <c r="B177" s="136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s="125" customFormat="1" ht="10.5" customHeight="1">
      <c r="A178" s="136"/>
      <c r="B178" s="136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s="125" customFormat="1" ht="10.5" customHeight="1">
      <c r="A179" s="136"/>
      <c r="B179" s="136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s="125" customFormat="1" ht="10.5" customHeight="1">
      <c r="A180" s="136"/>
      <c r="B180" s="136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s="125" customFormat="1" ht="10.5" customHeight="1">
      <c r="A181" s="136"/>
      <c r="B181" s="136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s="125" customFormat="1" ht="10.5" customHeight="1">
      <c r="A182" s="136"/>
      <c r="B182" s="136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s="125" customFormat="1" ht="10.5" customHeight="1">
      <c r="A183" s="136"/>
      <c r="B183" s="136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s="125" customFormat="1" ht="10.5" customHeight="1">
      <c r="A184" s="136"/>
      <c r="B184" s="136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s="125" customFormat="1" ht="10.5" customHeight="1">
      <c r="A185" s="136"/>
      <c r="B185" s="136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s="125" customFormat="1" ht="10.5" customHeight="1">
      <c r="A186" s="136"/>
      <c r="B186" s="136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s="125" customFormat="1" ht="10.5" customHeight="1">
      <c r="A187" s="136"/>
      <c r="B187" s="136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s="125" customFormat="1" ht="10.5" customHeight="1">
      <c r="A188" s="136"/>
      <c r="B188" s="136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s="125" customFormat="1" ht="10.5" customHeight="1">
      <c r="A189" s="136"/>
      <c r="B189" s="136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s="125" customFormat="1" ht="10.5" customHeight="1">
      <c r="A190" s="136"/>
      <c r="B190" s="136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s="125" customFormat="1" ht="10.5" customHeight="1">
      <c r="A191" s="136"/>
      <c r="B191" s="136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s="125" customFormat="1" ht="10.5" customHeight="1">
      <c r="A192" s="136"/>
      <c r="B192" s="136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s="125" customFormat="1" ht="10.5" customHeight="1">
      <c r="A193" s="136"/>
      <c r="B193" s="136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s="125" customFormat="1" ht="10.5" customHeight="1">
      <c r="A194" s="136"/>
      <c r="B194" s="136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s="125" customFormat="1" ht="10.5" customHeight="1">
      <c r="A195" s="136"/>
      <c r="B195" s="136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s="125" customFormat="1" ht="10.5" customHeight="1">
      <c r="A196" s="136"/>
      <c r="B196" s="136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s="125" customFormat="1" ht="10.5" customHeight="1">
      <c r="A197" s="136"/>
      <c r="B197" s="136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s="125" customFormat="1" ht="10.5" customHeight="1">
      <c r="A198" s="136"/>
      <c r="B198" s="136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s="125" customFormat="1" ht="10.5" customHeight="1">
      <c r="A199" s="136"/>
      <c r="B199" s="136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s="125" customFormat="1" ht="10.5" customHeight="1">
      <c r="A200" s="136"/>
      <c r="B200" s="136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s="125" customFormat="1" ht="10.5" customHeight="1">
      <c r="A201" s="136"/>
      <c r="B201" s="136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s="125" customFormat="1" ht="10.5" customHeight="1">
      <c r="A202" s="136"/>
      <c r="B202" s="136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s="125" customFormat="1" ht="10.5" customHeight="1">
      <c r="A203" s="136"/>
      <c r="B203" s="136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s="125" customFormat="1" ht="10.5" customHeight="1">
      <c r="A204" s="136"/>
      <c r="B204" s="136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s="125" customFormat="1" ht="10.5" customHeight="1">
      <c r="A205" s="136"/>
      <c r="B205" s="136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s="125" customFormat="1" ht="10.5" customHeight="1">
      <c r="A206" s="136"/>
      <c r="B206" s="136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s="125" customFormat="1" ht="10.5" customHeight="1">
      <c r="A207" s="136"/>
      <c r="B207" s="136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sheetProtection/>
  <mergeCells count="13">
    <mergeCell ref="I3:K3"/>
    <mergeCell ref="O3:Q3"/>
    <mergeCell ref="C43:E43"/>
    <mergeCell ref="F43:H43"/>
    <mergeCell ref="I43:K43"/>
    <mergeCell ref="A43:A44"/>
    <mergeCell ref="A1:Q1"/>
    <mergeCell ref="O43:Q43"/>
    <mergeCell ref="C3:E3"/>
    <mergeCell ref="F3:H3"/>
    <mergeCell ref="A3:A4"/>
    <mergeCell ref="L3:N3"/>
    <mergeCell ref="L43:N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37890625" style="19" customWidth="1"/>
    <col min="2" max="2" width="10.875" style="19" customWidth="1"/>
    <col min="3" max="3" width="1.25" style="19" customWidth="1"/>
    <col min="4" max="9" width="10.375" style="10" customWidth="1"/>
    <col min="10" max="11" width="10.375" style="19" customWidth="1"/>
    <col min="12" max="16384" width="9.00390625" style="6" customWidth="1"/>
  </cols>
  <sheetData>
    <row r="1" spans="1:11" ht="17.25">
      <c r="A1" s="488" t="s">
        <v>228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9" customHeight="1" thickBot="1">
      <c r="A2" s="14"/>
      <c r="B2" s="14"/>
      <c r="C2" s="14"/>
      <c r="D2" s="15"/>
      <c r="E2" s="15"/>
      <c r="F2" s="15"/>
      <c r="G2" s="15"/>
      <c r="H2" s="15"/>
      <c r="I2" s="15"/>
      <c r="J2" s="14"/>
      <c r="K2" s="14"/>
    </row>
    <row r="3" spans="1:11" s="37" customFormat="1" ht="16.5" customHeight="1">
      <c r="A3" s="487"/>
      <c r="B3" s="487" t="s">
        <v>340</v>
      </c>
      <c r="C3" s="48"/>
      <c r="D3" s="508" t="s">
        <v>543</v>
      </c>
      <c r="E3" s="509"/>
      <c r="F3" s="479" t="s">
        <v>452</v>
      </c>
      <c r="G3" s="481"/>
      <c r="H3" s="479" t="s">
        <v>544</v>
      </c>
      <c r="I3" s="481"/>
      <c r="J3" s="479" t="s">
        <v>921</v>
      </c>
      <c r="K3" s="481"/>
    </row>
    <row r="4" spans="1:11" s="37" customFormat="1" ht="16.5" customHeight="1">
      <c r="A4" s="507"/>
      <c r="B4" s="507"/>
      <c r="C4" s="111"/>
      <c r="D4" s="41" t="s">
        <v>236</v>
      </c>
      <c r="E4" s="41" t="s">
        <v>381</v>
      </c>
      <c r="F4" s="41" t="s">
        <v>236</v>
      </c>
      <c r="G4" s="42" t="s">
        <v>381</v>
      </c>
      <c r="H4" s="41" t="s">
        <v>236</v>
      </c>
      <c r="I4" s="42" t="s">
        <v>381</v>
      </c>
      <c r="J4" s="41" t="s">
        <v>236</v>
      </c>
      <c r="K4" s="42" t="s">
        <v>381</v>
      </c>
    </row>
    <row r="5" spans="1:11" ht="6" customHeight="1">
      <c r="A5" s="12"/>
      <c r="B5" s="12"/>
      <c r="C5" s="9"/>
      <c r="J5" s="10"/>
      <c r="K5" s="10"/>
    </row>
    <row r="6" spans="1:11" ht="15" customHeight="1">
      <c r="A6" s="11"/>
      <c r="B6" s="112" t="s">
        <v>15</v>
      </c>
      <c r="C6" s="9"/>
      <c r="D6" s="324">
        <v>140680</v>
      </c>
      <c r="E6" s="324">
        <v>407134</v>
      </c>
      <c r="F6" s="324">
        <v>146350</v>
      </c>
      <c r="G6" s="324">
        <v>402751</v>
      </c>
      <c r="H6" s="324">
        <f>SUM(H8:H57)</f>
        <v>153998</v>
      </c>
      <c r="I6" s="324">
        <f>SUM(I8:I57)</f>
        <v>413367</v>
      </c>
      <c r="J6" s="324">
        <f>SUM(J8:J57)</f>
        <v>161718</v>
      </c>
      <c r="K6" s="324">
        <f>SUM(K8:K57)</f>
        <v>413136</v>
      </c>
    </row>
    <row r="7" spans="1:11" ht="6" customHeight="1">
      <c r="A7" s="11"/>
      <c r="B7" s="112"/>
      <c r="C7" s="9"/>
      <c r="G7" s="10" t="s">
        <v>10</v>
      </c>
      <c r="I7" s="10" t="s">
        <v>10</v>
      </c>
      <c r="J7" s="45"/>
      <c r="K7" s="45"/>
    </row>
    <row r="8" spans="1:11" s="37" customFormat="1" ht="15" customHeight="1">
      <c r="A8" s="59"/>
      <c r="B8" s="63" t="s">
        <v>292</v>
      </c>
      <c r="C8" s="44"/>
      <c r="D8" s="326">
        <v>2448</v>
      </c>
      <c r="E8" s="326">
        <v>6521</v>
      </c>
      <c r="F8" s="326">
        <v>2321</v>
      </c>
      <c r="G8" s="326">
        <v>5959</v>
      </c>
      <c r="H8" s="326">
        <v>2256</v>
      </c>
      <c r="I8" s="326">
        <v>5613</v>
      </c>
      <c r="J8" s="326">
        <v>2117</v>
      </c>
      <c r="K8" s="326">
        <v>5120</v>
      </c>
    </row>
    <row r="9" spans="1:11" s="37" customFormat="1" ht="15" customHeight="1">
      <c r="A9" s="59"/>
      <c r="B9" s="63" t="s">
        <v>293</v>
      </c>
      <c r="C9" s="44"/>
      <c r="D9" s="326">
        <v>2456</v>
      </c>
      <c r="E9" s="326">
        <v>6644</v>
      </c>
      <c r="F9" s="326">
        <v>2168</v>
      </c>
      <c r="G9" s="326">
        <v>5657</v>
      </c>
      <c r="H9" s="326">
        <v>2004</v>
      </c>
      <c r="I9" s="326">
        <v>4972</v>
      </c>
      <c r="J9" s="326">
        <v>1886</v>
      </c>
      <c r="K9" s="326">
        <v>4473</v>
      </c>
    </row>
    <row r="10" spans="1:11" s="37" customFormat="1" ht="15" customHeight="1">
      <c r="A10" s="59"/>
      <c r="B10" s="63" t="s">
        <v>294</v>
      </c>
      <c r="C10" s="44"/>
      <c r="D10" s="326">
        <v>1992</v>
      </c>
      <c r="E10" s="326">
        <v>5042</v>
      </c>
      <c r="F10" s="326">
        <v>1834</v>
      </c>
      <c r="G10" s="326">
        <v>4355</v>
      </c>
      <c r="H10" s="326">
        <v>1623</v>
      </c>
      <c r="I10" s="326">
        <v>3719</v>
      </c>
      <c r="J10" s="326">
        <v>1651</v>
      </c>
      <c r="K10" s="326">
        <v>3448</v>
      </c>
    </row>
    <row r="11" spans="1:11" s="37" customFormat="1" ht="15" customHeight="1">
      <c r="A11" s="59"/>
      <c r="B11" s="63" t="s">
        <v>295</v>
      </c>
      <c r="C11" s="44"/>
      <c r="D11" s="326">
        <v>2027</v>
      </c>
      <c r="E11" s="326">
        <v>5316</v>
      </c>
      <c r="F11" s="326">
        <v>1775</v>
      </c>
      <c r="G11" s="326">
        <v>4450</v>
      </c>
      <c r="H11" s="326">
        <v>1654</v>
      </c>
      <c r="I11" s="326">
        <v>3962</v>
      </c>
      <c r="J11" s="326">
        <v>1893</v>
      </c>
      <c r="K11" s="326">
        <v>4058</v>
      </c>
    </row>
    <row r="12" spans="1:11" s="37" customFormat="1" ht="15" customHeight="1">
      <c r="A12" s="59"/>
      <c r="B12" s="63" t="s">
        <v>296</v>
      </c>
      <c r="C12" s="44"/>
      <c r="D12" s="326">
        <v>3589</v>
      </c>
      <c r="E12" s="326">
        <v>9180</v>
      </c>
      <c r="F12" s="326">
        <v>3409</v>
      </c>
      <c r="G12" s="326">
        <v>8299</v>
      </c>
      <c r="H12" s="326">
        <v>3406</v>
      </c>
      <c r="I12" s="326">
        <v>7952</v>
      </c>
      <c r="J12" s="326">
        <v>3251</v>
      </c>
      <c r="K12" s="326">
        <v>7152</v>
      </c>
    </row>
    <row r="13" spans="1:11" s="37" customFormat="1" ht="15" customHeight="1">
      <c r="A13" s="59"/>
      <c r="B13" s="63" t="s">
        <v>297</v>
      </c>
      <c r="C13" s="44"/>
      <c r="D13" s="326">
        <v>2874</v>
      </c>
      <c r="E13" s="326">
        <v>7382</v>
      </c>
      <c r="F13" s="326">
        <v>2810</v>
      </c>
      <c r="G13" s="326">
        <v>6838</v>
      </c>
      <c r="H13" s="326">
        <v>2716</v>
      </c>
      <c r="I13" s="326">
        <v>6360</v>
      </c>
      <c r="J13" s="326">
        <v>2693</v>
      </c>
      <c r="K13" s="326">
        <v>5979</v>
      </c>
    </row>
    <row r="14" spans="1:11" s="37" customFormat="1" ht="15" customHeight="1">
      <c r="A14" s="59"/>
      <c r="B14" s="63" t="s">
        <v>298</v>
      </c>
      <c r="C14" s="44"/>
      <c r="D14" s="326">
        <v>3061</v>
      </c>
      <c r="E14" s="326">
        <v>8370</v>
      </c>
      <c r="F14" s="326">
        <v>3008</v>
      </c>
      <c r="G14" s="326">
        <v>7915</v>
      </c>
      <c r="H14" s="326">
        <v>2887</v>
      </c>
      <c r="I14" s="326">
        <v>7444</v>
      </c>
      <c r="J14" s="326">
        <v>3218</v>
      </c>
      <c r="K14" s="326">
        <v>7731</v>
      </c>
    </row>
    <row r="15" spans="1:11" s="37" customFormat="1" ht="15" customHeight="1">
      <c r="A15" s="59"/>
      <c r="B15" s="63" t="s">
        <v>299</v>
      </c>
      <c r="C15" s="44"/>
      <c r="D15" s="326">
        <v>3623</v>
      </c>
      <c r="E15" s="326">
        <v>9291</v>
      </c>
      <c r="F15" s="326">
        <v>3379</v>
      </c>
      <c r="G15" s="326">
        <v>8273</v>
      </c>
      <c r="H15" s="326">
        <v>3152</v>
      </c>
      <c r="I15" s="326">
        <v>7662</v>
      </c>
      <c r="J15" s="326">
        <v>3180</v>
      </c>
      <c r="K15" s="326">
        <v>7177</v>
      </c>
    </row>
    <row r="16" spans="1:11" s="37" customFormat="1" ht="15" customHeight="1">
      <c r="A16" s="59"/>
      <c r="B16" s="63" t="s">
        <v>300</v>
      </c>
      <c r="C16" s="44"/>
      <c r="D16" s="326">
        <v>2670</v>
      </c>
      <c r="E16" s="326">
        <v>7394</v>
      </c>
      <c r="F16" s="326">
        <v>2631</v>
      </c>
      <c r="G16" s="326">
        <v>6830</v>
      </c>
      <c r="H16" s="326">
        <v>2658</v>
      </c>
      <c r="I16" s="326">
        <v>6720</v>
      </c>
      <c r="J16" s="326">
        <v>2694</v>
      </c>
      <c r="K16" s="326">
        <v>6405</v>
      </c>
    </row>
    <row r="17" spans="1:11" s="37" customFormat="1" ht="15" customHeight="1">
      <c r="A17" s="59"/>
      <c r="B17" s="63" t="s">
        <v>301</v>
      </c>
      <c r="C17" s="44"/>
      <c r="D17" s="326">
        <v>4385</v>
      </c>
      <c r="E17" s="326">
        <v>12263</v>
      </c>
      <c r="F17" s="326">
        <v>4306</v>
      </c>
      <c r="G17" s="326">
        <v>11403</v>
      </c>
      <c r="H17" s="326">
        <v>4416</v>
      </c>
      <c r="I17" s="326">
        <v>11371</v>
      </c>
      <c r="J17" s="326">
        <v>4681</v>
      </c>
      <c r="K17" s="326">
        <v>11508</v>
      </c>
    </row>
    <row r="18" spans="1:11" s="37" customFormat="1" ht="15" customHeight="1">
      <c r="A18" s="59"/>
      <c r="B18" s="63" t="s">
        <v>302</v>
      </c>
      <c r="C18" s="44"/>
      <c r="D18" s="326">
        <v>2303</v>
      </c>
      <c r="E18" s="326">
        <v>7039</v>
      </c>
      <c r="F18" s="326">
        <v>2623</v>
      </c>
      <c r="G18" s="326">
        <v>7921</v>
      </c>
      <c r="H18" s="326">
        <v>2520</v>
      </c>
      <c r="I18" s="326">
        <v>7712</v>
      </c>
      <c r="J18" s="326">
        <v>2886</v>
      </c>
      <c r="K18" s="326">
        <v>8026</v>
      </c>
    </row>
    <row r="19" spans="1:11" s="37" customFormat="1" ht="15" customHeight="1">
      <c r="A19" s="59"/>
      <c r="B19" s="63" t="s">
        <v>303</v>
      </c>
      <c r="C19" s="44"/>
      <c r="D19" s="326">
        <v>2942</v>
      </c>
      <c r="E19" s="326">
        <v>8289</v>
      </c>
      <c r="F19" s="326">
        <v>2886</v>
      </c>
      <c r="G19" s="326">
        <v>7701</v>
      </c>
      <c r="H19" s="326">
        <v>2833</v>
      </c>
      <c r="I19" s="326">
        <v>7270</v>
      </c>
      <c r="J19" s="326">
        <v>2869</v>
      </c>
      <c r="K19" s="326">
        <v>7233</v>
      </c>
    </row>
    <row r="20" spans="1:11" s="37" customFormat="1" ht="15" customHeight="1">
      <c r="A20" s="59"/>
      <c r="B20" s="63" t="s">
        <v>304</v>
      </c>
      <c r="C20" s="44"/>
      <c r="D20" s="326">
        <v>5009</v>
      </c>
      <c r="E20" s="326">
        <v>13884</v>
      </c>
      <c r="F20" s="326">
        <v>5317</v>
      </c>
      <c r="G20" s="326">
        <v>14170</v>
      </c>
      <c r="H20" s="326">
        <v>5193</v>
      </c>
      <c r="I20" s="326">
        <v>13627</v>
      </c>
      <c r="J20" s="326">
        <v>5233</v>
      </c>
      <c r="K20" s="326">
        <v>13333</v>
      </c>
    </row>
    <row r="21" spans="1:11" s="37" customFormat="1" ht="15" customHeight="1">
      <c r="A21" s="59"/>
      <c r="B21" s="63" t="s">
        <v>305</v>
      </c>
      <c r="C21" s="44"/>
      <c r="D21" s="326">
        <v>3287</v>
      </c>
      <c r="E21" s="326">
        <v>10000</v>
      </c>
      <c r="F21" s="326">
        <v>3573</v>
      </c>
      <c r="G21" s="326">
        <v>10331</v>
      </c>
      <c r="H21" s="326">
        <v>3674</v>
      </c>
      <c r="I21" s="326">
        <v>10568</v>
      </c>
      <c r="J21" s="326">
        <v>3883</v>
      </c>
      <c r="K21" s="326">
        <v>10615</v>
      </c>
    </row>
    <row r="22" spans="1:11" s="37" customFormat="1" ht="15" customHeight="1">
      <c r="A22" s="59"/>
      <c r="B22" s="63" t="s">
        <v>306</v>
      </c>
      <c r="C22" s="44"/>
      <c r="D22" s="326">
        <v>3308</v>
      </c>
      <c r="E22" s="326">
        <v>9897</v>
      </c>
      <c r="F22" s="326">
        <v>3750</v>
      </c>
      <c r="G22" s="326">
        <v>10822</v>
      </c>
      <c r="H22" s="326">
        <v>3893</v>
      </c>
      <c r="I22" s="326">
        <v>10990</v>
      </c>
      <c r="J22" s="326">
        <v>4275</v>
      </c>
      <c r="K22" s="326">
        <v>11296</v>
      </c>
    </row>
    <row r="23" spans="1:11" s="37" customFormat="1" ht="15" customHeight="1">
      <c r="A23" s="59"/>
      <c r="B23" s="63" t="s">
        <v>307</v>
      </c>
      <c r="C23" s="44"/>
      <c r="D23" s="326">
        <v>4447</v>
      </c>
      <c r="E23" s="326">
        <v>11175</v>
      </c>
      <c r="F23" s="326">
        <v>4388</v>
      </c>
      <c r="G23" s="326">
        <v>10665</v>
      </c>
      <c r="H23" s="326">
        <v>4366</v>
      </c>
      <c r="I23" s="326">
        <v>10622</v>
      </c>
      <c r="J23" s="326">
        <v>4443</v>
      </c>
      <c r="K23" s="326">
        <v>10442</v>
      </c>
    </row>
    <row r="24" spans="1:11" s="37" customFormat="1" ht="15" customHeight="1">
      <c r="A24" s="59"/>
      <c r="B24" s="63" t="s">
        <v>308</v>
      </c>
      <c r="C24" s="44"/>
      <c r="D24" s="326">
        <v>3357</v>
      </c>
      <c r="E24" s="326">
        <v>9538</v>
      </c>
      <c r="F24" s="326">
        <v>3467</v>
      </c>
      <c r="G24" s="326">
        <v>9442</v>
      </c>
      <c r="H24" s="326">
        <v>3359</v>
      </c>
      <c r="I24" s="326">
        <v>8975</v>
      </c>
      <c r="J24" s="326">
        <v>3304</v>
      </c>
      <c r="K24" s="326">
        <v>8495</v>
      </c>
    </row>
    <row r="25" spans="1:11" s="37" customFormat="1" ht="15" customHeight="1">
      <c r="A25" s="59"/>
      <c r="B25" s="63" t="s">
        <v>309</v>
      </c>
      <c r="C25" s="44"/>
      <c r="D25" s="326">
        <v>4429</v>
      </c>
      <c r="E25" s="326">
        <v>11690</v>
      </c>
      <c r="F25" s="326">
        <v>4751</v>
      </c>
      <c r="G25" s="326">
        <v>12018</v>
      </c>
      <c r="H25" s="326">
        <v>5140</v>
      </c>
      <c r="I25" s="326">
        <v>12741</v>
      </c>
      <c r="J25" s="326">
        <v>5584</v>
      </c>
      <c r="K25" s="326">
        <v>13316</v>
      </c>
    </row>
    <row r="26" spans="1:11" s="37" customFormat="1" ht="15" customHeight="1">
      <c r="A26" s="59"/>
      <c r="B26" s="63" t="s">
        <v>310</v>
      </c>
      <c r="C26" s="44"/>
      <c r="D26" s="326">
        <v>4031</v>
      </c>
      <c r="E26" s="326">
        <v>11334</v>
      </c>
      <c r="F26" s="326">
        <v>4034</v>
      </c>
      <c r="G26" s="326">
        <v>10845</v>
      </c>
      <c r="H26" s="326">
        <v>4038</v>
      </c>
      <c r="I26" s="326">
        <v>10571</v>
      </c>
      <c r="J26" s="326">
        <v>4299</v>
      </c>
      <c r="K26" s="326">
        <v>10670</v>
      </c>
    </row>
    <row r="27" spans="1:11" s="37" customFormat="1" ht="15" customHeight="1">
      <c r="A27" s="59"/>
      <c r="B27" s="63" t="s">
        <v>311</v>
      </c>
      <c r="C27" s="44"/>
      <c r="D27" s="326">
        <v>2958</v>
      </c>
      <c r="E27" s="326">
        <v>8756</v>
      </c>
      <c r="F27" s="326">
        <v>2855</v>
      </c>
      <c r="G27" s="326">
        <v>7973</v>
      </c>
      <c r="H27" s="326">
        <v>2814</v>
      </c>
      <c r="I27" s="326">
        <v>7412</v>
      </c>
      <c r="J27" s="326">
        <v>2809</v>
      </c>
      <c r="K27" s="326">
        <v>7076</v>
      </c>
    </row>
    <row r="28" spans="1:11" s="37" customFormat="1" ht="15" customHeight="1">
      <c r="A28" s="59"/>
      <c r="B28" s="63" t="s">
        <v>312</v>
      </c>
      <c r="C28" s="44"/>
      <c r="D28" s="326">
        <v>3412</v>
      </c>
      <c r="E28" s="326">
        <v>9549</v>
      </c>
      <c r="F28" s="326">
        <v>3400</v>
      </c>
      <c r="G28" s="326">
        <v>9041</v>
      </c>
      <c r="H28" s="326">
        <v>3267</v>
      </c>
      <c r="I28" s="326">
        <v>8481</v>
      </c>
      <c r="J28" s="326">
        <v>3427</v>
      </c>
      <c r="K28" s="326">
        <v>8279</v>
      </c>
    </row>
    <row r="29" spans="1:11" s="37" customFormat="1" ht="15" customHeight="1">
      <c r="A29" s="59"/>
      <c r="B29" s="63" t="s">
        <v>453</v>
      </c>
      <c r="C29" s="44"/>
      <c r="D29" s="326">
        <v>3041</v>
      </c>
      <c r="E29" s="326">
        <v>8618</v>
      </c>
      <c r="F29" s="326">
        <v>3211</v>
      </c>
      <c r="G29" s="326">
        <v>8633</v>
      </c>
      <c r="H29" s="326">
        <v>3197</v>
      </c>
      <c r="I29" s="326">
        <v>8353</v>
      </c>
      <c r="J29" s="326">
        <v>3399</v>
      </c>
      <c r="K29" s="326">
        <v>8547</v>
      </c>
    </row>
    <row r="30" spans="1:11" s="37" customFormat="1" ht="15" customHeight="1">
      <c r="A30" s="59"/>
      <c r="B30" s="63" t="s">
        <v>454</v>
      </c>
      <c r="C30" s="44"/>
      <c r="D30" s="326">
        <v>1971</v>
      </c>
      <c r="E30" s="326">
        <v>6577</v>
      </c>
      <c r="F30" s="326">
        <v>2187</v>
      </c>
      <c r="G30" s="326">
        <v>6713</v>
      </c>
      <c r="H30" s="326">
        <v>2281</v>
      </c>
      <c r="I30" s="326">
        <v>6804</v>
      </c>
      <c r="J30" s="326">
        <v>2329</v>
      </c>
      <c r="K30" s="326">
        <v>6699</v>
      </c>
    </row>
    <row r="31" spans="1:11" s="37" customFormat="1" ht="15" customHeight="1">
      <c r="A31" s="59"/>
      <c r="B31" s="63" t="s">
        <v>455</v>
      </c>
      <c r="C31" s="44"/>
      <c r="D31" s="326">
        <v>4172</v>
      </c>
      <c r="E31" s="326">
        <v>13345</v>
      </c>
      <c r="F31" s="326">
        <v>4634</v>
      </c>
      <c r="G31" s="326">
        <v>13768</v>
      </c>
      <c r="H31" s="326">
        <v>4736</v>
      </c>
      <c r="I31" s="326">
        <v>13697</v>
      </c>
      <c r="J31" s="326">
        <v>5089</v>
      </c>
      <c r="K31" s="326">
        <v>13932</v>
      </c>
    </row>
    <row r="32" spans="1:11" s="37" customFormat="1" ht="15" customHeight="1">
      <c r="A32" s="59"/>
      <c r="B32" s="63" t="s">
        <v>456</v>
      </c>
      <c r="C32" s="44"/>
      <c r="D32" s="326">
        <v>2582</v>
      </c>
      <c r="E32" s="326">
        <v>7276</v>
      </c>
      <c r="F32" s="326">
        <v>2618</v>
      </c>
      <c r="G32" s="326">
        <v>7060</v>
      </c>
      <c r="H32" s="326">
        <v>2551</v>
      </c>
      <c r="I32" s="326">
        <v>6862</v>
      </c>
      <c r="J32" s="326">
        <v>2640</v>
      </c>
      <c r="K32" s="326">
        <v>6808</v>
      </c>
    </row>
    <row r="33" spans="1:11" s="37" customFormat="1" ht="15" customHeight="1">
      <c r="A33" s="59"/>
      <c r="B33" s="63" t="s">
        <v>457</v>
      </c>
      <c r="C33" s="44"/>
      <c r="D33" s="326">
        <v>3026</v>
      </c>
      <c r="E33" s="326">
        <v>7881</v>
      </c>
      <c r="F33" s="326">
        <v>3183</v>
      </c>
      <c r="G33" s="326">
        <v>7950</v>
      </c>
      <c r="H33" s="326">
        <v>3230</v>
      </c>
      <c r="I33" s="326">
        <v>7800</v>
      </c>
      <c r="J33" s="326">
        <v>3567</v>
      </c>
      <c r="K33" s="326">
        <v>8153</v>
      </c>
    </row>
    <row r="34" spans="1:11" s="37" customFormat="1" ht="15" customHeight="1">
      <c r="A34" s="59"/>
      <c r="B34" s="63" t="s">
        <v>458</v>
      </c>
      <c r="C34" s="44"/>
      <c r="D34" s="326">
        <v>2170</v>
      </c>
      <c r="E34" s="326">
        <v>6258</v>
      </c>
      <c r="F34" s="326">
        <v>2260</v>
      </c>
      <c r="G34" s="326">
        <v>6231</v>
      </c>
      <c r="H34" s="326">
        <v>2316</v>
      </c>
      <c r="I34" s="326">
        <v>6495</v>
      </c>
      <c r="J34" s="326">
        <v>2535</v>
      </c>
      <c r="K34" s="326">
        <v>6867</v>
      </c>
    </row>
    <row r="35" spans="1:11" s="37" customFormat="1" ht="15" customHeight="1">
      <c r="A35" s="59"/>
      <c r="B35" s="63" t="s">
        <v>459</v>
      </c>
      <c r="C35" s="44"/>
      <c r="D35" s="326">
        <v>891</v>
      </c>
      <c r="E35" s="326">
        <v>3074</v>
      </c>
      <c r="F35" s="326">
        <v>1011</v>
      </c>
      <c r="G35" s="326">
        <v>3086</v>
      </c>
      <c r="H35" s="326">
        <v>1086</v>
      </c>
      <c r="I35" s="326">
        <v>3149</v>
      </c>
      <c r="J35" s="326">
        <v>1130</v>
      </c>
      <c r="K35" s="326">
        <v>3069</v>
      </c>
    </row>
    <row r="36" spans="1:11" s="37" customFormat="1" ht="15" customHeight="1">
      <c r="A36" s="59"/>
      <c r="B36" s="63" t="s">
        <v>460</v>
      </c>
      <c r="C36" s="44"/>
      <c r="D36" s="326">
        <v>3538</v>
      </c>
      <c r="E36" s="326">
        <v>9328</v>
      </c>
      <c r="F36" s="326">
        <v>3400</v>
      </c>
      <c r="G36" s="326">
        <v>8581</v>
      </c>
      <c r="H36" s="326">
        <v>3358</v>
      </c>
      <c r="I36" s="326">
        <v>8199</v>
      </c>
      <c r="J36" s="326">
        <v>3205</v>
      </c>
      <c r="K36" s="326">
        <v>7662</v>
      </c>
    </row>
    <row r="37" spans="1:11" s="37" customFormat="1" ht="15" customHeight="1">
      <c r="A37" s="59"/>
      <c r="B37" s="63" t="s">
        <v>461</v>
      </c>
      <c r="C37" s="44"/>
      <c r="D37" s="326">
        <v>2143</v>
      </c>
      <c r="E37" s="326">
        <v>6671</v>
      </c>
      <c r="F37" s="326">
        <v>2244</v>
      </c>
      <c r="G37" s="326">
        <v>6704</v>
      </c>
      <c r="H37" s="326">
        <v>2663</v>
      </c>
      <c r="I37" s="326">
        <v>7484</v>
      </c>
      <c r="J37" s="326">
        <v>2849</v>
      </c>
      <c r="K37" s="326">
        <v>7909</v>
      </c>
    </row>
    <row r="38" spans="1:11" s="37" customFormat="1" ht="15" customHeight="1">
      <c r="A38" s="59"/>
      <c r="B38" s="63" t="s">
        <v>462</v>
      </c>
      <c r="C38" s="44"/>
      <c r="D38" s="326">
        <v>6253</v>
      </c>
      <c r="E38" s="326">
        <v>16151</v>
      </c>
      <c r="F38" s="326">
        <v>6801</v>
      </c>
      <c r="G38" s="326">
        <v>15896</v>
      </c>
      <c r="H38" s="326">
        <v>6963</v>
      </c>
      <c r="I38" s="326">
        <v>15717</v>
      </c>
      <c r="J38" s="326">
        <v>7146</v>
      </c>
      <c r="K38" s="326">
        <v>15274</v>
      </c>
    </row>
    <row r="39" spans="1:11" s="37" customFormat="1" ht="15" customHeight="1">
      <c r="A39" s="59"/>
      <c r="B39" s="63" t="s">
        <v>463</v>
      </c>
      <c r="C39" s="44"/>
      <c r="D39" s="326">
        <v>809</v>
      </c>
      <c r="E39" s="326">
        <v>3233</v>
      </c>
      <c r="F39" s="326">
        <v>827</v>
      </c>
      <c r="G39" s="326">
        <v>3270</v>
      </c>
      <c r="H39" s="326">
        <v>879</v>
      </c>
      <c r="I39" s="326">
        <v>3119</v>
      </c>
      <c r="J39" s="326">
        <v>876</v>
      </c>
      <c r="K39" s="326">
        <v>2948</v>
      </c>
    </row>
    <row r="40" spans="1:11" s="37" customFormat="1" ht="15" customHeight="1">
      <c r="A40" s="59"/>
      <c r="B40" s="63" t="s">
        <v>464</v>
      </c>
      <c r="C40" s="44"/>
      <c r="D40" s="326">
        <v>3474</v>
      </c>
      <c r="E40" s="326">
        <v>9849</v>
      </c>
      <c r="F40" s="326">
        <v>3863</v>
      </c>
      <c r="G40" s="326">
        <v>10181</v>
      </c>
      <c r="H40" s="326">
        <v>4392</v>
      </c>
      <c r="I40" s="326">
        <v>11375</v>
      </c>
      <c r="J40" s="326">
        <v>5038</v>
      </c>
      <c r="K40" s="326">
        <v>12231</v>
      </c>
    </row>
    <row r="41" spans="1:11" s="37" customFormat="1" ht="15" customHeight="1">
      <c r="A41" s="59"/>
      <c r="B41" s="63" t="s">
        <v>465</v>
      </c>
      <c r="C41" s="44"/>
      <c r="D41" s="326">
        <v>2983</v>
      </c>
      <c r="E41" s="326">
        <v>8543</v>
      </c>
      <c r="F41" s="326">
        <v>3252</v>
      </c>
      <c r="G41" s="326">
        <v>8915</v>
      </c>
      <c r="H41" s="326">
        <v>3611</v>
      </c>
      <c r="I41" s="326">
        <v>9721</v>
      </c>
      <c r="J41" s="326">
        <v>4433</v>
      </c>
      <c r="K41" s="326">
        <v>11218</v>
      </c>
    </row>
    <row r="42" spans="1:11" s="37" customFormat="1" ht="15" customHeight="1">
      <c r="A42" s="59"/>
      <c r="B42" s="63" t="s">
        <v>466</v>
      </c>
      <c r="C42" s="44"/>
      <c r="D42" s="326">
        <v>1805</v>
      </c>
      <c r="E42" s="326">
        <v>6304</v>
      </c>
      <c r="F42" s="326">
        <v>2292</v>
      </c>
      <c r="G42" s="326">
        <v>7445</v>
      </c>
      <c r="H42" s="326">
        <v>2772</v>
      </c>
      <c r="I42" s="326">
        <v>8366</v>
      </c>
      <c r="J42" s="326">
        <v>3008</v>
      </c>
      <c r="K42" s="326">
        <v>8684</v>
      </c>
    </row>
    <row r="43" spans="1:11" s="37" customFormat="1" ht="15" customHeight="1">
      <c r="A43" s="59"/>
      <c r="B43" s="63" t="s">
        <v>467</v>
      </c>
      <c r="C43" s="44"/>
      <c r="D43" s="326">
        <v>2891</v>
      </c>
      <c r="E43" s="326">
        <v>9144</v>
      </c>
      <c r="F43" s="326">
        <v>3380</v>
      </c>
      <c r="G43" s="326">
        <v>10116</v>
      </c>
      <c r="H43" s="326">
        <v>3654</v>
      </c>
      <c r="I43" s="326">
        <v>10646</v>
      </c>
      <c r="J43" s="326">
        <v>3946</v>
      </c>
      <c r="K43" s="326">
        <v>10991</v>
      </c>
    </row>
    <row r="44" spans="1:11" s="37" customFormat="1" ht="15" customHeight="1">
      <c r="A44" s="59"/>
      <c r="B44" s="63" t="s">
        <v>468</v>
      </c>
      <c r="C44" s="44"/>
      <c r="D44" s="326">
        <v>4304</v>
      </c>
      <c r="E44" s="326">
        <v>12054</v>
      </c>
      <c r="F44" s="326">
        <v>4740</v>
      </c>
      <c r="G44" s="326">
        <v>12255</v>
      </c>
      <c r="H44" s="326">
        <v>4892</v>
      </c>
      <c r="I44" s="326">
        <v>12508</v>
      </c>
      <c r="J44" s="326">
        <v>5505</v>
      </c>
      <c r="K44" s="326">
        <v>13153</v>
      </c>
    </row>
    <row r="45" spans="1:11" s="37" customFormat="1" ht="15" customHeight="1">
      <c r="A45" s="59"/>
      <c r="B45" s="63" t="s">
        <v>469</v>
      </c>
      <c r="C45" s="44"/>
      <c r="D45" s="326">
        <v>1594</v>
      </c>
      <c r="E45" s="326">
        <v>5440</v>
      </c>
      <c r="F45" s="326">
        <v>1611</v>
      </c>
      <c r="G45" s="326">
        <v>5370</v>
      </c>
      <c r="H45" s="326">
        <v>1628</v>
      </c>
      <c r="I45" s="326">
        <v>5097</v>
      </c>
      <c r="J45" s="326">
        <v>1728</v>
      </c>
      <c r="K45" s="326">
        <v>5058</v>
      </c>
    </row>
    <row r="46" spans="1:11" s="37" customFormat="1" ht="15" customHeight="1">
      <c r="A46" s="59"/>
      <c r="B46" s="63" t="s">
        <v>470</v>
      </c>
      <c r="C46" s="44"/>
      <c r="D46" s="326">
        <v>4367</v>
      </c>
      <c r="E46" s="326">
        <v>12954</v>
      </c>
      <c r="F46" s="326">
        <v>4631</v>
      </c>
      <c r="G46" s="326">
        <v>13177</v>
      </c>
      <c r="H46" s="326">
        <v>4608</v>
      </c>
      <c r="I46" s="326">
        <v>12934</v>
      </c>
      <c r="J46" s="326">
        <v>4884</v>
      </c>
      <c r="K46" s="326">
        <v>13037</v>
      </c>
    </row>
    <row r="47" spans="1:11" s="37" customFormat="1" ht="15" customHeight="1">
      <c r="A47" s="59"/>
      <c r="B47" s="63" t="s">
        <v>471</v>
      </c>
      <c r="C47" s="44"/>
      <c r="D47" s="326">
        <v>4969</v>
      </c>
      <c r="E47" s="326">
        <v>14389</v>
      </c>
      <c r="F47" s="326">
        <v>5142</v>
      </c>
      <c r="G47" s="326">
        <v>13987</v>
      </c>
      <c r="H47" s="326">
        <v>5269</v>
      </c>
      <c r="I47" s="326">
        <v>13831</v>
      </c>
      <c r="J47" s="326">
        <v>5446</v>
      </c>
      <c r="K47" s="326">
        <v>13699</v>
      </c>
    </row>
    <row r="48" spans="1:11" s="37" customFormat="1" ht="15" customHeight="1">
      <c r="A48" s="59"/>
      <c r="B48" s="63" t="s">
        <v>472</v>
      </c>
      <c r="C48" s="44"/>
      <c r="D48" s="326">
        <v>1240</v>
      </c>
      <c r="E48" s="326">
        <v>3977</v>
      </c>
      <c r="F48" s="326">
        <v>1535</v>
      </c>
      <c r="G48" s="326">
        <v>4423</v>
      </c>
      <c r="H48" s="326">
        <v>1688</v>
      </c>
      <c r="I48" s="326">
        <v>4717</v>
      </c>
      <c r="J48" s="326">
        <v>1685</v>
      </c>
      <c r="K48" s="326">
        <v>4704</v>
      </c>
    </row>
    <row r="49" spans="1:11" s="37" customFormat="1" ht="15" customHeight="1">
      <c r="A49" s="59"/>
      <c r="B49" s="63" t="s">
        <v>473</v>
      </c>
      <c r="C49" s="44"/>
      <c r="D49" s="326">
        <v>2395</v>
      </c>
      <c r="E49" s="326">
        <v>8441</v>
      </c>
      <c r="F49" s="326">
        <v>2519</v>
      </c>
      <c r="G49" s="326">
        <v>8364</v>
      </c>
      <c r="H49" s="326">
        <v>2651</v>
      </c>
      <c r="I49" s="326">
        <v>8522</v>
      </c>
      <c r="J49" s="326">
        <v>2782</v>
      </c>
      <c r="K49" s="326">
        <v>8357</v>
      </c>
    </row>
    <row r="50" spans="1:11" s="37" customFormat="1" ht="15" customHeight="1">
      <c r="A50" s="59"/>
      <c r="B50" s="63" t="s">
        <v>474</v>
      </c>
      <c r="C50" s="44"/>
      <c r="D50" s="326">
        <v>2538</v>
      </c>
      <c r="E50" s="326">
        <v>8596</v>
      </c>
      <c r="F50" s="326">
        <v>2546</v>
      </c>
      <c r="G50" s="326">
        <v>8121</v>
      </c>
      <c r="H50" s="326">
        <v>2606</v>
      </c>
      <c r="I50" s="326">
        <v>7713</v>
      </c>
      <c r="J50" s="326">
        <v>2537</v>
      </c>
      <c r="K50" s="326">
        <v>7122</v>
      </c>
    </row>
    <row r="51" spans="1:11" s="37" customFormat="1" ht="15" customHeight="1">
      <c r="A51" s="59"/>
      <c r="B51" s="63" t="s">
        <v>475</v>
      </c>
      <c r="C51" s="44"/>
      <c r="D51" s="326">
        <v>2449</v>
      </c>
      <c r="E51" s="326">
        <v>7782</v>
      </c>
      <c r="F51" s="326">
        <v>2514</v>
      </c>
      <c r="G51" s="326">
        <v>7470</v>
      </c>
      <c r="H51" s="326">
        <v>2570</v>
      </c>
      <c r="I51" s="326">
        <v>7376</v>
      </c>
      <c r="J51" s="326">
        <v>2561</v>
      </c>
      <c r="K51" s="326">
        <v>6972</v>
      </c>
    </row>
    <row r="52" spans="1:11" s="37" customFormat="1" ht="15" customHeight="1">
      <c r="A52" s="59"/>
      <c r="B52" s="63" t="s">
        <v>476</v>
      </c>
      <c r="C52" s="44"/>
      <c r="D52" s="326">
        <v>1099</v>
      </c>
      <c r="E52" s="326">
        <v>3110</v>
      </c>
      <c r="F52" s="326">
        <v>1291</v>
      </c>
      <c r="G52" s="326">
        <v>3440</v>
      </c>
      <c r="H52" s="326">
        <v>1374</v>
      </c>
      <c r="I52" s="326">
        <v>3501</v>
      </c>
      <c r="J52" s="326">
        <v>1340</v>
      </c>
      <c r="K52" s="326">
        <v>3265</v>
      </c>
    </row>
    <row r="53" spans="1:11" s="37" customFormat="1" ht="15" customHeight="1">
      <c r="A53" s="59"/>
      <c r="B53" s="63" t="s">
        <v>477</v>
      </c>
      <c r="C53" s="44"/>
      <c r="D53" s="326">
        <v>1491</v>
      </c>
      <c r="E53" s="326">
        <v>5165</v>
      </c>
      <c r="F53" s="326">
        <v>1727</v>
      </c>
      <c r="G53" s="326">
        <v>5707</v>
      </c>
      <c r="H53" s="326">
        <v>1842</v>
      </c>
      <c r="I53" s="326">
        <v>6000</v>
      </c>
      <c r="J53" s="326">
        <v>2139</v>
      </c>
      <c r="K53" s="326">
        <v>6425</v>
      </c>
    </row>
    <row r="54" spans="1:11" s="37" customFormat="1" ht="15" customHeight="1">
      <c r="A54" s="59"/>
      <c r="B54" s="63" t="s">
        <v>478</v>
      </c>
      <c r="C54" s="44"/>
      <c r="D54" s="326">
        <v>2569</v>
      </c>
      <c r="E54" s="326">
        <v>8506</v>
      </c>
      <c r="F54" s="326">
        <v>2897</v>
      </c>
      <c r="G54" s="326">
        <v>9086</v>
      </c>
      <c r="H54" s="326">
        <v>3074</v>
      </c>
      <c r="I54" s="326">
        <v>9198</v>
      </c>
      <c r="J54" s="326">
        <v>3318</v>
      </c>
      <c r="K54" s="326">
        <v>9454</v>
      </c>
    </row>
    <row r="55" spans="1:11" s="37" customFormat="1" ht="15" customHeight="1">
      <c r="A55" s="59"/>
      <c r="B55" s="63" t="s">
        <v>479</v>
      </c>
      <c r="C55" s="44"/>
      <c r="D55" s="326">
        <v>756</v>
      </c>
      <c r="E55" s="326">
        <v>3115</v>
      </c>
      <c r="F55" s="326">
        <v>783</v>
      </c>
      <c r="G55" s="326">
        <v>3050</v>
      </c>
      <c r="H55" s="326">
        <v>800</v>
      </c>
      <c r="I55" s="326">
        <v>2954</v>
      </c>
      <c r="J55" s="326">
        <v>785</v>
      </c>
      <c r="K55" s="326">
        <v>2771</v>
      </c>
    </row>
    <row r="56" spans="1:11" s="37" customFormat="1" ht="15" customHeight="1">
      <c r="A56" s="59"/>
      <c r="B56" s="63" t="s">
        <v>480</v>
      </c>
      <c r="C56" s="44"/>
      <c r="D56" s="326">
        <v>552</v>
      </c>
      <c r="E56" s="326">
        <v>2799</v>
      </c>
      <c r="F56" s="326">
        <v>566</v>
      </c>
      <c r="G56" s="326">
        <v>2844</v>
      </c>
      <c r="H56" s="326">
        <v>538</v>
      </c>
      <c r="I56" s="326">
        <v>3049</v>
      </c>
      <c r="J56" s="326">
        <v>587</v>
      </c>
      <c r="K56" s="326">
        <v>2904</v>
      </c>
    </row>
    <row r="57" spans="1:11" s="37" customFormat="1" ht="15" customHeight="1">
      <c r="A57" s="59"/>
      <c r="B57" s="63" t="s">
        <v>964</v>
      </c>
      <c r="C57" s="44"/>
      <c r="D57" s="354" t="s">
        <v>14</v>
      </c>
      <c r="E57" s="354" t="s">
        <v>14</v>
      </c>
      <c r="F57" s="354" t="s">
        <v>14</v>
      </c>
      <c r="G57" s="130" t="s">
        <v>14</v>
      </c>
      <c r="H57" s="326">
        <v>4900</v>
      </c>
      <c r="I57" s="326">
        <v>13436</v>
      </c>
      <c r="J57" s="326">
        <v>4955</v>
      </c>
      <c r="K57" s="326">
        <v>13391</v>
      </c>
    </row>
    <row r="58" spans="1:11" s="37" customFormat="1" ht="5.25" customHeight="1" thickBot="1">
      <c r="A58" s="52"/>
      <c r="B58" s="52"/>
      <c r="C58" s="50"/>
      <c r="D58" s="51"/>
      <c r="E58" s="51"/>
      <c r="F58" s="51"/>
      <c r="G58" s="51"/>
      <c r="H58" s="51"/>
      <c r="I58" s="51"/>
      <c r="J58" s="110"/>
      <c r="K58" s="51"/>
    </row>
    <row r="59" spans="1:11" s="37" customFormat="1" ht="15" customHeight="1">
      <c r="A59" s="47" t="s">
        <v>968</v>
      </c>
      <c r="B59" s="59"/>
      <c r="C59" s="47"/>
      <c r="D59" s="45"/>
      <c r="E59" s="45"/>
      <c r="F59" s="45"/>
      <c r="G59" s="45"/>
      <c r="H59" s="45"/>
      <c r="I59" s="45"/>
      <c r="J59" s="47"/>
      <c r="K59" s="47"/>
    </row>
    <row r="60" spans="1:11" s="37" customFormat="1" ht="15" customHeight="1">
      <c r="A60" s="47" t="s">
        <v>969</v>
      </c>
      <c r="B60" s="59"/>
      <c r="C60" s="47"/>
      <c r="D60" s="45"/>
      <c r="E60" s="45"/>
      <c r="F60" s="45"/>
      <c r="G60" s="45"/>
      <c r="H60" s="45"/>
      <c r="I60" s="45"/>
      <c r="J60" s="47"/>
      <c r="K60" s="47"/>
    </row>
    <row r="61" spans="1:11" s="37" customFormat="1" ht="13.5">
      <c r="A61" s="47"/>
      <c r="B61" s="47"/>
      <c r="C61" s="47"/>
      <c r="D61" s="45"/>
      <c r="E61" s="45"/>
      <c r="F61" s="45"/>
      <c r="G61" s="45"/>
      <c r="H61" s="45"/>
      <c r="I61" s="45"/>
      <c r="J61" s="47"/>
      <c r="K61" s="47"/>
    </row>
    <row r="62" spans="1:11" s="37" customFormat="1" ht="13.5">
      <c r="A62" s="47"/>
      <c r="B62" s="47"/>
      <c r="C62" s="47"/>
      <c r="D62" s="45"/>
      <c r="E62" s="45"/>
      <c r="F62" s="45"/>
      <c r="G62" s="45"/>
      <c r="H62" s="45"/>
      <c r="I62" s="45"/>
      <c r="J62" s="47"/>
      <c r="K62" s="47"/>
    </row>
    <row r="63" spans="1:11" s="37" customFormat="1" ht="13.5">
      <c r="A63" s="47"/>
      <c r="B63" s="47"/>
      <c r="C63" s="47"/>
      <c r="D63" s="45"/>
      <c r="E63" s="45"/>
      <c r="F63" s="45"/>
      <c r="G63" s="45"/>
      <c r="H63" s="45"/>
      <c r="I63" s="45"/>
      <c r="J63" s="47"/>
      <c r="K63" s="47"/>
    </row>
    <row r="64" spans="1:11" s="37" customFormat="1" ht="13.5">
      <c r="A64" s="47"/>
      <c r="B64" s="47"/>
      <c r="C64" s="47"/>
      <c r="D64" s="45"/>
      <c r="E64" s="45"/>
      <c r="F64" s="45"/>
      <c r="G64" s="45"/>
      <c r="H64" s="45"/>
      <c r="I64" s="45"/>
      <c r="J64" s="47"/>
      <c r="K64" s="47"/>
    </row>
    <row r="65" spans="1:11" s="37" customFormat="1" ht="13.5">
      <c r="A65" s="47"/>
      <c r="B65" s="47"/>
      <c r="C65" s="47"/>
      <c r="D65" s="45"/>
      <c r="E65" s="45"/>
      <c r="F65" s="45"/>
      <c r="G65" s="45"/>
      <c r="H65" s="45"/>
      <c r="I65" s="45"/>
      <c r="J65" s="47"/>
      <c r="K65" s="47"/>
    </row>
    <row r="66" spans="1:11" s="37" customFormat="1" ht="13.5">
      <c r="A66" s="47"/>
      <c r="B66" s="47"/>
      <c r="C66" s="47"/>
      <c r="D66" s="45"/>
      <c r="E66" s="45"/>
      <c r="F66" s="45"/>
      <c r="G66" s="45"/>
      <c r="H66" s="45"/>
      <c r="I66" s="45"/>
      <c r="J66" s="47"/>
      <c r="K66" s="47"/>
    </row>
    <row r="67" spans="1:11" s="37" customFormat="1" ht="13.5">
      <c r="A67" s="47"/>
      <c r="B67" s="47"/>
      <c r="C67" s="47"/>
      <c r="D67" s="45"/>
      <c r="E67" s="45"/>
      <c r="F67" s="45"/>
      <c r="G67" s="45"/>
      <c r="H67" s="45"/>
      <c r="I67" s="45"/>
      <c r="J67" s="47"/>
      <c r="K67" s="47"/>
    </row>
    <row r="68" spans="1:11" s="37" customFormat="1" ht="13.5">
      <c r="A68" s="47"/>
      <c r="B68" s="47"/>
      <c r="C68" s="47"/>
      <c r="D68" s="45"/>
      <c r="E68" s="45"/>
      <c r="F68" s="45"/>
      <c r="G68" s="45"/>
      <c r="H68" s="45"/>
      <c r="I68" s="45"/>
      <c r="J68" s="47"/>
      <c r="K68" s="47"/>
    </row>
    <row r="69" spans="1:11" s="37" customFormat="1" ht="13.5">
      <c r="A69" s="47"/>
      <c r="B69" s="47"/>
      <c r="C69" s="47"/>
      <c r="D69" s="45"/>
      <c r="E69" s="45"/>
      <c r="F69" s="45"/>
      <c r="G69" s="45"/>
      <c r="H69" s="45"/>
      <c r="I69" s="45"/>
      <c r="J69" s="47"/>
      <c r="K69" s="47"/>
    </row>
    <row r="70" spans="1:11" s="37" customFormat="1" ht="13.5">
      <c r="A70" s="47"/>
      <c r="B70" s="47"/>
      <c r="C70" s="47"/>
      <c r="D70" s="45"/>
      <c r="E70" s="45"/>
      <c r="F70" s="45"/>
      <c r="G70" s="45"/>
      <c r="H70" s="45"/>
      <c r="I70" s="45"/>
      <c r="J70" s="47"/>
      <c r="K70" s="47"/>
    </row>
    <row r="71" spans="1:11" s="37" customFormat="1" ht="13.5">
      <c r="A71" s="47"/>
      <c r="B71" s="47"/>
      <c r="C71" s="47"/>
      <c r="D71" s="45"/>
      <c r="E71" s="45"/>
      <c r="F71" s="45"/>
      <c r="G71" s="45"/>
      <c r="H71" s="45"/>
      <c r="I71" s="45"/>
      <c r="J71" s="47"/>
      <c r="K71" s="47"/>
    </row>
    <row r="72" spans="1:11" s="37" customFormat="1" ht="13.5">
      <c r="A72" s="47"/>
      <c r="B72" s="47"/>
      <c r="C72" s="47"/>
      <c r="D72" s="45"/>
      <c r="E72" s="45"/>
      <c r="F72" s="45"/>
      <c r="G72" s="45"/>
      <c r="H72" s="45"/>
      <c r="I72" s="45"/>
      <c r="J72" s="47"/>
      <c r="K72" s="47"/>
    </row>
    <row r="73" spans="1:11" s="37" customFormat="1" ht="13.5">
      <c r="A73" s="47"/>
      <c r="B73" s="47"/>
      <c r="C73" s="47"/>
      <c r="D73" s="45"/>
      <c r="E73" s="45"/>
      <c r="F73" s="45"/>
      <c r="G73" s="45"/>
      <c r="H73" s="45"/>
      <c r="I73" s="45"/>
      <c r="J73" s="47"/>
      <c r="K73" s="47"/>
    </row>
    <row r="74" spans="1:11" s="37" customFormat="1" ht="13.5">
      <c r="A74" s="47"/>
      <c r="B74" s="47"/>
      <c r="C74" s="47"/>
      <c r="D74" s="45"/>
      <c r="E74" s="45"/>
      <c r="F74" s="45"/>
      <c r="G74" s="45"/>
      <c r="H74" s="45"/>
      <c r="I74" s="45"/>
      <c r="J74" s="47"/>
      <c r="K74" s="47"/>
    </row>
    <row r="75" spans="1:11" s="37" customFormat="1" ht="13.5">
      <c r="A75" s="47"/>
      <c r="B75" s="47"/>
      <c r="C75" s="47"/>
      <c r="D75" s="45"/>
      <c r="E75" s="45"/>
      <c r="F75" s="45"/>
      <c r="G75" s="45"/>
      <c r="H75" s="45"/>
      <c r="I75" s="45"/>
      <c r="J75" s="47"/>
      <c r="K75" s="47"/>
    </row>
    <row r="76" spans="1:11" s="37" customFormat="1" ht="13.5">
      <c r="A76" s="47"/>
      <c r="B76" s="47"/>
      <c r="C76" s="47"/>
      <c r="D76" s="45"/>
      <c r="E76" s="45"/>
      <c r="F76" s="45"/>
      <c r="G76" s="45"/>
      <c r="H76" s="45"/>
      <c r="I76" s="45"/>
      <c r="J76" s="47"/>
      <c r="K76" s="47"/>
    </row>
    <row r="77" spans="1:11" s="37" customFormat="1" ht="13.5">
      <c r="A77" s="47"/>
      <c r="B77" s="47"/>
      <c r="C77" s="47"/>
      <c r="D77" s="45"/>
      <c r="E77" s="45"/>
      <c r="F77" s="45"/>
      <c r="G77" s="45"/>
      <c r="H77" s="45"/>
      <c r="I77" s="45"/>
      <c r="J77" s="47"/>
      <c r="K77" s="47"/>
    </row>
    <row r="78" spans="1:11" s="37" customFormat="1" ht="13.5">
      <c r="A78" s="47"/>
      <c r="B78" s="47"/>
      <c r="C78" s="47"/>
      <c r="D78" s="45"/>
      <c r="E78" s="45"/>
      <c r="F78" s="45"/>
      <c r="G78" s="45"/>
      <c r="H78" s="45"/>
      <c r="I78" s="45"/>
      <c r="J78" s="47"/>
      <c r="K78" s="47"/>
    </row>
    <row r="79" spans="1:11" s="37" customFormat="1" ht="13.5">
      <c r="A79" s="47"/>
      <c r="B79" s="47"/>
      <c r="C79" s="47"/>
      <c r="D79" s="45"/>
      <c r="E79" s="45"/>
      <c r="F79" s="45"/>
      <c r="G79" s="45"/>
      <c r="H79" s="45"/>
      <c r="I79" s="45"/>
      <c r="J79" s="47"/>
      <c r="K79" s="47"/>
    </row>
    <row r="80" spans="1:11" s="37" customFormat="1" ht="13.5">
      <c r="A80" s="47"/>
      <c r="B80" s="47"/>
      <c r="C80" s="47"/>
      <c r="D80" s="45"/>
      <c r="E80" s="45"/>
      <c r="F80" s="45"/>
      <c r="G80" s="45"/>
      <c r="H80" s="45"/>
      <c r="I80" s="45"/>
      <c r="J80" s="47"/>
      <c r="K80" s="47"/>
    </row>
    <row r="81" spans="1:11" s="37" customFormat="1" ht="13.5">
      <c r="A81" s="47"/>
      <c r="B81" s="47"/>
      <c r="C81" s="47"/>
      <c r="D81" s="45"/>
      <c r="E81" s="45"/>
      <c r="F81" s="45"/>
      <c r="G81" s="45"/>
      <c r="H81" s="45"/>
      <c r="I81" s="45"/>
      <c r="J81" s="47"/>
      <c r="K81" s="47"/>
    </row>
    <row r="82" spans="1:11" s="37" customFormat="1" ht="13.5">
      <c r="A82" s="47"/>
      <c r="B82" s="47"/>
      <c r="C82" s="47"/>
      <c r="D82" s="45"/>
      <c r="E82" s="45"/>
      <c r="F82" s="45"/>
      <c r="G82" s="45"/>
      <c r="H82" s="45"/>
      <c r="I82" s="45"/>
      <c r="J82" s="47"/>
      <c r="K82" s="47"/>
    </row>
    <row r="83" spans="1:11" s="37" customFormat="1" ht="13.5">
      <c r="A83" s="47"/>
      <c r="B83" s="47"/>
      <c r="C83" s="47"/>
      <c r="D83" s="45"/>
      <c r="E83" s="45"/>
      <c r="F83" s="45"/>
      <c r="G83" s="45"/>
      <c r="H83" s="45"/>
      <c r="I83" s="45"/>
      <c r="J83" s="47"/>
      <c r="K83" s="47"/>
    </row>
    <row r="84" spans="1:11" s="37" customFormat="1" ht="13.5">
      <c r="A84" s="47"/>
      <c r="B84" s="47"/>
      <c r="C84" s="47"/>
      <c r="D84" s="45"/>
      <c r="E84" s="45"/>
      <c r="F84" s="45"/>
      <c r="G84" s="45"/>
      <c r="H84" s="45"/>
      <c r="I84" s="45"/>
      <c r="J84" s="47"/>
      <c r="K84" s="47"/>
    </row>
    <row r="85" spans="1:11" s="37" customFormat="1" ht="13.5">
      <c r="A85" s="47"/>
      <c r="B85" s="47"/>
      <c r="C85" s="47"/>
      <c r="D85" s="45"/>
      <c r="E85" s="45"/>
      <c r="F85" s="45"/>
      <c r="G85" s="45"/>
      <c r="H85" s="45"/>
      <c r="I85" s="45"/>
      <c r="J85" s="47"/>
      <c r="K85" s="47"/>
    </row>
    <row r="86" spans="1:11" s="37" customFormat="1" ht="13.5">
      <c r="A86" s="47"/>
      <c r="B86" s="47"/>
      <c r="C86" s="47"/>
      <c r="D86" s="45"/>
      <c r="E86" s="45"/>
      <c r="F86" s="45"/>
      <c r="G86" s="45"/>
      <c r="H86" s="45"/>
      <c r="I86" s="45"/>
      <c r="J86" s="47"/>
      <c r="K86" s="47"/>
    </row>
    <row r="87" spans="1:11" s="37" customFormat="1" ht="13.5">
      <c r="A87" s="47"/>
      <c r="B87" s="47"/>
      <c r="C87" s="47"/>
      <c r="D87" s="45"/>
      <c r="E87" s="45"/>
      <c r="F87" s="45"/>
      <c r="G87" s="45"/>
      <c r="H87" s="45"/>
      <c r="I87" s="45"/>
      <c r="J87" s="47"/>
      <c r="K87" s="47"/>
    </row>
    <row r="88" spans="1:11" s="37" customFormat="1" ht="13.5">
      <c r="A88" s="47"/>
      <c r="B88" s="47"/>
      <c r="C88" s="47"/>
      <c r="D88" s="45"/>
      <c r="E88" s="45"/>
      <c r="F88" s="45"/>
      <c r="G88" s="45"/>
      <c r="H88" s="45"/>
      <c r="I88" s="45"/>
      <c r="J88" s="47"/>
      <c r="K88" s="47"/>
    </row>
    <row r="89" spans="1:11" s="37" customFormat="1" ht="13.5">
      <c r="A89" s="47"/>
      <c r="B89" s="47"/>
      <c r="C89" s="47"/>
      <c r="D89" s="45"/>
      <c r="E89" s="45"/>
      <c r="F89" s="45"/>
      <c r="G89" s="45"/>
      <c r="H89" s="45"/>
      <c r="I89" s="45"/>
      <c r="J89" s="47"/>
      <c r="K89" s="47"/>
    </row>
    <row r="90" spans="1:11" s="37" customFormat="1" ht="13.5">
      <c r="A90" s="47"/>
      <c r="B90" s="47"/>
      <c r="C90" s="47"/>
      <c r="D90" s="45"/>
      <c r="E90" s="45"/>
      <c r="F90" s="45"/>
      <c r="G90" s="45"/>
      <c r="H90" s="45"/>
      <c r="I90" s="45"/>
      <c r="J90" s="47"/>
      <c r="K90" s="47"/>
    </row>
    <row r="91" spans="1:11" s="37" customFormat="1" ht="13.5">
      <c r="A91" s="47"/>
      <c r="B91" s="47"/>
      <c r="C91" s="47"/>
      <c r="D91" s="45"/>
      <c r="E91" s="45"/>
      <c r="F91" s="45"/>
      <c r="G91" s="45"/>
      <c r="H91" s="45"/>
      <c r="I91" s="45"/>
      <c r="J91" s="47"/>
      <c r="K91" s="47"/>
    </row>
    <row r="92" spans="1:11" s="37" customFormat="1" ht="13.5">
      <c r="A92" s="47"/>
      <c r="B92" s="47"/>
      <c r="C92" s="47"/>
      <c r="D92" s="45"/>
      <c r="E92" s="45"/>
      <c r="F92" s="45"/>
      <c r="G92" s="45"/>
      <c r="H92" s="45"/>
      <c r="I92" s="45"/>
      <c r="J92" s="47"/>
      <c r="K92" s="47"/>
    </row>
    <row r="93" spans="1:11" s="37" customFormat="1" ht="13.5">
      <c r="A93" s="47"/>
      <c r="B93" s="47"/>
      <c r="C93" s="47"/>
      <c r="D93" s="45"/>
      <c r="E93" s="45"/>
      <c r="F93" s="45"/>
      <c r="G93" s="45"/>
      <c r="H93" s="45"/>
      <c r="I93" s="45"/>
      <c r="J93" s="47"/>
      <c r="K93" s="47"/>
    </row>
    <row r="94" spans="1:11" s="37" customFormat="1" ht="13.5">
      <c r="A94" s="47"/>
      <c r="B94" s="47"/>
      <c r="C94" s="47"/>
      <c r="D94" s="45"/>
      <c r="E94" s="45"/>
      <c r="F94" s="45"/>
      <c r="G94" s="45"/>
      <c r="H94" s="45"/>
      <c r="I94" s="45"/>
      <c r="J94" s="47"/>
      <c r="K94" s="47"/>
    </row>
    <row r="95" spans="1:11" s="37" customFormat="1" ht="13.5">
      <c r="A95" s="47"/>
      <c r="B95" s="47"/>
      <c r="C95" s="47"/>
      <c r="D95" s="45"/>
      <c r="E95" s="45"/>
      <c r="F95" s="45"/>
      <c r="G95" s="45"/>
      <c r="H95" s="45"/>
      <c r="I95" s="45"/>
      <c r="J95" s="47"/>
      <c r="K95" s="47"/>
    </row>
    <row r="96" spans="1:11" s="37" customFormat="1" ht="13.5">
      <c r="A96" s="47"/>
      <c r="B96" s="47"/>
      <c r="C96" s="47"/>
      <c r="D96" s="45"/>
      <c r="E96" s="45"/>
      <c r="F96" s="45"/>
      <c r="G96" s="45"/>
      <c r="H96" s="45"/>
      <c r="I96" s="45"/>
      <c r="J96" s="47"/>
      <c r="K96" s="47"/>
    </row>
    <row r="97" spans="1:11" s="37" customFormat="1" ht="13.5">
      <c r="A97" s="47"/>
      <c r="B97" s="47"/>
      <c r="C97" s="47"/>
      <c r="D97" s="45"/>
      <c r="E97" s="45"/>
      <c r="F97" s="45"/>
      <c r="G97" s="45"/>
      <c r="H97" s="45"/>
      <c r="I97" s="45"/>
      <c r="J97" s="47"/>
      <c r="K97" s="47"/>
    </row>
    <row r="98" spans="1:11" s="37" customFormat="1" ht="13.5">
      <c r="A98" s="47"/>
      <c r="B98" s="47"/>
      <c r="C98" s="47"/>
      <c r="D98" s="45"/>
      <c r="E98" s="45"/>
      <c r="F98" s="45"/>
      <c r="G98" s="45"/>
      <c r="H98" s="45"/>
      <c r="I98" s="45"/>
      <c r="J98" s="47"/>
      <c r="K98" s="47"/>
    </row>
    <row r="99" spans="1:11" s="37" customFormat="1" ht="13.5">
      <c r="A99" s="47"/>
      <c r="B99" s="47"/>
      <c r="C99" s="47"/>
      <c r="D99" s="45"/>
      <c r="E99" s="45"/>
      <c r="F99" s="45"/>
      <c r="G99" s="45"/>
      <c r="H99" s="45"/>
      <c r="I99" s="45"/>
      <c r="J99" s="47"/>
      <c r="K99" s="47"/>
    </row>
    <row r="100" spans="1:11" s="37" customFormat="1" ht="13.5">
      <c r="A100" s="47"/>
      <c r="B100" s="47"/>
      <c r="C100" s="47"/>
      <c r="D100" s="45"/>
      <c r="E100" s="45"/>
      <c r="F100" s="45"/>
      <c r="G100" s="45"/>
      <c r="H100" s="45"/>
      <c r="I100" s="45"/>
      <c r="J100" s="47"/>
      <c r="K100" s="47"/>
    </row>
    <row r="101" spans="1:11" s="37" customFormat="1" ht="13.5">
      <c r="A101" s="47"/>
      <c r="B101" s="47"/>
      <c r="C101" s="47"/>
      <c r="D101" s="45"/>
      <c r="E101" s="45"/>
      <c r="F101" s="45"/>
      <c r="G101" s="45"/>
      <c r="H101" s="45"/>
      <c r="I101" s="45"/>
      <c r="J101" s="47"/>
      <c r="K101" s="47"/>
    </row>
    <row r="102" spans="1:11" s="37" customFormat="1" ht="13.5">
      <c r="A102" s="47"/>
      <c r="B102" s="47"/>
      <c r="C102" s="47"/>
      <c r="D102" s="45"/>
      <c r="E102" s="45"/>
      <c r="F102" s="45"/>
      <c r="G102" s="45"/>
      <c r="H102" s="45"/>
      <c r="I102" s="45"/>
      <c r="J102" s="47"/>
      <c r="K102" s="47"/>
    </row>
    <row r="103" spans="1:11" s="37" customFormat="1" ht="13.5">
      <c r="A103" s="47"/>
      <c r="B103" s="47"/>
      <c r="C103" s="47"/>
      <c r="D103" s="45"/>
      <c r="E103" s="45"/>
      <c r="F103" s="45"/>
      <c r="G103" s="45"/>
      <c r="H103" s="45"/>
      <c r="I103" s="45"/>
      <c r="J103" s="47"/>
      <c r="K103" s="47"/>
    </row>
    <row r="104" spans="1:11" s="37" customFormat="1" ht="13.5">
      <c r="A104" s="47"/>
      <c r="B104" s="47"/>
      <c r="C104" s="47"/>
      <c r="D104" s="45"/>
      <c r="E104" s="45"/>
      <c r="F104" s="45"/>
      <c r="G104" s="45"/>
      <c r="H104" s="45"/>
      <c r="I104" s="45"/>
      <c r="J104" s="47"/>
      <c r="K104" s="47"/>
    </row>
    <row r="105" spans="1:11" s="37" customFormat="1" ht="13.5">
      <c r="A105" s="47"/>
      <c r="B105" s="47"/>
      <c r="C105" s="47"/>
      <c r="D105" s="45"/>
      <c r="E105" s="45"/>
      <c r="F105" s="45"/>
      <c r="G105" s="45"/>
      <c r="H105" s="45"/>
      <c r="I105" s="45"/>
      <c r="J105" s="47"/>
      <c r="K105" s="47"/>
    </row>
    <row r="106" spans="1:11" s="37" customFormat="1" ht="13.5">
      <c r="A106" s="47"/>
      <c r="B106" s="47"/>
      <c r="C106" s="47"/>
      <c r="D106" s="45"/>
      <c r="E106" s="45"/>
      <c r="F106" s="45"/>
      <c r="G106" s="45"/>
      <c r="H106" s="45"/>
      <c r="I106" s="45"/>
      <c r="J106" s="47"/>
      <c r="K106" s="47"/>
    </row>
    <row r="107" spans="1:11" s="37" customFormat="1" ht="13.5">
      <c r="A107" s="47"/>
      <c r="B107" s="47"/>
      <c r="C107" s="47"/>
      <c r="D107" s="45"/>
      <c r="E107" s="45"/>
      <c r="F107" s="45"/>
      <c r="G107" s="45"/>
      <c r="H107" s="45"/>
      <c r="I107" s="45"/>
      <c r="J107" s="47"/>
      <c r="K107" s="47"/>
    </row>
    <row r="108" spans="1:11" s="37" customFormat="1" ht="13.5">
      <c r="A108" s="47"/>
      <c r="B108" s="47"/>
      <c r="C108" s="47"/>
      <c r="D108" s="45"/>
      <c r="E108" s="45"/>
      <c r="F108" s="45"/>
      <c r="G108" s="45"/>
      <c r="H108" s="45"/>
      <c r="I108" s="45"/>
      <c r="J108" s="47"/>
      <c r="K108" s="47"/>
    </row>
    <row r="109" spans="1:11" s="37" customFormat="1" ht="13.5">
      <c r="A109" s="47"/>
      <c r="B109" s="47"/>
      <c r="C109" s="47"/>
      <c r="D109" s="45"/>
      <c r="E109" s="45"/>
      <c r="F109" s="45"/>
      <c r="G109" s="45"/>
      <c r="H109" s="45"/>
      <c r="I109" s="45"/>
      <c r="J109" s="47"/>
      <c r="K109" s="47"/>
    </row>
    <row r="110" spans="1:11" s="37" customFormat="1" ht="13.5">
      <c r="A110" s="47"/>
      <c r="B110" s="47"/>
      <c r="C110" s="47"/>
      <c r="D110" s="45"/>
      <c r="E110" s="45"/>
      <c r="F110" s="45"/>
      <c r="G110" s="45"/>
      <c r="H110" s="45"/>
      <c r="I110" s="45"/>
      <c r="J110" s="47"/>
      <c r="K110" s="47"/>
    </row>
    <row r="111" spans="1:11" s="37" customFormat="1" ht="13.5">
      <c r="A111" s="47"/>
      <c r="B111" s="47"/>
      <c r="C111" s="47"/>
      <c r="D111" s="45"/>
      <c r="E111" s="45"/>
      <c r="F111" s="45"/>
      <c r="G111" s="45"/>
      <c r="H111" s="45"/>
      <c r="I111" s="45"/>
      <c r="J111" s="47"/>
      <c r="K111" s="47"/>
    </row>
    <row r="112" spans="1:11" s="37" customFormat="1" ht="13.5">
      <c r="A112" s="47"/>
      <c r="B112" s="47"/>
      <c r="C112" s="47"/>
      <c r="D112" s="45"/>
      <c r="E112" s="45"/>
      <c r="F112" s="45"/>
      <c r="G112" s="45"/>
      <c r="H112" s="45"/>
      <c r="I112" s="45"/>
      <c r="J112" s="47"/>
      <c r="K112" s="47"/>
    </row>
    <row r="113" spans="1:11" s="37" customFormat="1" ht="13.5">
      <c r="A113" s="47"/>
      <c r="B113" s="47"/>
      <c r="C113" s="47"/>
      <c r="D113" s="45"/>
      <c r="E113" s="45"/>
      <c r="F113" s="45"/>
      <c r="G113" s="45"/>
      <c r="H113" s="45"/>
      <c r="I113" s="45"/>
      <c r="J113" s="47"/>
      <c r="K113" s="47"/>
    </row>
    <row r="114" spans="1:11" s="37" customFormat="1" ht="13.5">
      <c r="A114" s="47"/>
      <c r="B114" s="47"/>
      <c r="C114" s="47"/>
      <c r="D114" s="45"/>
      <c r="E114" s="45"/>
      <c r="F114" s="45"/>
      <c r="G114" s="45"/>
      <c r="H114" s="45"/>
      <c r="I114" s="45"/>
      <c r="J114" s="47"/>
      <c r="K114" s="47"/>
    </row>
    <row r="115" spans="1:11" s="37" customFormat="1" ht="13.5">
      <c r="A115" s="47"/>
      <c r="B115" s="47"/>
      <c r="C115" s="47"/>
      <c r="D115" s="45"/>
      <c r="E115" s="45"/>
      <c r="F115" s="45"/>
      <c r="G115" s="45"/>
      <c r="H115" s="45"/>
      <c r="I115" s="45"/>
      <c r="J115" s="47"/>
      <c r="K115" s="47"/>
    </row>
    <row r="116" spans="1:11" s="37" customFormat="1" ht="13.5">
      <c r="A116" s="47"/>
      <c r="B116" s="47"/>
      <c r="C116" s="47"/>
      <c r="D116" s="45"/>
      <c r="E116" s="45"/>
      <c r="F116" s="45"/>
      <c r="G116" s="45"/>
      <c r="H116" s="45"/>
      <c r="I116" s="45"/>
      <c r="J116" s="47"/>
      <c r="K116" s="47"/>
    </row>
    <row r="117" spans="1:11" s="37" customFormat="1" ht="13.5">
      <c r="A117" s="47"/>
      <c r="B117" s="47"/>
      <c r="C117" s="47"/>
      <c r="D117" s="45"/>
      <c r="E117" s="45"/>
      <c r="F117" s="45"/>
      <c r="G117" s="45"/>
      <c r="H117" s="45"/>
      <c r="I117" s="45"/>
      <c r="J117" s="47"/>
      <c r="K117" s="47"/>
    </row>
    <row r="118" spans="1:11" s="37" customFormat="1" ht="13.5">
      <c r="A118" s="47"/>
      <c r="B118" s="47"/>
      <c r="C118" s="47"/>
      <c r="D118" s="45"/>
      <c r="E118" s="45"/>
      <c r="F118" s="45"/>
      <c r="G118" s="45"/>
      <c r="H118" s="45"/>
      <c r="I118" s="45"/>
      <c r="J118" s="47"/>
      <c r="K118" s="47"/>
    </row>
    <row r="119" spans="1:11" s="37" customFormat="1" ht="13.5">
      <c r="A119" s="47"/>
      <c r="B119" s="47"/>
      <c r="C119" s="47"/>
      <c r="D119" s="45"/>
      <c r="E119" s="45"/>
      <c r="F119" s="45"/>
      <c r="G119" s="45"/>
      <c r="H119" s="45"/>
      <c r="I119" s="45"/>
      <c r="J119" s="47"/>
      <c r="K119" s="47"/>
    </row>
    <row r="120" spans="1:11" s="37" customFormat="1" ht="13.5">
      <c r="A120" s="47"/>
      <c r="B120" s="47"/>
      <c r="C120" s="47"/>
      <c r="D120" s="45"/>
      <c r="E120" s="45"/>
      <c r="F120" s="45"/>
      <c r="G120" s="45"/>
      <c r="H120" s="45"/>
      <c r="I120" s="45"/>
      <c r="J120" s="47"/>
      <c r="K120" s="47"/>
    </row>
    <row r="121" spans="1:11" s="37" customFormat="1" ht="13.5">
      <c r="A121" s="47"/>
      <c r="B121" s="47"/>
      <c r="C121" s="47"/>
      <c r="D121" s="45"/>
      <c r="E121" s="45"/>
      <c r="F121" s="45"/>
      <c r="G121" s="45"/>
      <c r="H121" s="45"/>
      <c r="I121" s="45"/>
      <c r="J121" s="47"/>
      <c r="K121" s="47"/>
    </row>
    <row r="122" spans="1:11" s="37" customFormat="1" ht="13.5">
      <c r="A122" s="47"/>
      <c r="B122" s="47"/>
      <c r="C122" s="47"/>
      <c r="D122" s="45"/>
      <c r="E122" s="45"/>
      <c r="F122" s="45"/>
      <c r="G122" s="45"/>
      <c r="H122" s="45"/>
      <c r="I122" s="45"/>
      <c r="J122" s="47"/>
      <c r="K122" s="47"/>
    </row>
    <row r="123" spans="1:11" s="37" customFormat="1" ht="13.5">
      <c r="A123" s="47"/>
      <c r="B123" s="47"/>
      <c r="C123" s="47"/>
      <c r="D123" s="45"/>
      <c r="E123" s="45"/>
      <c r="F123" s="45"/>
      <c r="G123" s="45"/>
      <c r="H123" s="45"/>
      <c r="I123" s="45"/>
      <c r="J123" s="47"/>
      <c r="K123" s="47"/>
    </row>
    <row r="124" spans="1:11" s="37" customFormat="1" ht="13.5">
      <c r="A124" s="47"/>
      <c r="B124" s="47"/>
      <c r="C124" s="47"/>
      <c r="D124" s="45"/>
      <c r="E124" s="45"/>
      <c r="F124" s="45"/>
      <c r="G124" s="45"/>
      <c r="H124" s="45"/>
      <c r="I124" s="45"/>
      <c r="J124" s="47"/>
      <c r="K124" s="47"/>
    </row>
    <row r="125" spans="1:11" s="37" customFormat="1" ht="13.5">
      <c r="A125" s="47"/>
      <c r="B125" s="47"/>
      <c r="C125" s="47"/>
      <c r="D125" s="45"/>
      <c r="E125" s="45"/>
      <c r="F125" s="45"/>
      <c r="G125" s="45"/>
      <c r="H125" s="45"/>
      <c r="I125" s="45"/>
      <c r="J125" s="47"/>
      <c r="K125" s="47"/>
    </row>
    <row r="126" spans="1:11" s="37" customFormat="1" ht="13.5">
      <c r="A126" s="47"/>
      <c r="B126" s="47"/>
      <c r="C126" s="47"/>
      <c r="D126" s="45"/>
      <c r="E126" s="45"/>
      <c r="F126" s="45"/>
      <c r="G126" s="45"/>
      <c r="H126" s="45"/>
      <c r="I126" s="45"/>
      <c r="J126" s="47"/>
      <c r="K126" s="47"/>
    </row>
    <row r="127" spans="1:11" s="37" customFormat="1" ht="13.5">
      <c r="A127" s="47"/>
      <c r="B127" s="47"/>
      <c r="C127" s="47"/>
      <c r="D127" s="45"/>
      <c r="E127" s="45"/>
      <c r="F127" s="45"/>
      <c r="G127" s="45"/>
      <c r="H127" s="45"/>
      <c r="I127" s="45"/>
      <c r="J127" s="47"/>
      <c r="K127" s="47"/>
    </row>
    <row r="128" spans="1:11" s="37" customFormat="1" ht="13.5">
      <c r="A128" s="47"/>
      <c r="B128" s="47"/>
      <c r="C128" s="47"/>
      <c r="D128" s="45"/>
      <c r="E128" s="45"/>
      <c r="F128" s="45"/>
      <c r="G128" s="45"/>
      <c r="H128" s="45"/>
      <c r="I128" s="45"/>
      <c r="J128" s="47"/>
      <c r="K128" s="47"/>
    </row>
    <row r="129" spans="1:11" s="37" customFormat="1" ht="13.5">
      <c r="A129" s="47"/>
      <c r="B129" s="47"/>
      <c r="C129" s="47"/>
      <c r="D129" s="45"/>
      <c r="E129" s="45"/>
      <c r="F129" s="45"/>
      <c r="G129" s="45"/>
      <c r="H129" s="45"/>
      <c r="I129" s="45"/>
      <c r="J129" s="47"/>
      <c r="K129" s="47"/>
    </row>
    <row r="130" spans="1:11" s="37" customFormat="1" ht="13.5">
      <c r="A130" s="47"/>
      <c r="B130" s="47"/>
      <c r="C130" s="47"/>
      <c r="D130" s="45"/>
      <c r="E130" s="45"/>
      <c r="F130" s="45"/>
      <c r="G130" s="45"/>
      <c r="H130" s="45"/>
      <c r="I130" s="45"/>
      <c r="J130" s="47"/>
      <c r="K130" s="47"/>
    </row>
    <row r="131" spans="1:11" s="37" customFormat="1" ht="13.5">
      <c r="A131" s="47"/>
      <c r="B131" s="47"/>
      <c r="C131" s="47"/>
      <c r="D131" s="45"/>
      <c r="E131" s="45"/>
      <c r="F131" s="45"/>
      <c r="G131" s="45"/>
      <c r="H131" s="45"/>
      <c r="I131" s="45"/>
      <c r="J131" s="47"/>
      <c r="K131" s="47"/>
    </row>
    <row r="132" spans="1:11" s="37" customFormat="1" ht="13.5">
      <c r="A132" s="47"/>
      <c r="B132" s="47"/>
      <c r="C132" s="47"/>
      <c r="D132" s="45"/>
      <c r="E132" s="45"/>
      <c r="F132" s="45"/>
      <c r="G132" s="45"/>
      <c r="H132" s="45"/>
      <c r="I132" s="45"/>
      <c r="J132" s="47"/>
      <c r="K132" s="47"/>
    </row>
    <row r="133" spans="1:11" s="37" customFormat="1" ht="13.5">
      <c r="A133" s="47"/>
      <c r="B133" s="47"/>
      <c r="C133" s="47"/>
      <c r="D133" s="45"/>
      <c r="E133" s="45"/>
      <c r="F133" s="45"/>
      <c r="G133" s="45"/>
      <c r="H133" s="45"/>
      <c r="I133" s="45"/>
      <c r="J133" s="47"/>
      <c r="K133" s="47"/>
    </row>
    <row r="134" spans="1:11" s="37" customFormat="1" ht="13.5">
      <c r="A134" s="47"/>
      <c r="B134" s="47"/>
      <c r="C134" s="47"/>
      <c r="D134" s="45"/>
      <c r="E134" s="45"/>
      <c r="F134" s="45"/>
      <c r="G134" s="45"/>
      <c r="H134" s="45"/>
      <c r="I134" s="45"/>
      <c r="J134" s="47"/>
      <c r="K134" s="47"/>
    </row>
  </sheetData>
  <sheetProtection/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86" bottom="0.76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PageLayoutView="0" workbookViewId="0" topLeftCell="A1">
      <selection activeCell="A1" sqref="A1:AU1"/>
    </sheetView>
  </sheetViews>
  <sheetFormatPr defaultColWidth="9.00390625" defaultRowHeight="13.5"/>
  <cols>
    <col min="1" max="1" width="3.625" style="19" customWidth="1"/>
    <col min="2" max="2" width="5.75390625" style="19" customWidth="1"/>
    <col min="3" max="4" width="1.875" style="19" customWidth="1"/>
    <col min="5" max="5" width="2.125" style="10" customWidth="1"/>
    <col min="6" max="6" width="1.875" style="10" customWidth="1"/>
    <col min="7" max="7" width="2.125" style="10" customWidth="1"/>
    <col min="8" max="9" width="1.875" style="10" customWidth="1"/>
    <col min="10" max="10" width="2.125" style="10" customWidth="1"/>
    <col min="11" max="15" width="1.875" style="10" customWidth="1"/>
    <col min="16" max="16" width="2.25390625" style="10" customWidth="1"/>
    <col min="17" max="24" width="1.875" style="10" customWidth="1"/>
    <col min="25" max="25" width="1.75390625" style="10" customWidth="1"/>
    <col min="26" max="27" width="1.875" style="10" customWidth="1"/>
    <col min="28" max="28" width="2.125" style="10" customWidth="1"/>
    <col min="29" max="39" width="1.875" style="10" customWidth="1"/>
    <col min="40" max="40" width="2.125" style="10" customWidth="1"/>
    <col min="41" max="43" width="1.875" style="10" customWidth="1"/>
    <col min="44" max="47" width="1.875" style="19" customWidth="1"/>
    <col min="48" max="48" width="1.625" style="19" customWidth="1"/>
    <col min="49" max="51" width="1.625" style="6" customWidth="1"/>
    <col min="52" max="16384" width="9.00390625" style="6" customWidth="1"/>
  </cols>
  <sheetData>
    <row r="1" spans="1:48" s="24" customFormat="1" ht="17.25">
      <c r="A1" s="537" t="s">
        <v>382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23"/>
    </row>
    <row r="2" spans="1:48" s="78" customFormat="1" ht="18" thickBot="1">
      <c r="A2" s="35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5"/>
      <c r="AS2" s="35"/>
      <c r="AT2" s="35"/>
      <c r="AU2" s="35"/>
      <c r="AV2" s="55"/>
    </row>
    <row r="3" spans="1:48" s="37" customFormat="1" ht="18" customHeight="1">
      <c r="A3" s="491" t="s">
        <v>237</v>
      </c>
      <c r="B3" s="528" t="s">
        <v>212</v>
      </c>
      <c r="C3" s="492" t="s">
        <v>565</v>
      </c>
      <c r="D3" s="511"/>
      <c r="E3" s="511"/>
      <c r="F3" s="511"/>
      <c r="G3" s="530"/>
      <c r="H3" s="492" t="s">
        <v>350</v>
      </c>
      <c r="I3" s="511"/>
      <c r="J3" s="511"/>
      <c r="K3" s="511"/>
      <c r="L3" s="530"/>
      <c r="M3" s="481" t="s">
        <v>552</v>
      </c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533"/>
      <c r="AI3" s="533"/>
      <c r="AJ3" s="533"/>
      <c r="AK3" s="533"/>
      <c r="AL3" s="493"/>
      <c r="AM3" s="107"/>
      <c r="AN3" s="107"/>
      <c r="AO3" s="107"/>
      <c r="AP3" s="107"/>
      <c r="AQ3" s="492" t="s">
        <v>317</v>
      </c>
      <c r="AR3" s="511"/>
      <c r="AS3" s="511"/>
      <c r="AT3" s="511"/>
      <c r="AU3" s="511"/>
      <c r="AV3" s="47"/>
    </row>
    <row r="4" spans="1:48" s="103" customFormat="1" ht="18" customHeight="1">
      <c r="A4" s="491"/>
      <c r="B4" s="529"/>
      <c r="C4" s="492"/>
      <c r="D4" s="511"/>
      <c r="E4" s="511"/>
      <c r="F4" s="511"/>
      <c r="G4" s="530"/>
      <c r="H4" s="492"/>
      <c r="I4" s="511"/>
      <c r="J4" s="511"/>
      <c r="K4" s="511"/>
      <c r="L4" s="530"/>
      <c r="M4" s="519" t="s">
        <v>551</v>
      </c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1"/>
      <c r="AL4" s="520" t="s">
        <v>316</v>
      </c>
      <c r="AM4" s="520"/>
      <c r="AN4" s="520"/>
      <c r="AO4" s="520"/>
      <c r="AP4" s="521"/>
      <c r="AQ4" s="492"/>
      <c r="AR4" s="511"/>
      <c r="AS4" s="511"/>
      <c r="AT4" s="511"/>
      <c r="AU4" s="511"/>
      <c r="AV4" s="106"/>
    </row>
    <row r="5" spans="1:48" s="103" customFormat="1" ht="18" customHeight="1">
      <c r="A5" s="491"/>
      <c r="B5" s="529"/>
      <c r="C5" s="492"/>
      <c r="D5" s="511"/>
      <c r="E5" s="511"/>
      <c r="F5" s="511"/>
      <c r="G5" s="530"/>
      <c r="H5" s="492"/>
      <c r="I5" s="511"/>
      <c r="J5" s="511"/>
      <c r="K5" s="511"/>
      <c r="L5" s="530"/>
      <c r="M5" s="519" t="s">
        <v>350</v>
      </c>
      <c r="N5" s="520"/>
      <c r="O5" s="520"/>
      <c r="P5" s="520"/>
      <c r="Q5" s="521"/>
      <c r="R5" s="519" t="s">
        <v>238</v>
      </c>
      <c r="S5" s="520"/>
      <c r="T5" s="520"/>
      <c r="U5" s="520"/>
      <c r="V5" s="521"/>
      <c r="W5" s="525" t="s">
        <v>314</v>
      </c>
      <c r="X5" s="526"/>
      <c r="Y5" s="526"/>
      <c r="Z5" s="526"/>
      <c r="AA5" s="527"/>
      <c r="AB5" s="534" t="s">
        <v>315</v>
      </c>
      <c r="AC5" s="535"/>
      <c r="AD5" s="535"/>
      <c r="AE5" s="535"/>
      <c r="AF5" s="536"/>
      <c r="AG5" s="519" t="s">
        <v>564</v>
      </c>
      <c r="AH5" s="520"/>
      <c r="AI5" s="520"/>
      <c r="AJ5" s="520"/>
      <c r="AK5" s="521"/>
      <c r="AL5" s="511"/>
      <c r="AM5" s="511"/>
      <c r="AN5" s="511"/>
      <c r="AO5" s="511"/>
      <c r="AP5" s="530"/>
      <c r="AQ5" s="492"/>
      <c r="AR5" s="511"/>
      <c r="AS5" s="511"/>
      <c r="AT5" s="511"/>
      <c r="AU5" s="511"/>
      <c r="AV5" s="106"/>
    </row>
    <row r="6" spans="1:48" s="103" customFormat="1" ht="18" customHeight="1">
      <c r="A6" s="482"/>
      <c r="B6" s="529"/>
      <c r="C6" s="492"/>
      <c r="D6" s="511"/>
      <c r="E6" s="511"/>
      <c r="F6" s="511"/>
      <c r="G6" s="530"/>
      <c r="H6" s="492"/>
      <c r="I6" s="523"/>
      <c r="J6" s="523"/>
      <c r="K6" s="523"/>
      <c r="L6" s="524"/>
      <c r="M6" s="522"/>
      <c r="N6" s="523"/>
      <c r="O6" s="523"/>
      <c r="P6" s="523"/>
      <c r="Q6" s="524"/>
      <c r="R6" s="522"/>
      <c r="S6" s="523"/>
      <c r="T6" s="523"/>
      <c r="U6" s="523"/>
      <c r="V6" s="524"/>
      <c r="W6" s="512" t="s">
        <v>313</v>
      </c>
      <c r="X6" s="513"/>
      <c r="Y6" s="513"/>
      <c r="Z6" s="513"/>
      <c r="AA6" s="514"/>
      <c r="AB6" s="515" t="s">
        <v>372</v>
      </c>
      <c r="AC6" s="516"/>
      <c r="AD6" s="516"/>
      <c r="AE6" s="516"/>
      <c r="AF6" s="517"/>
      <c r="AG6" s="522"/>
      <c r="AH6" s="523"/>
      <c r="AI6" s="523"/>
      <c r="AJ6" s="523"/>
      <c r="AK6" s="524"/>
      <c r="AL6" s="523"/>
      <c r="AM6" s="523"/>
      <c r="AN6" s="523"/>
      <c r="AO6" s="523"/>
      <c r="AP6" s="530"/>
      <c r="AQ6" s="492"/>
      <c r="AR6" s="511"/>
      <c r="AS6" s="511"/>
      <c r="AT6" s="511"/>
      <c r="AU6" s="511"/>
      <c r="AV6" s="106"/>
    </row>
    <row r="7" spans="1:48" s="37" customFormat="1" ht="6" customHeight="1">
      <c r="A7" s="43"/>
      <c r="B7" s="137"/>
      <c r="C7" s="64"/>
      <c r="D7" s="64"/>
      <c r="E7" s="138"/>
      <c r="F7" s="138"/>
      <c r="G7" s="138"/>
      <c r="H7" s="138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138"/>
      <c r="AQ7" s="138"/>
      <c r="AR7" s="64"/>
      <c r="AS7" s="64"/>
      <c r="AT7" s="64"/>
      <c r="AU7" s="64"/>
      <c r="AV7" s="47"/>
    </row>
    <row r="8" spans="1:52" s="37" customFormat="1" ht="18" customHeight="1">
      <c r="A8" s="531" t="s">
        <v>922</v>
      </c>
      <c r="B8" s="139" t="s">
        <v>213</v>
      </c>
      <c r="C8" s="518">
        <v>344813</v>
      </c>
      <c r="D8" s="518"/>
      <c r="E8" s="518"/>
      <c r="F8" s="518"/>
      <c r="G8" s="518"/>
      <c r="H8" s="510">
        <v>214805</v>
      </c>
      <c r="I8" s="510"/>
      <c r="J8" s="510"/>
      <c r="K8" s="510"/>
      <c r="L8" s="510"/>
      <c r="M8" s="510">
        <v>205401</v>
      </c>
      <c r="N8" s="510"/>
      <c r="O8" s="510"/>
      <c r="P8" s="510"/>
      <c r="Q8" s="510"/>
      <c r="R8" s="510">
        <v>171090</v>
      </c>
      <c r="S8" s="510"/>
      <c r="T8" s="510"/>
      <c r="U8" s="510"/>
      <c r="V8" s="510"/>
      <c r="W8" s="510">
        <v>28673</v>
      </c>
      <c r="X8" s="510"/>
      <c r="Y8" s="510"/>
      <c r="Z8" s="510"/>
      <c r="AA8" s="510"/>
      <c r="AB8" s="510">
        <v>3356</v>
      </c>
      <c r="AC8" s="510"/>
      <c r="AD8" s="510"/>
      <c r="AE8" s="510"/>
      <c r="AF8" s="510"/>
      <c r="AG8" s="510">
        <v>2282</v>
      </c>
      <c r="AH8" s="510"/>
      <c r="AI8" s="510"/>
      <c r="AJ8" s="510"/>
      <c r="AK8" s="510"/>
      <c r="AL8" s="510">
        <v>9404</v>
      </c>
      <c r="AM8" s="510"/>
      <c r="AN8" s="510"/>
      <c r="AO8" s="510"/>
      <c r="AP8" s="510"/>
      <c r="AQ8" s="510">
        <v>128061</v>
      </c>
      <c r="AR8" s="510"/>
      <c r="AS8" s="510"/>
      <c r="AT8" s="510"/>
      <c r="AU8" s="510"/>
      <c r="AV8" s="47"/>
      <c r="AZ8" s="348"/>
    </row>
    <row r="9" spans="1:48" s="37" customFormat="1" ht="18" customHeight="1">
      <c r="A9" s="532"/>
      <c r="B9" s="139" t="s">
        <v>239</v>
      </c>
      <c r="C9" s="518">
        <v>161459</v>
      </c>
      <c r="D9" s="518"/>
      <c r="E9" s="518"/>
      <c r="F9" s="518"/>
      <c r="G9" s="518"/>
      <c r="H9" s="510">
        <v>123689</v>
      </c>
      <c r="I9" s="510"/>
      <c r="J9" s="510"/>
      <c r="K9" s="510"/>
      <c r="L9" s="510"/>
      <c r="M9" s="510">
        <v>117824</v>
      </c>
      <c r="N9" s="510"/>
      <c r="O9" s="510"/>
      <c r="P9" s="510"/>
      <c r="Q9" s="510"/>
      <c r="R9" s="510">
        <v>113525</v>
      </c>
      <c r="S9" s="510"/>
      <c r="T9" s="510"/>
      <c r="U9" s="510"/>
      <c r="V9" s="510"/>
      <c r="W9" s="510">
        <v>1308</v>
      </c>
      <c r="X9" s="510"/>
      <c r="Y9" s="510"/>
      <c r="Z9" s="510"/>
      <c r="AA9" s="510"/>
      <c r="AB9" s="510">
        <v>1688</v>
      </c>
      <c r="AC9" s="510"/>
      <c r="AD9" s="510"/>
      <c r="AE9" s="510"/>
      <c r="AF9" s="510"/>
      <c r="AG9" s="510">
        <v>1303</v>
      </c>
      <c r="AH9" s="510"/>
      <c r="AI9" s="510"/>
      <c r="AJ9" s="510"/>
      <c r="AK9" s="510"/>
      <c r="AL9" s="510">
        <v>5865</v>
      </c>
      <c r="AM9" s="510"/>
      <c r="AN9" s="510"/>
      <c r="AO9" s="510"/>
      <c r="AP9" s="510"/>
      <c r="AQ9" s="510">
        <v>36489</v>
      </c>
      <c r="AR9" s="510"/>
      <c r="AS9" s="510"/>
      <c r="AT9" s="510"/>
      <c r="AU9" s="510"/>
      <c r="AV9" s="47"/>
    </row>
    <row r="10" spans="1:48" s="37" customFormat="1" ht="18" customHeight="1">
      <c r="A10" s="532"/>
      <c r="B10" s="139" t="s">
        <v>240</v>
      </c>
      <c r="C10" s="518">
        <v>183354</v>
      </c>
      <c r="D10" s="518"/>
      <c r="E10" s="518"/>
      <c r="F10" s="518"/>
      <c r="G10" s="518"/>
      <c r="H10" s="510">
        <v>91116</v>
      </c>
      <c r="I10" s="510"/>
      <c r="J10" s="510"/>
      <c r="K10" s="510"/>
      <c r="L10" s="510"/>
      <c r="M10" s="510">
        <v>87577</v>
      </c>
      <c r="N10" s="510"/>
      <c r="O10" s="510"/>
      <c r="P10" s="510"/>
      <c r="Q10" s="510"/>
      <c r="R10" s="510">
        <v>57565</v>
      </c>
      <c r="S10" s="510"/>
      <c r="T10" s="510"/>
      <c r="U10" s="510"/>
      <c r="V10" s="510"/>
      <c r="W10" s="510">
        <v>27365</v>
      </c>
      <c r="X10" s="510"/>
      <c r="Y10" s="510"/>
      <c r="Z10" s="510"/>
      <c r="AA10" s="510"/>
      <c r="AB10" s="510">
        <v>1668</v>
      </c>
      <c r="AC10" s="510"/>
      <c r="AD10" s="510"/>
      <c r="AE10" s="510"/>
      <c r="AF10" s="510"/>
      <c r="AG10" s="510">
        <v>979</v>
      </c>
      <c r="AH10" s="510"/>
      <c r="AI10" s="510"/>
      <c r="AJ10" s="510"/>
      <c r="AK10" s="510"/>
      <c r="AL10" s="510">
        <v>3539</v>
      </c>
      <c r="AM10" s="510"/>
      <c r="AN10" s="510"/>
      <c r="AO10" s="510"/>
      <c r="AP10" s="510"/>
      <c r="AQ10" s="510">
        <v>91572</v>
      </c>
      <c r="AR10" s="510"/>
      <c r="AS10" s="510"/>
      <c r="AT10" s="510"/>
      <c r="AU10" s="510"/>
      <c r="AV10" s="47"/>
    </row>
    <row r="11" spans="1:48" s="37" customFormat="1" ht="18" customHeight="1">
      <c r="A11" s="44"/>
      <c r="B11" s="139"/>
      <c r="C11" s="59"/>
      <c r="D11" s="59"/>
      <c r="E11" s="33"/>
      <c r="F11" s="33"/>
      <c r="G11" s="33"/>
      <c r="H11" s="45"/>
      <c r="I11" s="45" t="s">
        <v>241</v>
      </c>
      <c r="J11" s="45"/>
      <c r="K11" s="45"/>
      <c r="L11" s="45"/>
      <c r="M11" s="45"/>
      <c r="N11" s="45" t="s">
        <v>241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7"/>
      <c r="AS11" s="47"/>
      <c r="AT11" s="47"/>
      <c r="AU11" s="47"/>
      <c r="AV11" s="47"/>
    </row>
    <row r="12" spans="1:52" s="37" customFormat="1" ht="18" customHeight="1">
      <c r="A12" s="531" t="s">
        <v>683</v>
      </c>
      <c r="B12" s="139" t="s">
        <v>213</v>
      </c>
      <c r="C12" s="518">
        <v>343930</v>
      </c>
      <c r="D12" s="518"/>
      <c r="E12" s="518"/>
      <c r="F12" s="518"/>
      <c r="G12" s="518"/>
      <c r="H12" s="510">
        <v>210338</v>
      </c>
      <c r="I12" s="510"/>
      <c r="J12" s="510"/>
      <c r="K12" s="510"/>
      <c r="L12" s="510"/>
      <c r="M12" s="510">
        <v>197762</v>
      </c>
      <c r="N12" s="510"/>
      <c r="O12" s="510"/>
      <c r="P12" s="510"/>
      <c r="Q12" s="510"/>
      <c r="R12" s="510">
        <v>160597</v>
      </c>
      <c r="S12" s="510"/>
      <c r="T12" s="510"/>
      <c r="U12" s="510"/>
      <c r="V12" s="510"/>
      <c r="W12" s="510">
        <v>30856</v>
      </c>
      <c r="X12" s="510"/>
      <c r="Y12" s="510"/>
      <c r="Z12" s="510"/>
      <c r="AA12" s="510"/>
      <c r="AB12" s="510">
        <v>3684</v>
      </c>
      <c r="AC12" s="510"/>
      <c r="AD12" s="510"/>
      <c r="AE12" s="510"/>
      <c r="AF12" s="510"/>
      <c r="AG12" s="510">
        <v>2625</v>
      </c>
      <c r="AH12" s="510"/>
      <c r="AI12" s="510"/>
      <c r="AJ12" s="510"/>
      <c r="AK12" s="510"/>
      <c r="AL12" s="510">
        <v>12576</v>
      </c>
      <c r="AM12" s="510"/>
      <c r="AN12" s="510"/>
      <c r="AO12" s="510"/>
      <c r="AP12" s="510"/>
      <c r="AQ12" s="510">
        <v>130480</v>
      </c>
      <c r="AR12" s="510"/>
      <c r="AS12" s="510"/>
      <c r="AT12" s="510"/>
      <c r="AU12" s="510"/>
      <c r="AV12" s="47"/>
      <c r="AZ12" s="348"/>
    </row>
    <row r="13" spans="1:48" s="37" customFormat="1" ht="18" customHeight="1">
      <c r="A13" s="532"/>
      <c r="B13" s="139" t="s">
        <v>239</v>
      </c>
      <c r="C13" s="518">
        <v>161067</v>
      </c>
      <c r="D13" s="518"/>
      <c r="E13" s="518"/>
      <c r="F13" s="518"/>
      <c r="G13" s="518"/>
      <c r="H13" s="510">
        <v>119677</v>
      </c>
      <c r="I13" s="510"/>
      <c r="J13" s="510"/>
      <c r="K13" s="510"/>
      <c r="L13" s="510"/>
      <c r="M13" s="510">
        <v>111487</v>
      </c>
      <c r="N13" s="510"/>
      <c r="O13" s="510"/>
      <c r="P13" s="510"/>
      <c r="Q13" s="510"/>
      <c r="R13" s="510">
        <v>106738</v>
      </c>
      <c r="S13" s="510"/>
      <c r="T13" s="510"/>
      <c r="U13" s="510"/>
      <c r="V13" s="510"/>
      <c r="W13" s="510">
        <v>1541</v>
      </c>
      <c r="X13" s="510"/>
      <c r="Y13" s="510"/>
      <c r="Z13" s="510"/>
      <c r="AA13" s="510"/>
      <c r="AB13" s="510">
        <v>1835</v>
      </c>
      <c r="AC13" s="510"/>
      <c r="AD13" s="510"/>
      <c r="AE13" s="510"/>
      <c r="AF13" s="510"/>
      <c r="AG13" s="510">
        <v>1373</v>
      </c>
      <c r="AH13" s="510"/>
      <c r="AI13" s="510"/>
      <c r="AJ13" s="510"/>
      <c r="AK13" s="510"/>
      <c r="AL13" s="510">
        <v>8190</v>
      </c>
      <c r="AM13" s="510"/>
      <c r="AN13" s="510"/>
      <c r="AO13" s="510"/>
      <c r="AP13" s="510"/>
      <c r="AQ13" s="510">
        <v>39363</v>
      </c>
      <c r="AR13" s="510"/>
      <c r="AS13" s="510"/>
      <c r="AT13" s="510"/>
      <c r="AU13" s="510"/>
      <c r="AV13" s="47"/>
    </row>
    <row r="14" spans="1:53" s="37" customFormat="1" ht="18" customHeight="1">
      <c r="A14" s="532"/>
      <c r="B14" s="139" t="s">
        <v>240</v>
      </c>
      <c r="C14" s="518">
        <v>182863</v>
      </c>
      <c r="D14" s="518"/>
      <c r="E14" s="518"/>
      <c r="F14" s="518"/>
      <c r="G14" s="518"/>
      <c r="H14" s="510">
        <v>90661</v>
      </c>
      <c r="I14" s="510"/>
      <c r="J14" s="510"/>
      <c r="K14" s="510"/>
      <c r="L14" s="510"/>
      <c r="M14" s="510">
        <v>86275</v>
      </c>
      <c r="N14" s="510"/>
      <c r="O14" s="510"/>
      <c r="P14" s="510"/>
      <c r="Q14" s="510"/>
      <c r="R14" s="510">
        <v>53859</v>
      </c>
      <c r="S14" s="510"/>
      <c r="T14" s="510"/>
      <c r="U14" s="510"/>
      <c r="V14" s="510"/>
      <c r="W14" s="510">
        <v>29315</v>
      </c>
      <c r="X14" s="510"/>
      <c r="Y14" s="510"/>
      <c r="Z14" s="510"/>
      <c r="AA14" s="510"/>
      <c r="AB14" s="510">
        <v>1849</v>
      </c>
      <c r="AC14" s="510"/>
      <c r="AD14" s="510"/>
      <c r="AE14" s="510"/>
      <c r="AF14" s="510"/>
      <c r="AG14" s="510">
        <v>1252</v>
      </c>
      <c r="AH14" s="510"/>
      <c r="AI14" s="510"/>
      <c r="AJ14" s="510"/>
      <c r="AK14" s="510"/>
      <c r="AL14" s="510">
        <v>4386</v>
      </c>
      <c r="AM14" s="510"/>
      <c r="AN14" s="510"/>
      <c r="AO14" s="510"/>
      <c r="AP14" s="510"/>
      <c r="AQ14" s="510">
        <v>91117</v>
      </c>
      <c r="AR14" s="510"/>
      <c r="AS14" s="510"/>
      <c r="AT14" s="510"/>
      <c r="AU14" s="510"/>
      <c r="AV14" s="47"/>
      <c r="BA14" s="348"/>
    </row>
    <row r="15" spans="1:48" s="37" customFormat="1" ht="18" customHeight="1">
      <c r="A15" s="114"/>
      <c r="B15" s="139"/>
      <c r="C15" s="59"/>
      <c r="D15" s="59"/>
      <c r="E15" s="33"/>
      <c r="F15" s="33"/>
      <c r="G15" s="3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7"/>
      <c r="AS15" s="47"/>
      <c r="AT15" s="47"/>
      <c r="AU15" s="47"/>
      <c r="AV15" s="47"/>
    </row>
    <row r="16" spans="1:48" s="37" customFormat="1" ht="18" customHeight="1">
      <c r="A16" s="531" t="s">
        <v>923</v>
      </c>
      <c r="B16" s="139" t="s">
        <v>213</v>
      </c>
      <c r="C16" s="518">
        <f>C17+C18</f>
        <v>353714</v>
      </c>
      <c r="D16" s="518"/>
      <c r="E16" s="518"/>
      <c r="F16" s="518"/>
      <c r="G16" s="518"/>
      <c r="H16" s="510">
        <f>H17+H18</f>
        <v>213199</v>
      </c>
      <c r="I16" s="510"/>
      <c r="J16" s="510"/>
      <c r="K16" s="510"/>
      <c r="L16" s="510"/>
      <c r="M16" s="510">
        <f>M17+M18</f>
        <v>200647</v>
      </c>
      <c r="N16" s="510"/>
      <c r="O16" s="510"/>
      <c r="P16" s="510"/>
      <c r="Q16" s="510"/>
      <c r="R16" s="510">
        <f>R17+R18</f>
        <v>162862</v>
      </c>
      <c r="S16" s="510"/>
      <c r="T16" s="510"/>
      <c r="U16" s="510"/>
      <c r="V16" s="510"/>
      <c r="W16" s="510">
        <f>W17+W18</f>
        <v>30379</v>
      </c>
      <c r="X16" s="510"/>
      <c r="Y16" s="510"/>
      <c r="Z16" s="510"/>
      <c r="AA16" s="510"/>
      <c r="AB16" s="510">
        <f>AB17+AB18</f>
        <v>4276</v>
      </c>
      <c r="AC16" s="510"/>
      <c r="AD16" s="510"/>
      <c r="AE16" s="510"/>
      <c r="AF16" s="510"/>
      <c r="AG16" s="510">
        <f>AG17+AG18</f>
        <v>3130</v>
      </c>
      <c r="AH16" s="510"/>
      <c r="AI16" s="510"/>
      <c r="AJ16" s="510"/>
      <c r="AK16" s="510"/>
      <c r="AL16" s="510">
        <f>AL17+AL18</f>
        <v>12552</v>
      </c>
      <c r="AM16" s="510"/>
      <c r="AN16" s="510"/>
      <c r="AO16" s="510"/>
      <c r="AP16" s="510"/>
      <c r="AQ16" s="510">
        <f>AQ17+AQ18</f>
        <v>133982</v>
      </c>
      <c r="AR16" s="510"/>
      <c r="AS16" s="510"/>
      <c r="AT16" s="510"/>
      <c r="AU16" s="510"/>
      <c r="AV16" s="47"/>
    </row>
    <row r="17" spans="1:58" s="37" customFormat="1" ht="18" customHeight="1">
      <c r="A17" s="532"/>
      <c r="B17" s="139" t="s">
        <v>239</v>
      </c>
      <c r="C17" s="518">
        <v>165890</v>
      </c>
      <c r="D17" s="518"/>
      <c r="E17" s="518"/>
      <c r="F17" s="518"/>
      <c r="G17" s="518"/>
      <c r="H17" s="510">
        <f>M17+AL17</f>
        <v>120136</v>
      </c>
      <c r="I17" s="510"/>
      <c r="J17" s="510"/>
      <c r="K17" s="510"/>
      <c r="L17" s="510"/>
      <c r="M17" s="510">
        <f>SUM(R17:AK17)</f>
        <v>111890</v>
      </c>
      <c r="N17" s="510"/>
      <c r="O17" s="510"/>
      <c r="P17" s="510"/>
      <c r="Q17" s="510"/>
      <c r="R17" s="510">
        <v>106162</v>
      </c>
      <c r="S17" s="510"/>
      <c r="T17" s="510"/>
      <c r="U17" s="510"/>
      <c r="V17" s="510"/>
      <c r="W17" s="510">
        <v>1930</v>
      </c>
      <c r="X17" s="510"/>
      <c r="Y17" s="510"/>
      <c r="Z17" s="510"/>
      <c r="AA17" s="510"/>
      <c r="AB17" s="510">
        <v>2147</v>
      </c>
      <c r="AC17" s="510"/>
      <c r="AD17" s="510"/>
      <c r="AE17" s="510"/>
      <c r="AF17" s="510"/>
      <c r="AG17" s="510">
        <v>1651</v>
      </c>
      <c r="AH17" s="510"/>
      <c r="AI17" s="510"/>
      <c r="AJ17" s="510"/>
      <c r="AK17" s="510"/>
      <c r="AL17" s="510">
        <v>8246</v>
      </c>
      <c r="AM17" s="510"/>
      <c r="AN17" s="510"/>
      <c r="AO17" s="510"/>
      <c r="AP17" s="510"/>
      <c r="AQ17" s="510">
        <v>42672</v>
      </c>
      <c r="AR17" s="510"/>
      <c r="AS17" s="510"/>
      <c r="AT17" s="510"/>
      <c r="AU17" s="510"/>
      <c r="AV17" s="47"/>
      <c r="BA17" s="448"/>
      <c r="BB17" s="448"/>
      <c r="BC17" s="448"/>
      <c r="BD17" s="448"/>
      <c r="BE17" s="448"/>
      <c r="BF17" s="448"/>
    </row>
    <row r="18" spans="1:58" s="37" customFormat="1" ht="18" customHeight="1">
      <c r="A18" s="532"/>
      <c r="B18" s="139" t="s">
        <v>240</v>
      </c>
      <c r="C18" s="518">
        <v>187824</v>
      </c>
      <c r="D18" s="518"/>
      <c r="E18" s="518"/>
      <c r="F18" s="518"/>
      <c r="G18" s="518"/>
      <c r="H18" s="510">
        <f>M18+AL18</f>
        <v>93063</v>
      </c>
      <c r="I18" s="510"/>
      <c r="J18" s="510"/>
      <c r="K18" s="510"/>
      <c r="L18" s="510"/>
      <c r="M18" s="510">
        <f>SUM(R18:AK18)</f>
        <v>88757</v>
      </c>
      <c r="N18" s="510"/>
      <c r="O18" s="510"/>
      <c r="P18" s="510"/>
      <c r="Q18" s="510"/>
      <c r="R18" s="510">
        <v>56700</v>
      </c>
      <c r="S18" s="510"/>
      <c r="T18" s="510"/>
      <c r="U18" s="510"/>
      <c r="V18" s="510"/>
      <c r="W18" s="510">
        <v>28449</v>
      </c>
      <c r="X18" s="510"/>
      <c r="Y18" s="510"/>
      <c r="Z18" s="510"/>
      <c r="AA18" s="510"/>
      <c r="AB18" s="510">
        <v>2129</v>
      </c>
      <c r="AC18" s="510"/>
      <c r="AD18" s="510"/>
      <c r="AE18" s="510"/>
      <c r="AF18" s="510"/>
      <c r="AG18" s="510">
        <v>1479</v>
      </c>
      <c r="AH18" s="510"/>
      <c r="AI18" s="510"/>
      <c r="AJ18" s="510"/>
      <c r="AK18" s="510"/>
      <c r="AL18" s="510">
        <v>4306</v>
      </c>
      <c r="AM18" s="510"/>
      <c r="AN18" s="510"/>
      <c r="AO18" s="510"/>
      <c r="AP18" s="510"/>
      <c r="AQ18" s="510">
        <v>91310</v>
      </c>
      <c r="AR18" s="510"/>
      <c r="AS18" s="510"/>
      <c r="AT18" s="510"/>
      <c r="AU18" s="510"/>
      <c r="AV18" s="47"/>
      <c r="BA18" s="448"/>
      <c r="BB18" s="448"/>
      <c r="BC18" s="448"/>
      <c r="BD18" s="448"/>
      <c r="BE18" s="448"/>
      <c r="BF18" s="448"/>
    </row>
    <row r="19" spans="1:48" s="37" customFormat="1" ht="5.25" customHeight="1" thickBot="1">
      <c r="A19" s="50"/>
      <c r="B19" s="140"/>
      <c r="C19" s="52"/>
      <c r="D19" s="5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  <c r="AS19" s="52"/>
      <c r="AT19" s="52"/>
      <c r="AU19" s="52"/>
      <c r="AV19" s="47"/>
    </row>
    <row r="20" spans="1:48" s="37" customFormat="1" ht="16.5" customHeight="1">
      <c r="A20" s="45" t="s">
        <v>550</v>
      </c>
      <c r="B20" s="47"/>
      <c r="C20" s="47"/>
      <c r="D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7"/>
      <c r="AS20" s="47"/>
      <c r="AT20" s="47"/>
      <c r="AU20" s="47"/>
      <c r="AV20" s="47"/>
    </row>
  </sheetData>
  <sheetProtection/>
  <mergeCells count="100">
    <mergeCell ref="AQ16:AU16"/>
    <mergeCell ref="A1:AU1"/>
    <mergeCell ref="AG18:AK18"/>
    <mergeCell ref="AL17:AP17"/>
    <mergeCell ref="AL18:AP18"/>
    <mergeCell ref="AQ18:AU18"/>
    <mergeCell ref="AQ17:AU17"/>
    <mergeCell ref="AG17:AK17"/>
    <mergeCell ref="R16:V16"/>
    <mergeCell ref="W16:AA16"/>
    <mergeCell ref="AL8:AP8"/>
    <mergeCell ref="AQ8:AU8"/>
    <mergeCell ref="AG9:AK9"/>
    <mergeCell ref="AG10:AK10"/>
    <mergeCell ref="AL9:AP9"/>
    <mergeCell ref="AQ9:AU9"/>
    <mergeCell ref="AL10:AP10"/>
    <mergeCell ref="AQ10:AU10"/>
    <mergeCell ref="AG8:AK8"/>
    <mergeCell ref="W18:AA18"/>
    <mergeCell ref="AQ12:AU12"/>
    <mergeCell ref="AG12:AK12"/>
    <mergeCell ref="AQ13:AU13"/>
    <mergeCell ref="AQ14:AU14"/>
    <mergeCell ref="AB17:AF17"/>
    <mergeCell ref="AB16:AF16"/>
    <mergeCell ref="AL16:AP16"/>
    <mergeCell ref="AG13:AK13"/>
    <mergeCell ref="AG14:AK14"/>
    <mergeCell ref="AL12:AP12"/>
    <mergeCell ref="W13:AA13"/>
    <mergeCell ref="W14:AA14"/>
    <mergeCell ref="AG16:AK16"/>
    <mergeCell ref="AL13:AP13"/>
    <mergeCell ref="AL14:AP14"/>
    <mergeCell ref="AB14:AF14"/>
    <mergeCell ref="M18:Q18"/>
    <mergeCell ref="R13:V13"/>
    <mergeCell ref="R14:V14"/>
    <mergeCell ref="R17:V17"/>
    <mergeCell ref="R18:V18"/>
    <mergeCell ref="M13:Q13"/>
    <mergeCell ref="W17:AA17"/>
    <mergeCell ref="R8:V8"/>
    <mergeCell ref="R9:V9"/>
    <mergeCell ref="R10:V10"/>
    <mergeCell ref="R12:V12"/>
    <mergeCell ref="M8:Q8"/>
    <mergeCell ref="M9:Q9"/>
    <mergeCell ref="M10:Q10"/>
    <mergeCell ref="M12:Q12"/>
    <mergeCell ref="C16:G16"/>
    <mergeCell ref="C17:G17"/>
    <mergeCell ref="C18:G18"/>
    <mergeCell ref="M14:Q14"/>
    <mergeCell ref="M16:Q16"/>
    <mergeCell ref="M17:Q17"/>
    <mergeCell ref="H18:L18"/>
    <mergeCell ref="C14:G14"/>
    <mergeCell ref="H14:L14"/>
    <mergeCell ref="H16:L16"/>
    <mergeCell ref="A16:A18"/>
    <mergeCell ref="A3:A6"/>
    <mergeCell ref="A8:A10"/>
    <mergeCell ref="A12:A14"/>
    <mergeCell ref="M3:AL3"/>
    <mergeCell ref="AL4:AP6"/>
    <mergeCell ref="R5:V6"/>
    <mergeCell ref="M5:Q6"/>
    <mergeCell ref="M4:AK4"/>
    <mergeCell ref="AB5:AF5"/>
    <mergeCell ref="AG5:AK6"/>
    <mergeCell ref="W5:AA5"/>
    <mergeCell ref="B3:B6"/>
    <mergeCell ref="C3:G6"/>
    <mergeCell ref="C9:G9"/>
    <mergeCell ref="C8:G8"/>
    <mergeCell ref="H3:L6"/>
    <mergeCell ref="W8:AA8"/>
    <mergeCell ref="AB8:AF8"/>
    <mergeCell ref="C10:G10"/>
    <mergeCell ref="C12:G12"/>
    <mergeCell ref="C13:G13"/>
    <mergeCell ref="W12:AA12"/>
    <mergeCell ref="AB18:AF18"/>
    <mergeCell ref="H8:L8"/>
    <mergeCell ref="H9:L9"/>
    <mergeCell ref="H10:L10"/>
    <mergeCell ref="H12:L12"/>
    <mergeCell ref="H13:L13"/>
    <mergeCell ref="H17:L17"/>
    <mergeCell ref="AQ3:AU6"/>
    <mergeCell ref="W6:AA6"/>
    <mergeCell ref="AB12:AF12"/>
    <mergeCell ref="AB13:AF13"/>
    <mergeCell ref="W9:AA9"/>
    <mergeCell ref="W10:AA10"/>
    <mergeCell ref="AB9:AF9"/>
    <mergeCell ref="AB10:AF10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4.75390625" style="19" customWidth="1"/>
    <col min="2" max="2" width="5.75390625" style="19" customWidth="1"/>
    <col min="3" max="3" width="6.625" style="19" customWidth="1"/>
    <col min="4" max="16" width="6.625" style="10" customWidth="1"/>
    <col min="17" max="17" width="6.625" style="19" customWidth="1"/>
    <col min="18" max="18" width="1.625" style="19" customWidth="1"/>
    <col min="19" max="21" width="1.625" style="6" customWidth="1"/>
    <col min="22" max="16384" width="9.00390625" style="6" customWidth="1"/>
  </cols>
  <sheetData>
    <row r="1" spans="1:17" ht="17.25">
      <c r="A1" s="488" t="s">
        <v>699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s="37" customFormat="1" ht="18" thickBot="1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7"/>
    </row>
    <row r="3" spans="1:18" s="37" customFormat="1" ht="18" customHeight="1">
      <c r="A3" s="485" t="s">
        <v>237</v>
      </c>
      <c r="B3" s="491"/>
      <c r="C3" s="538" t="s">
        <v>481</v>
      </c>
      <c r="D3" s="539"/>
      <c r="E3" s="539"/>
      <c r="F3" s="539"/>
      <c r="G3" s="539"/>
      <c r="H3" s="539"/>
      <c r="I3" s="540"/>
      <c r="J3" s="538" t="s">
        <v>239</v>
      </c>
      <c r="K3" s="539"/>
      <c r="L3" s="539"/>
      <c r="M3" s="540"/>
      <c r="N3" s="538" t="s">
        <v>240</v>
      </c>
      <c r="O3" s="539"/>
      <c r="P3" s="539"/>
      <c r="Q3" s="539"/>
      <c r="R3" s="47"/>
    </row>
    <row r="4" spans="1:18" s="37" customFormat="1" ht="18" customHeight="1">
      <c r="A4" s="487"/>
      <c r="B4" s="482"/>
      <c r="C4" s="335" t="s">
        <v>242</v>
      </c>
      <c r="D4" s="335" t="s">
        <v>239</v>
      </c>
      <c r="E4" s="335" t="s">
        <v>240</v>
      </c>
      <c r="F4" s="335" t="s">
        <v>243</v>
      </c>
      <c r="G4" s="335" t="s">
        <v>244</v>
      </c>
      <c r="H4" s="335" t="s">
        <v>245</v>
      </c>
      <c r="I4" s="335" t="s">
        <v>246</v>
      </c>
      <c r="J4" s="335" t="s">
        <v>243</v>
      </c>
      <c r="K4" s="335" t="s">
        <v>244</v>
      </c>
      <c r="L4" s="335" t="s">
        <v>245</v>
      </c>
      <c r="M4" s="335" t="s">
        <v>246</v>
      </c>
      <c r="N4" s="335" t="s">
        <v>243</v>
      </c>
      <c r="O4" s="335" t="s">
        <v>244</v>
      </c>
      <c r="P4" s="335" t="s">
        <v>245</v>
      </c>
      <c r="Q4" s="335" t="s">
        <v>246</v>
      </c>
      <c r="R4" s="47"/>
    </row>
    <row r="5" spans="1:18" s="37" customFormat="1" ht="6" customHeight="1">
      <c r="A5" s="64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7"/>
      <c r="R5" s="47"/>
    </row>
    <row r="6" spans="1:18" s="37" customFormat="1" ht="18" customHeight="1">
      <c r="A6" s="485" t="s">
        <v>924</v>
      </c>
      <c r="B6" s="491"/>
      <c r="C6" s="345">
        <v>343930</v>
      </c>
      <c r="D6" s="116">
        <v>161067</v>
      </c>
      <c r="E6" s="116">
        <v>182863</v>
      </c>
      <c r="F6" s="116">
        <v>88515</v>
      </c>
      <c r="G6" s="116">
        <v>206708</v>
      </c>
      <c r="H6" s="116">
        <v>31073</v>
      </c>
      <c r="I6" s="116">
        <v>16233</v>
      </c>
      <c r="J6" s="116">
        <v>46403</v>
      </c>
      <c r="K6" s="116">
        <v>102977</v>
      </c>
      <c r="L6" s="116">
        <v>5368</v>
      </c>
      <c r="M6" s="116">
        <v>5461</v>
      </c>
      <c r="N6" s="116">
        <v>42112</v>
      </c>
      <c r="O6" s="116">
        <v>103731</v>
      </c>
      <c r="P6" s="116">
        <v>25705</v>
      </c>
      <c r="Q6" s="116">
        <v>10772</v>
      </c>
      <c r="R6" s="47"/>
    </row>
    <row r="7" spans="1:18" s="37" customFormat="1" ht="18" customHeight="1">
      <c r="A7" s="59"/>
      <c r="B7" s="4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41"/>
      <c r="R7" s="47"/>
    </row>
    <row r="8" spans="1:18" s="37" customFormat="1" ht="18" customHeight="1">
      <c r="A8" s="485" t="s">
        <v>925</v>
      </c>
      <c r="B8" s="491"/>
      <c r="C8" s="345">
        <f>SUM(C10:C24)</f>
        <v>353714</v>
      </c>
      <c r="D8" s="116">
        <f>SUM(D10:D24)</f>
        <v>165890</v>
      </c>
      <c r="E8" s="116">
        <f>SUM(E10:E24)</f>
        <v>187824</v>
      </c>
      <c r="F8" s="116">
        <f aca="true" t="shared" si="0" ref="F8:Q8">SUM(F10:F24)</f>
        <v>90737</v>
      </c>
      <c r="G8" s="116">
        <f t="shared" si="0"/>
        <v>209915</v>
      </c>
      <c r="H8" s="116">
        <f t="shared" si="0"/>
        <v>32313</v>
      </c>
      <c r="I8" s="116">
        <f t="shared" si="0"/>
        <v>17975</v>
      </c>
      <c r="J8" s="116">
        <f t="shared" si="0"/>
        <v>48185</v>
      </c>
      <c r="K8" s="116">
        <f t="shared" si="0"/>
        <v>104294</v>
      </c>
      <c r="L8" s="116">
        <f t="shared" si="0"/>
        <v>5760</v>
      </c>
      <c r="M8" s="116">
        <f t="shared" si="0"/>
        <v>6381</v>
      </c>
      <c r="N8" s="116">
        <f t="shared" si="0"/>
        <v>42552</v>
      </c>
      <c r="O8" s="116">
        <f t="shared" si="0"/>
        <v>105621</v>
      </c>
      <c r="P8" s="116">
        <f t="shared" si="0"/>
        <v>26553</v>
      </c>
      <c r="Q8" s="116">
        <f t="shared" si="0"/>
        <v>11594</v>
      </c>
      <c r="R8" s="47"/>
    </row>
    <row r="9" spans="1:18" s="37" customFormat="1" ht="18" customHeight="1">
      <c r="A9" s="59"/>
      <c r="B9" s="4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42"/>
      <c r="R9" s="47"/>
    </row>
    <row r="10" spans="1:18" s="37" customFormat="1" ht="18" customHeight="1">
      <c r="A10" s="485" t="s">
        <v>247</v>
      </c>
      <c r="B10" s="491"/>
      <c r="C10" s="345">
        <f>D10+E10</f>
        <v>19940</v>
      </c>
      <c r="D10" s="116">
        <v>9863</v>
      </c>
      <c r="E10" s="116">
        <v>10077</v>
      </c>
      <c r="F10" s="116">
        <v>19820</v>
      </c>
      <c r="G10" s="116">
        <v>78</v>
      </c>
      <c r="H10" s="115" t="s">
        <v>14</v>
      </c>
      <c r="I10" s="116">
        <v>4</v>
      </c>
      <c r="J10" s="116">
        <v>9808</v>
      </c>
      <c r="K10" s="116">
        <v>27</v>
      </c>
      <c r="L10" s="115" t="s">
        <v>14</v>
      </c>
      <c r="M10" s="115" t="s">
        <v>14</v>
      </c>
      <c r="N10" s="116">
        <v>10012</v>
      </c>
      <c r="O10" s="116">
        <v>51</v>
      </c>
      <c r="P10" s="115" t="s">
        <v>14</v>
      </c>
      <c r="Q10" s="116">
        <v>4</v>
      </c>
      <c r="R10" s="47"/>
    </row>
    <row r="11" spans="1:18" s="37" customFormat="1" ht="18" customHeight="1">
      <c r="A11" s="491" t="s">
        <v>703</v>
      </c>
      <c r="B11" s="491"/>
      <c r="C11" s="345">
        <f aca="true" t="shared" si="1" ref="C11:C24">D11+E11</f>
        <v>21187</v>
      </c>
      <c r="D11" s="116">
        <v>10083</v>
      </c>
      <c r="E11" s="116">
        <v>11104</v>
      </c>
      <c r="F11" s="116">
        <v>19538</v>
      </c>
      <c r="G11" s="116">
        <v>1410</v>
      </c>
      <c r="H11" s="116">
        <v>1</v>
      </c>
      <c r="I11" s="116">
        <v>89</v>
      </c>
      <c r="J11" s="116">
        <v>9481</v>
      </c>
      <c r="K11" s="116">
        <v>493</v>
      </c>
      <c r="L11" s="116">
        <v>1</v>
      </c>
      <c r="M11" s="116">
        <v>18</v>
      </c>
      <c r="N11" s="116">
        <v>10057</v>
      </c>
      <c r="O11" s="116">
        <v>917</v>
      </c>
      <c r="P11" s="115" t="s">
        <v>14</v>
      </c>
      <c r="Q11" s="116">
        <v>71</v>
      </c>
      <c r="R11" s="47"/>
    </row>
    <row r="12" spans="1:18" s="37" customFormat="1" ht="18" customHeight="1">
      <c r="A12" s="491" t="s">
        <v>704</v>
      </c>
      <c r="B12" s="491"/>
      <c r="C12" s="345">
        <f t="shared" si="1"/>
        <v>21297</v>
      </c>
      <c r="D12" s="116">
        <v>10268</v>
      </c>
      <c r="E12" s="116">
        <v>11029</v>
      </c>
      <c r="F12" s="116">
        <v>13658</v>
      </c>
      <c r="G12" s="116">
        <v>7121</v>
      </c>
      <c r="H12" s="116">
        <v>11</v>
      </c>
      <c r="I12" s="116">
        <v>321</v>
      </c>
      <c r="J12" s="116">
        <v>7228</v>
      </c>
      <c r="K12" s="116">
        <v>2839</v>
      </c>
      <c r="L12" s="116">
        <v>2</v>
      </c>
      <c r="M12" s="116">
        <v>89</v>
      </c>
      <c r="N12" s="116">
        <v>6430</v>
      </c>
      <c r="O12" s="116">
        <v>4282</v>
      </c>
      <c r="P12" s="116">
        <v>9</v>
      </c>
      <c r="Q12" s="116">
        <v>232</v>
      </c>
      <c r="R12" s="47"/>
    </row>
    <row r="13" spans="1:18" s="37" customFormat="1" ht="18" customHeight="1">
      <c r="A13" s="491" t="s">
        <v>705</v>
      </c>
      <c r="B13" s="491"/>
      <c r="C13" s="345">
        <f t="shared" si="1"/>
        <v>25139</v>
      </c>
      <c r="D13" s="116">
        <v>12266</v>
      </c>
      <c r="E13" s="116">
        <v>12873</v>
      </c>
      <c r="F13" s="116">
        <v>9459</v>
      </c>
      <c r="G13" s="116">
        <v>14613</v>
      </c>
      <c r="H13" s="116">
        <v>30</v>
      </c>
      <c r="I13" s="116">
        <v>828</v>
      </c>
      <c r="J13" s="116">
        <v>5431</v>
      </c>
      <c r="K13" s="116">
        <v>6444</v>
      </c>
      <c r="L13" s="116">
        <v>4</v>
      </c>
      <c r="M13" s="116">
        <v>281</v>
      </c>
      <c r="N13" s="116">
        <v>4028</v>
      </c>
      <c r="O13" s="116">
        <v>8169</v>
      </c>
      <c r="P13" s="116">
        <v>26</v>
      </c>
      <c r="Q13" s="116">
        <v>547</v>
      </c>
      <c r="R13" s="47"/>
    </row>
    <row r="14" spans="1:18" s="37" customFormat="1" ht="18" customHeight="1">
      <c r="A14" s="485" t="s">
        <v>706</v>
      </c>
      <c r="B14" s="491"/>
      <c r="C14" s="345">
        <f t="shared" si="1"/>
        <v>31131</v>
      </c>
      <c r="D14" s="116">
        <v>15315</v>
      </c>
      <c r="E14" s="116">
        <v>15816</v>
      </c>
      <c r="F14" s="116">
        <v>8100</v>
      </c>
      <c r="G14" s="116">
        <v>21154</v>
      </c>
      <c r="H14" s="116">
        <v>76</v>
      </c>
      <c r="I14" s="116">
        <v>1550</v>
      </c>
      <c r="J14" s="116">
        <v>4871</v>
      </c>
      <c r="K14" s="116">
        <v>9763</v>
      </c>
      <c r="L14" s="116">
        <v>20</v>
      </c>
      <c r="M14" s="116">
        <v>517</v>
      </c>
      <c r="N14" s="116">
        <v>3229</v>
      </c>
      <c r="O14" s="116">
        <v>11391</v>
      </c>
      <c r="P14" s="116">
        <v>56</v>
      </c>
      <c r="Q14" s="116">
        <v>1033</v>
      </c>
      <c r="R14" s="47"/>
    </row>
    <row r="15" spans="1:18" s="37" customFormat="1" ht="18" customHeight="1">
      <c r="A15" s="485" t="s">
        <v>707</v>
      </c>
      <c r="B15" s="491"/>
      <c r="C15" s="345">
        <f t="shared" si="1"/>
        <v>28523</v>
      </c>
      <c r="D15" s="116">
        <v>13935</v>
      </c>
      <c r="E15" s="116">
        <v>14588</v>
      </c>
      <c r="F15" s="116">
        <v>5818</v>
      </c>
      <c r="G15" s="116">
        <v>20291</v>
      </c>
      <c r="H15" s="116">
        <v>172</v>
      </c>
      <c r="I15" s="116">
        <v>2005</v>
      </c>
      <c r="J15" s="116">
        <v>3567</v>
      </c>
      <c r="K15" s="116">
        <v>9519</v>
      </c>
      <c r="L15" s="116">
        <v>49</v>
      </c>
      <c r="M15" s="116">
        <v>669</v>
      </c>
      <c r="N15" s="116">
        <v>2251</v>
      </c>
      <c r="O15" s="116">
        <v>10772</v>
      </c>
      <c r="P15" s="116">
        <v>123</v>
      </c>
      <c r="Q15" s="116">
        <v>1336</v>
      </c>
      <c r="R15" s="47"/>
    </row>
    <row r="16" spans="1:18" s="37" customFormat="1" ht="18" customHeight="1">
      <c r="A16" s="485" t="s">
        <v>708</v>
      </c>
      <c r="B16" s="491"/>
      <c r="C16" s="345">
        <f t="shared" si="1"/>
        <v>26286</v>
      </c>
      <c r="D16" s="116">
        <v>12867</v>
      </c>
      <c r="E16" s="116">
        <v>13419</v>
      </c>
      <c r="F16" s="116">
        <v>3954</v>
      </c>
      <c r="G16" s="116">
        <v>19741</v>
      </c>
      <c r="H16" s="116">
        <v>291</v>
      </c>
      <c r="I16" s="116">
        <v>2116</v>
      </c>
      <c r="J16" s="116">
        <v>2425</v>
      </c>
      <c r="K16" s="116">
        <v>9514</v>
      </c>
      <c r="L16" s="116">
        <v>63</v>
      </c>
      <c r="M16" s="116">
        <v>768</v>
      </c>
      <c r="N16" s="116">
        <v>1529</v>
      </c>
      <c r="O16" s="116">
        <v>10227</v>
      </c>
      <c r="P16" s="116">
        <v>228</v>
      </c>
      <c r="Q16" s="116">
        <v>1348</v>
      </c>
      <c r="R16" s="47"/>
    </row>
    <row r="17" spans="1:18" s="37" customFormat="1" ht="18" customHeight="1">
      <c r="A17" s="485" t="s">
        <v>709</v>
      </c>
      <c r="B17" s="491"/>
      <c r="C17" s="345">
        <f t="shared" si="1"/>
        <v>23912</v>
      </c>
      <c r="D17" s="116">
        <v>11716</v>
      </c>
      <c r="E17" s="116">
        <v>12196</v>
      </c>
      <c r="F17" s="116">
        <v>2567</v>
      </c>
      <c r="G17" s="116">
        <v>18747</v>
      </c>
      <c r="H17" s="116">
        <v>489</v>
      </c>
      <c r="I17" s="116">
        <v>1970</v>
      </c>
      <c r="J17" s="116">
        <v>1566</v>
      </c>
      <c r="K17" s="116">
        <v>9178</v>
      </c>
      <c r="L17" s="116">
        <v>103</v>
      </c>
      <c r="M17" s="116">
        <v>784</v>
      </c>
      <c r="N17" s="116">
        <v>1001</v>
      </c>
      <c r="O17" s="116">
        <v>9569</v>
      </c>
      <c r="P17" s="116">
        <v>386</v>
      </c>
      <c r="Q17" s="116">
        <v>1186</v>
      </c>
      <c r="R17" s="47"/>
    </row>
    <row r="18" spans="1:18" s="37" customFormat="1" ht="18" customHeight="1">
      <c r="A18" s="485" t="s">
        <v>710</v>
      </c>
      <c r="B18" s="491"/>
      <c r="C18" s="345">
        <f t="shared" si="1"/>
        <v>26036</v>
      </c>
      <c r="D18" s="116">
        <v>12459</v>
      </c>
      <c r="E18" s="116">
        <v>13577</v>
      </c>
      <c r="F18" s="116">
        <v>2297</v>
      </c>
      <c r="G18" s="116">
        <v>20499</v>
      </c>
      <c r="H18" s="116">
        <v>1002</v>
      </c>
      <c r="I18" s="116">
        <v>2072</v>
      </c>
      <c r="J18" s="116">
        <v>1451</v>
      </c>
      <c r="K18" s="116">
        <v>9910</v>
      </c>
      <c r="L18" s="116">
        <v>216</v>
      </c>
      <c r="M18" s="116">
        <v>793</v>
      </c>
      <c r="N18" s="116">
        <v>846</v>
      </c>
      <c r="O18" s="116">
        <v>10589</v>
      </c>
      <c r="P18" s="116">
        <v>786</v>
      </c>
      <c r="Q18" s="116">
        <v>1279</v>
      </c>
      <c r="R18" s="47"/>
    </row>
    <row r="19" spans="1:18" s="37" customFormat="1" ht="18" customHeight="1">
      <c r="A19" s="485" t="s">
        <v>711</v>
      </c>
      <c r="B19" s="491"/>
      <c r="C19" s="345">
        <f t="shared" si="1"/>
        <v>32241</v>
      </c>
      <c r="D19" s="116">
        <v>15358</v>
      </c>
      <c r="E19" s="116">
        <v>16883</v>
      </c>
      <c r="F19" s="116">
        <v>2168</v>
      </c>
      <c r="G19" s="116">
        <v>25145</v>
      </c>
      <c r="H19" s="116">
        <v>2207</v>
      </c>
      <c r="I19" s="116">
        <v>2509</v>
      </c>
      <c r="J19" s="116">
        <v>1270</v>
      </c>
      <c r="K19" s="116">
        <v>12507</v>
      </c>
      <c r="L19" s="116">
        <v>485</v>
      </c>
      <c r="M19" s="116">
        <v>992</v>
      </c>
      <c r="N19" s="116">
        <v>898</v>
      </c>
      <c r="O19" s="116">
        <v>12638</v>
      </c>
      <c r="P19" s="116">
        <v>1722</v>
      </c>
      <c r="Q19" s="116">
        <v>1517</v>
      </c>
      <c r="R19" s="47"/>
    </row>
    <row r="20" spans="1:18" s="37" customFormat="1" ht="18" customHeight="1">
      <c r="A20" s="485" t="s">
        <v>712</v>
      </c>
      <c r="B20" s="491"/>
      <c r="C20" s="345">
        <f t="shared" si="1"/>
        <v>27967</v>
      </c>
      <c r="D20" s="116">
        <v>13077</v>
      </c>
      <c r="E20" s="116">
        <v>14890</v>
      </c>
      <c r="F20" s="116">
        <v>1188</v>
      </c>
      <c r="G20" s="116">
        <v>21449</v>
      </c>
      <c r="H20" s="116">
        <v>3327</v>
      </c>
      <c r="I20" s="116">
        <v>1805</v>
      </c>
      <c r="J20" s="116">
        <v>553</v>
      </c>
      <c r="K20" s="116">
        <v>11057</v>
      </c>
      <c r="L20" s="116">
        <v>689</v>
      </c>
      <c r="M20" s="116">
        <v>700</v>
      </c>
      <c r="N20" s="116">
        <v>635</v>
      </c>
      <c r="O20" s="116">
        <v>10392</v>
      </c>
      <c r="P20" s="116">
        <v>2638</v>
      </c>
      <c r="Q20" s="116">
        <v>1105</v>
      </c>
      <c r="R20" s="47"/>
    </row>
    <row r="21" spans="1:18" s="37" customFormat="1" ht="18" customHeight="1">
      <c r="A21" s="485" t="s">
        <v>713</v>
      </c>
      <c r="B21" s="491"/>
      <c r="C21" s="345">
        <f t="shared" si="1"/>
        <v>24216</v>
      </c>
      <c r="D21" s="116">
        <v>10978</v>
      </c>
      <c r="E21" s="116">
        <v>13238</v>
      </c>
      <c r="F21" s="116">
        <v>849</v>
      </c>
      <c r="G21" s="116">
        <v>17197</v>
      </c>
      <c r="H21" s="116">
        <v>4755</v>
      </c>
      <c r="I21" s="116">
        <v>1232</v>
      </c>
      <c r="J21" s="116">
        <v>291</v>
      </c>
      <c r="K21" s="116">
        <v>9298</v>
      </c>
      <c r="L21" s="116">
        <v>909</v>
      </c>
      <c r="M21" s="116">
        <v>416</v>
      </c>
      <c r="N21" s="116">
        <v>558</v>
      </c>
      <c r="O21" s="116">
        <v>7899</v>
      </c>
      <c r="P21" s="116">
        <v>3846</v>
      </c>
      <c r="Q21" s="116">
        <v>816</v>
      </c>
      <c r="R21" s="47"/>
    </row>
    <row r="22" spans="1:18" s="37" customFormat="1" ht="18" customHeight="1">
      <c r="A22" s="485" t="s">
        <v>714</v>
      </c>
      <c r="B22" s="491"/>
      <c r="C22" s="345">
        <f t="shared" si="1"/>
        <v>20313</v>
      </c>
      <c r="D22" s="116">
        <v>8779</v>
      </c>
      <c r="E22" s="116">
        <v>11534</v>
      </c>
      <c r="F22" s="116">
        <v>630</v>
      </c>
      <c r="G22" s="116">
        <v>12689</v>
      </c>
      <c r="H22" s="116">
        <v>6056</v>
      </c>
      <c r="I22" s="116">
        <v>746</v>
      </c>
      <c r="J22" s="116">
        <v>154</v>
      </c>
      <c r="K22" s="116">
        <v>7259</v>
      </c>
      <c r="L22" s="116">
        <v>1081</v>
      </c>
      <c r="M22" s="116">
        <v>232</v>
      </c>
      <c r="N22" s="116">
        <v>476</v>
      </c>
      <c r="O22" s="116">
        <v>5430</v>
      </c>
      <c r="P22" s="116">
        <v>4975</v>
      </c>
      <c r="Q22" s="116">
        <v>514</v>
      </c>
      <c r="R22" s="47"/>
    </row>
    <row r="23" spans="1:18" s="37" customFormat="1" ht="18" customHeight="1">
      <c r="A23" s="485" t="s">
        <v>715</v>
      </c>
      <c r="B23" s="491"/>
      <c r="C23" s="345">
        <f t="shared" si="1"/>
        <v>14030</v>
      </c>
      <c r="D23" s="116">
        <v>5618</v>
      </c>
      <c r="E23" s="116">
        <v>8412</v>
      </c>
      <c r="F23" s="116">
        <v>432</v>
      </c>
      <c r="G23" s="116">
        <v>6846</v>
      </c>
      <c r="H23" s="116">
        <v>6147</v>
      </c>
      <c r="I23" s="116">
        <v>440</v>
      </c>
      <c r="J23" s="116">
        <v>60</v>
      </c>
      <c r="K23" s="116">
        <v>4390</v>
      </c>
      <c r="L23" s="116">
        <v>1039</v>
      </c>
      <c r="M23" s="116">
        <v>90</v>
      </c>
      <c r="N23" s="116">
        <v>372</v>
      </c>
      <c r="O23" s="116">
        <v>2456</v>
      </c>
      <c r="P23" s="116">
        <v>5108</v>
      </c>
      <c r="Q23" s="116">
        <v>350</v>
      </c>
      <c r="R23" s="47"/>
    </row>
    <row r="24" spans="1:18" s="37" customFormat="1" ht="18" customHeight="1">
      <c r="A24" s="485" t="s">
        <v>248</v>
      </c>
      <c r="B24" s="491"/>
      <c r="C24" s="345">
        <f t="shared" si="1"/>
        <v>11496</v>
      </c>
      <c r="D24" s="116">
        <v>3308</v>
      </c>
      <c r="E24" s="116">
        <v>8188</v>
      </c>
      <c r="F24" s="116">
        <v>259</v>
      </c>
      <c r="G24" s="116">
        <v>2935</v>
      </c>
      <c r="H24" s="116">
        <v>7749</v>
      </c>
      <c r="I24" s="116">
        <v>288</v>
      </c>
      <c r="J24" s="116">
        <v>29</v>
      </c>
      <c r="K24" s="116">
        <v>2096</v>
      </c>
      <c r="L24" s="116">
        <v>1099</v>
      </c>
      <c r="M24" s="116">
        <v>32</v>
      </c>
      <c r="N24" s="116">
        <v>230</v>
      </c>
      <c r="O24" s="116">
        <v>839</v>
      </c>
      <c r="P24" s="116">
        <v>6650</v>
      </c>
      <c r="Q24" s="116">
        <v>256</v>
      </c>
      <c r="R24" s="47"/>
    </row>
    <row r="25" spans="1:18" s="37" customFormat="1" ht="6" customHeight="1" thickBot="1">
      <c r="A25" s="52"/>
      <c r="B25" s="50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47"/>
    </row>
    <row r="26" spans="1:18" s="37" customFormat="1" ht="17.25" customHeight="1">
      <c r="A26" s="45" t="s">
        <v>553</v>
      </c>
      <c r="B26" s="5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7"/>
    </row>
    <row r="27" spans="1:18" s="37" customFormat="1" ht="13.5">
      <c r="A27" s="59"/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/>
    </row>
    <row r="28" spans="1:18" s="37" customFormat="1" ht="13.5">
      <c r="A28" s="59"/>
      <c r="B28" s="47"/>
      <c r="C28" s="4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7"/>
      <c r="R28" s="47"/>
    </row>
  </sheetData>
  <sheetProtection/>
  <mergeCells count="22">
    <mergeCell ref="A14:B14"/>
    <mergeCell ref="A15:B15"/>
    <mergeCell ref="A22:B22"/>
    <mergeCell ref="A23:B23"/>
    <mergeCell ref="A16:B16"/>
    <mergeCell ref="A17:B17"/>
    <mergeCell ref="A11:B11"/>
    <mergeCell ref="A12:B12"/>
    <mergeCell ref="C3:I3"/>
    <mergeCell ref="J3:M3"/>
    <mergeCell ref="A6:B6"/>
    <mergeCell ref="A3:B4"/>
    <mergeCell ref="A24:B24"/>
    <mergeCell ref="A1:Q1"/>
    <mergeCell ref="A18:B18"/>
    <mergeCell ref="A19:B19"/>
    <mergeCell ref="A20:B20"/>
    <mergeCell ref="A21:B21"/>
    <mergeCell ref="N3:Q3"/>
    <mergeCell ref="A13:B13"/>
    <mergeCell ref="A8:B8"/>
    <mergeCell ref="A10:B10"/>
  </mergeCells>
  <printOptions/>
  <pageMargins left="0.34" right="0.2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375" style="19" customWidth="1"/>
    <col min="2" max="2" width="28.875" style="19" customWidth="1"/>
    <col min="3" max="3" width="0.6171875" style="19" customWidth="1"/>
    <col min="4" max="9" width="10.625" style="10" customWidth="1"/>
    <col min="10" max="16384" width="9.00390625" style="19" customWidth="1"/>
  </cols>
  <sheetData>
    <row r="1" spans="1:9" ht="19.5" customHeight="1">
      <c r="A1" s="488" t="s">
        <v>383</v>
      </c>
      <c r="B1" s="488"/>
      <c r="C1" s="488"/>
      <c r="D1" s="488"/>
      <c r="E1" s="488"/>
      <c r="F1" s="488"/>
      <c r="G1" s="488"/>
      <c r="H1" s="488"/>
      <c r="I1" s="488"/>
    </row>
    <row r="2" spans="1:9" s="55" customFormat="1" ht="12" customHeight="1" thickBot="1">
      <c r="A2" s="35"/>
      <c r="B2" s="35"/>
      <c r="C2" s="35"/>
      <c r="D2" s="36"/>
      <c r="E2" s="36"/>
      <c r="F2" s="36"/>
      <c r="G2" s="36"/>
      <c r="H2" s="36"/>
      <c r="I2" s="36"/>
    </row>
    <row r="3" spans="1:9" s="314" customFormat="1" ht="18" customHeight="1">
      <c r="A3" s="485" t="s">
        <v>700</v>
      </c>
      <c r="B3" s="485"/>
      <c r="C3" s="491"/>
      <c r="D3" s="479" t="s">
        <v>926</v>
      </c>
      <c r="E3" s="479"/>
      <c r="F3" s="481"/>
      <c r="G3" s="479" t="s">
        <v>687</v>
      </c>
      <c r="H3" s="479"/>
      <c r="I3" s="481"/>
    </row>
    <row r="4" spans="1:9" s="314" customFormat="1" ht="18" customHeight="1">
      <c r="A4" s="487"/>
      <c r="B4" s="487"/>
      <c r="C4" s="482"/>
      <c r="D4" s="41" t="s">
        <v>688</v>
      </c>
      <c r="E4" s="41" t="s">
        <v>5</v>
      </c>
      <c r="F4" s="41" t="s">
        <v>6</v>
      </c>
      <c r="G4" s="41" t="s">
        <v>688</v>
      </c>
      <c r="H4" s="41" t="s">
        <v>5</v>
      </c>
      <c r="I4" s="42" t="s">
        <v>6</v>
      </c>
    </row>
    <row r="5" spans="1:9" s="314" customFormat="1" ht="5.25" customHeight="1">
      <c r="A5" s="59"/>
      <c r="B5" s="315"/>
      <c r="C5" s="44"/>
      <c r="D5" s="128"/>
      <c r="E5" s="128"/>
      <c r="F5" s="128"/>
      <c r="G5" s="128"/>
      <c r="H5" s="128"/>
      <c r="I5" s="129"/>
    </row>
    <row r="6" spans="1:9" s="316" customFormat="1" ht="18" customHeight="1">
      <c r="A6" s="541" t="s">
        <v>689</v>
      </c>
      <c r="B6" s="541"/>
      <c r="C6" s="542"/>
      <c r="D6" s="10">
        <v>214686</v>
      </c>
      <c r="E6" s="10">
        <v>124775</v>
      </c>
      <c r="F6" s="10">
        <v>89911</v>
      </c>
      <c r="G6" s="10">
        <v>205401</v>
      </c>
      <c r="H6" s="10">
        <v>117824</v>
      </c>
      <c r="I6" s="5">
        <v>87577</v>
      </c>
    </row>
    <row r="7" spans="1:9" s="70" customFormat="1" ht="5.25" customHeight="1">
      <c r="A7" s="11"/>
      <c r="B7" s="112"/>
      <c r="C7" s="9"/>
      <c r="D7" s="10"/>
      <c r="E7" s="10"/>
      <c r="F7" s="10"/>
      <c r="G7" s="10"/>
      <c r="H7" s="10"/>
      <c r="I7" s="5"/>
    </row>
    <row r="8" spans="1:9" s="316" customFormat="1" ht="16.5" customHeight="1">
      <c r="A8" s="541" t="s">
        <v>690</v>
      </c>
      <c r="B8" s="541"/>
      <c r="C8" s="542"/>
      <c r="D8" s="10">
        <v>5001</v>
      </c>
      <c r="E8" s="10">
        <v>2830</v>
      </c>
      <c r="F8" s="10">
        <v>2171</v>
      </c>
      <c r="G8" s="10">
        <v>4199</v>
      </c>
      <c r="H8" s="10">
        <v>2388</v>
      </c>
      <c r="I8" s="10">
        <v>1811</v>
      </c>
    </row>
    <row r="9" spans="1:9" s="314" customFormat="1" ht="16.5" customHeight="1">
      <c r="A9" s="34" t="s">
        <v>25</v>
      </c>
      <c r="B9" s="63" t="s">
        <v>26</v>
      </c>
      <c r="C9" s="44"/>
      <c r="D9" s="45">
        <v>4851</v>
      </c>
      <c r="E9" s="45">
        <v>2708</v>
      </c>
      <c r="F9" s="45">
        <v>2143</v>
      </c>
      <c r="G9" s="45">
        <v>4056</v>
      </c>
      <c r="H9" s="45">
        <v>2270</v>
      </c>
      <c r="I9" s="45">
        <v>1786</v>
      </c>
    </row>
    <row r="10" spans="1:9" s="314" customFormat="1" ht="16.5" customHeight="1">
      <c r="A10" s="34" t="s">
        <v>27</v>
      </c>
      <c r="B10" s="63" t="s">
        <v>28</v>
      </c>
      <c r="C10" s="44"/>
      <c r="D10" s="45">
        <v>126</v>
      </c>
      <c r="E10" s="45">
        <v>106</v>
      </c>
      <c r="F10" s="45">
        <v>20</v>
      </c>
      <c r="G10" s="45">
        <v>99</v>
      </c>
      <c r="H10" s="45">
        <v>85</v>
      </c>
      <c r="I10" s="45">
        <v>14</v>
      </c>
    </row>
    <row r="11" spans="1:9" s="314" customFormat="1" ht="16.5" customHeight="1">
      <c r="A11" s="34" t="s">
        <v>29</v>
      </c>
      <c r="B11" s="63" t="s">
        <v>30</v>
      </c>
      <c r="C11" s="44"/>
      <c r="D11" s="45">
        <v>24</v>
      </c>
      <c r="E11" s="45">
        <v>16</v>
      </c>
      <c r="F11" s="45">
        <v>8</v>
      </c>
      <c r="G11" s="45">
        <v>44</v>
      </c>
      <c r="H11" s="45">
        <v>33</v>
      </c>
      <c r="I11" s="45">
        <v>11</v>
      </c>
    </row>
    <row r="12" spans="1:9" s="70" customFormat="1" ht="5.25" customHeight="1">
      <c r="A12" s="11"/>
      <c r="B12" s="112"/>
      <c r="C12" s="9"/>
      <c r="D12" s="10"/>
      <c r="E12" s="10"/>
      <c r="F12" s="10"/>
      <c r="G12" s="10"/>
      <c r="H12" s="10"/>
      <c r="I12" s="10"/>
    </row>
    <row r="13" spans="1:9" s="316" customFormat="1" ht="16.5" customHeight="1">
      <c r="A13" s="541" t="s">
        <v>691</v>
      </c>
      <c r="B13" s="541"/>
      <c r="C13" s="542"/>
      <c r="D13" s="10">
        <v>68929</v>
      </c>
      <c r="E13" s="10">
        <v>45375</v>
      </c>
      <c r="F13" s="10">
        <v>23554</v>
      </c>
      <c r="G13" s="10">
        <v>59974</v>
      </c>
      <c r="H13" s="10">
        <v>41142</v>
      </c>
      <c r="I13" s="10">
        <v>18832</v>
      </c>
    </row>
    <row r="14" spans="1:9" s="314" customFormat="1" ht="16.5" customHeight="1">
      <c r="A14" s="34" t="s">
        <v>31</v>
      </c>
      <c r="B14" s="63" t="s">
        <v>32</v>
      </c>
      <c r="C14" s="44"/>
      <c r="D14" s="45">
        <v>99</v>
      </c>
      <c r="E14" s="45">
        <v>81</v>
      </c>
      <c r="F14" s="45">
        <v>18</v>
      </c>
      <c r="G14" s="45">
        <v>95</v>
      </c>
      <c r="H14" s="45">
        <v>79</v>
      </c>
      <c r="I14" s="45">
        <v>16</v>
      </c>
    </row>
    <row r="15" spans="1:9" s="314" customFormat="1" ht="16.5" customHeight="1">
      <c r="A15" s="34" t="s">
        <v>33</v>
      </c>
      <c r="B15" s="63" t="s">
        <v>34</v>
      </c>
      <c r="C15" s="44"/>
      <c r="D15" s="45">
        <v>20360</v>
      </c>
      <c r="E15" s="45">
        <v>17180</v>
      </c>
      <c r="F15" s="45">
        <v>3180</v>
      </c>
      <c r="G15" s="45">
        <v>20230</v>
      </c>
      <c r="H15" s="45">
        <v>17186</v>
      </c>
      <c r="I15" s="45">
        <v>3044</v>
      </c>
    </row>
    <row r="16" spans="1:9" s="314" customFormat="1" ht="16.5" customHeight="1">
      <c r="A16" s="34" t="s">
        <v>35</v>
      </c>
      <c r="B16" s="63" t="s">
        <v>36</v>
      </c>
      <c r="C16" s="44"/>
      <c r="D16" s="45">
        <v>48470</v>
      </c>
      <c r="E16" s="45">
        <v>28114</v>
      </c>
      <c r="F16" s="45">
        <v>20356</v>
      </c>
      <c r="G16" s="45">
        <v>39649</v>
      </c>
      <c r="H16" s="45">
        <v>23877</v>
      </c>
      <c r="I16" s="45">
        <v>15772</v>
      </c>
    </row>
    <row r="17" spans="1:9" s="70" customFormat="1" ht="5.25" customHeight="1">
      <c r="A17" s="11"/>
      <c r="B17" s="112"/>
      <c r="C17" s="9"/>
      <c r="D17" s="10"/>
      <c r="E17" s="10"/>
      <c r="F17" s="10"/>
      <c r="G17" s="10"/>
      <c r="H17" s="10"/>
      <c r="I17" s="10"/>
    </row>
    <row r="18" spans="1:9" s="316" customFormat="1" ht="16.5" customHeight="1">
      <c r="A18" s="541" t="s">
        <v>692</v>
      </c>
      <c r="B18" s="541"/>
      <c r="C18" s="542"/>
      <c r="D18" s="10">
        <v>140260</v>
      </c>
      <c r="E18" s="10">
        <v>76314</v>
      </c>
      <c r="F18" s="10">
        <v>63946</v>
      </c>
      <c r="G18" s="10">
        <v>140290</v>
      </c>
      <c r="H18" s="10">
        <v>73793</v>
      </c>
      <c r="I18" s="10">
        <v>66497</v>
      </c>
    </row>
    <row r="19" spans="1:9" s="314" customFormat="1" ht="16.5" customHeight="1">
      <c r="A19" s="34" t="s">
        <v>37</v>
      </c>
      <c r="B19" s="109" t="s">
        <v>693</v>
      </c>
      <c r="C19" s="144"/>
      <c r="D19" s="45">
        <v>1388</v>
      </c>
      <c r="E19" s="45">
        <v>1165</v>
      </c>
      <c r="F19" s="45">
        <v>223</v>
      </c>
      <c r="G19" s="45">
        <v>1148</v>
      </c>
      <c r="H19" s="45">
        <v>973</v>
      </c>
      <c r="I19" s="45">
        <v>175</v>
      </c>
    </row>
    <row r="20" spans="1:9" s="314" customFormat="1" ht="16.5" customHeight="1">
      <c r="A20" s="34" t="s">
        <v>38</v>
      </c>
      <c r="B20" s="63" t="s">
        <v>684</v>
      </c>
      <c r="C20" s="44"/>
      <c r="D20" s="45">
        <v>9960</v>
      </c>
      <c r="E20" s="45">
        <v>8205</v>
      </c>
      <c r="F20" s="45">
        <v>1755</v>
      </c>
      <c r="G20" s="45">
        <v>9845</v>
      </c>
      <c r="H20" s="45">
        <v>7856</v>
      </c>
      <c r="I20" s="45">
        <v>1989</v>
      </c>
    </row>
    <row r="21" spans="1:9" s="314" customFormat="1" ht="16.5" customHeight="1">
      <c r="A21" s="34" t="s">
        <v>39</v>
      </c>
      <c r="B21" s="109" t="s">
        <v>1135</v>
      </c>
      <c r="C21" s="44"/>
      <c r="D21" s="45">
        <v>58308</v>
      </c>
      <c r="E21" s="45">
        <v>30136</v>
      </c>
      <c r="F21" s="45">
        <v>28172</v>
      </c>
      <c r="G21" s="45">
        <v>56440</v>
      </c>
      <c r="H21" s="45">
        <v>28057</v>
      </c>
      <c r="I21" s="45">
        <v>28383</v>
      </c>
    </row>
    <row r="22" spans="1:9" s="314" customFormat="1" ht="16.5" customHeight="1">
      <c r="A22" s="34" t="s">
        <v>40</v>
      </c>
      <c r="B22" s="63" t="s">
        <v>41</v>
      </c>
      <c r="C22" s="44"/>
      <c r="D22" s="45">
        <v>8167</v>
      </c>
      <c r="E22" s="45">
        <v>3875</v>
      </c>
      <c r="F22" s="45">
        <v>4292</v>
      </c>
      <c r="G22" s="45">
        <v>7271</v>
      </c>
      <c r="H22" s="45">
        <v>3544</v>
      </c>
      <c r="I22" s="45">
        <v>3727</v>
      </c>
    </row>
    <row r="23" spans="1:9" s="314" customFormat="1" ht="16.5" customHeight="1">
      <c r="A23" s="34" t="s">
        <v>42</v>
      </c>
      <c r="B23" s="63" t="s">
        <v>43</v>
      </c>
      <c r="C23" s="44"/>
      <c r="D23" s="45">
        <v>1883</v>
      </c>
      <c r="E23" s="45">
        <v>1135</v>
      </c>
      <c r="F23" s="45">
        <v>748</v>
      </c>
      <c r="G23" s="45">
        <v>1997</v>
      </c>
      <c r="H23" s="45">
        <v>1169</v>
      </c>
      <c r="I23" s="45">
        <v>828</v>
      </c>
    </row>
    <row r="24" spans="1:9" s="314" customFormat="1" ht="16.5" customHeight="1">
      <c r="A24" s="34" t="s">
        <v>44</v>
      </c>
      <c r="B24" s="63" t="s">
        <v>45</v>
      </c>
      <c r="C24" s="44"/>
      <c r="D24" s="45">
        <v>54789</v>
      </c>
      <c r="E24" s="45">
        <v>27096</v>
      </c>
      <c r="F24" s="45">
        <v>27693</v>
      </c>
      <c r="G24" s="45">
        <v>57606</v>
      </c>
      <c r="H24" s="45">
        <v>27396</v>
      </c>
      <c r="I24" s="45">
        <v>30210</v>
      </c>
    </row>
    <row r="25" spans="1:9" s="314" customFormat="1" ht="16.5" customHeight="1">
      <c r="A25" s="34" t="s">
        <v>46</v>
      </c>
      <c r="B25" s="63" t="s">
        <v>685</v>
      </c>
      <c r="C25" s="44"/>
      <c r="D25" s="45">
        <v>5765</v>
      </c>
      <c r="E25" s="45">
        <v>4702</v>
      </c>
      <c r="F25" s="45">
        <v>1063</v>
      </c>
      <c r="G25" s="45">
        <v>5983</v>
      </c>
      <c r="H25" s="45">
        <v>4798</v>
      </c>
      <c r="I25" s="45">
        <v>1185</v>
      </c>
    </row>
    <row r="26" spans="1:9" s="314" customFormat="1" ht="16.5" customHeight="1">
      <c r="A26" s="34" t="s">
        <v>47</v>
      </c>
      <c r="B26" s="63" t="s">
        <v>48</v>
      </c>
      <c r="C26" s="44"/>
      <c r="D26" s="45">
        <v>496</v>
      </c>
      <c r="E26" s="45">
        <v>256</v>
      </c>
      <c r="F26" s="45">
        <v>240</v>
      </c>
      <c r="G26" s="45">
        <v>938</v>
      </c>
      <c r="H26" s="45">
        <v>501</v>
      </c>
      <c r="I26" s="45">
        <v>437</v>
      </c>
    </row>
    <row r="27" spans="1:9" s="70" customFormat="1" ht="5.25" customHeight="1" thickBot="1">
      <c r="A27" s="14"/>
      <c r="B27" s="14"/>
      <c r="C27" s="17"/>
      <c r="D27" s="317"/>
      <c r="E27" s="317"/>
      <c r="F27" s="317"/>
      <c r="G27" s="317"/>
      <c r="H27" s="317"/>
      <c r="I27" s="317"/>
    </row>
    <row r="28" spans="1:9" s="70" customFormat="1" ht="6.75" customHeight="1" thickBot="1">
      <c r="A28" s="318"/>
      <c r="B28" s="318"/>
      <c r="C28" s="318"/>
      <c r="D28" s="319"/>
      <c r="E28" s="319"/>
      <c r="F28" s="319"/>
      <c r="G28" s="320"/>
      <c r="H28" s="320"/>
      <c r="I28" s="320"/>
    </row>
    <row r="29" spans="1:9" s="314" customFormat="1" ht="18" customHeight="1">
      <c r="A29" s="485" t="s">
        <v>700</v>
      </c>
      <c r="B29" s="485"/>
      <c r="C29" s="491"/>
      <c r="D29" s="479" t="s">
        <v>542</v>
      </c>
      <c r="E29" s="479"/>
      <c r="F29" s="481"/>
      <c r="G29" s="543" t="s">
        <v>927</v>
      </c>
      <c r="H29" s="543"/>
      <c r="I29" s="508"/>
    </row>
    <row r="30" spans="1:9" s="314" customFormat="1" ht="18" customHeight="1">
      <c r="A30" s="487"/>
      <c r="B30" s="487"/>
      <c r="C30" s="482"/>
      <c r="D30" s="41" t="s">
        <v>688</v>
      </c>
      <c r="E30" s="41" t="s">
        <v>5</v>
      </c>
      <c r="F30" s="42" t="s">
        <v>6</v>
      </c>
      <c r="G30" s="41" t="s">
        <v>688</v>
      </c>
      <c r="H30" s="41" t="s">
        <v>5</v>
      </c>
      <c r="I30" s="42" t="s">
        <v>6</v>
      </c>
    </row>
    <row r="31" spans="1:9" s="314" customFormat="1" ht="5.25" customHeight="1">
      <c r="A31" s="59"/>
      <c r="B31" s="315"/>
      <c r="C31" s="44"/>
      <c r="D31" s="128"/>
      <c r="E31" s="128"/>
      <c r="F31" s="128"/>
      <c r="G31" s="129"/>
      <c r="H31" s="129"/>
      <c r="I31" s="129"/>
    </row>
    <row r="32" spans="1:9" s="316" customFormat="1" ht="18" customHeight="1">
      <c r="A32" s="541" t="s">
        <v>689</v>
      </c>
      <c r="B32" s="541"/>
      <c r="C32" s="542"/>
      <c r="D32" s="10">
        <v>197762</v>
      </c>
      <c r="E32" s="10">
        <v>111487</v>
      </c>
      <c r="F32" s="10">
        <v>86275</v>
      </c>
      <c r="G32" s="5">
        <f>H32+I32</f>
        <v>200647</v>
      </c>
      <c r="H32" s="5">
        <f>H34+H39+H44+H60</f>
        <v>111890</v>
      </c>
      <c r="I32" s="5">
        <f>I34+I39+I44+I60</f>
        <v>88757</v>
      </c>
    </row>
    <row r="33" spans="1:9" s="70" customFormat="1" ht="5.25" customHeight="1">
      <c r="A33" s="11"/>
      <c r="B33" s="112"/>
      <c r="C33" s="9"/>
      <c r="D33" s="10"/>
      <c r="E33" s="10"/>
      <c r="F33" s="10"/>
      <c r="G33" s="5"/>
      <c r="H33" s="5"/>
      <c r="I33" s="5"/>
    </row>
    <row r="34" spans="1:9" s="316" customFormat="1" ht="16.5" customHeight="1">
      <c r="A34" s="541" t="s">
        <v>690</v>
      </c>
      <c r="B34" s="541"/>
      <c r="C34" s="542"/>
      <c r="D34" s="10">
        <v>3909</v>
      </c>
      <c r="E34" s="10">
        <v>2195</v>
      </c>
      <c r="F34" s="10">
        <v>1714</v>
      </c>
      <c r="G34" s="5">
        <f>H34+I34</f>
        <v>3422</v>
      </c>
      <c r="H34" s="5">
        <f>SUM(H35:H37)</f>
        <v>2042</v>
      </c>
      <c r="I34" s="5">
        <f>SUM(I35:I37)</f>
        <v>1380</v>
      </c>
    </row>
    <row r="35" spans="1:9" s="314" customFormat="1" ht="16.5" customHeight="1">
      <c r="A35" s="34" t="s">
        <v>25</v>
      </c>
      <c r="B35" s="63" t="s">
        <v>26</v>
      </c>
      <c r="C35" s="44"/>
      <c r="D35" s="45">
        <v>3820</v>
      </c>
      <c r="E35" s="45">
        <v>2119</v>
      </c>
      <c r="F35" s="45">
        <v>1701</v>
      </c>
      <c r="G35" s="33">
        <f aca="true" t="shared" si="0" ref="G35:G60">H35+I35</f>
        <v>3262</v>
      </c>
      <c r="H35" s="33">
        <v>1907</v>
      </c>
      <c r="I35" s="33">
        <v>1355</v>
      </c>
    </row>
    <row r="36" spans="1:9" s="314" customFormat="1" ht="16.5" customHeight="1">
      <c r="A36" s="34"/>
      <c r="B36" s="63" t="s">
        <v>28</v>
      </c>
      <c r="C36" s="44"/>
      <c r="D36" s="45">
        <v>73</v>
      </c>
      <c r="E36" s="45">
        <v>63</v>
      </c>
      <c r="F36" s="45">
        <v>10</v>
      </c>
      <c r="G36" s="33">
        <f t="shared" si="0"/>
        <v>122</v>
      </c>
      <c r="H36" s="194">
        <v>105</v>
      </c>
      <c r="I36" s="33">
        <v>17</v>
      </c>
    </row>
    <row r="37" spans="1:9" s="314" customFormat="1" ht="16.5" customHeight="1">
      <c r="A37" s="34" t="s">
        <v>972</v>
      </c>
      <c r="B37" s="63" t="s">
        <v>30</v>
      </c>
      <c r="C37" s="44"/>
      <c r="D37" s="45">
        <v>16</v>
      </c>
      <c r="E37" s="45">
        <v>13</v>
      </c>
      <c r="F37" s="45">
        <v>3</v>
      </c>
      <c r="G37" s="33">
        <f t="shared" si="0"/>
        <v>38</v>
      </c>
      <c r="H37" s="33">
        <v>30</v>
      </c>
      <c r="I37" s="33">
        <v>8</v>
      </c>
    </row>
    <row r="38" spans="1:9" s="70" customFormat="1" ht="5.25" customHeight="1">
      <c r="A38" s="11"/>
      <c r="B38" s="112"/>
      <c r="C38" s="9"/>
      <c r="D38" s="45"/>
      <c r="E38" s="45"/>
      <c r="F38" s="45"/>
      <c r="G38" s="33"/>
      <c r="I38" s="33"/>
    </row>
    <row r="39" spans="1:9" s="316" customFormat="1" ht="16.5" customHeight="1">
      <c r="A39" s="541" t="s">
        <v>691</v>
      </c>
      <c r="B39" s="541"/>
      <c r="C39" s="542"/>
      <c r="D39" s="10">
        <v>51215</v>
      </c>
      <c r="E39" s="10">
        <v>36254</v>
      </c>
      <c r="F39" s="10">
        <v>14961</v>
      </c>
      <c r="G39" s="5">
        <f t="shared" si="0"/>
        <v>47682</v>
      </c>
      <c r="H39" s="447">
        <f>SUM(H40:H42)</f>
        <v>34442</v>
      </c>
      <c r="I39" s="5">
        <f>SUM(I40:I42)</f>
        <v>13240</v>
      </c>
    </row>
    <row r="40" spans="1:9" s="314" customFormat="1" ht="16.5" customHeight="1">
      <c r="A40" s="34" t="s">
        <v>973</v>
      </c>
      <c r="B40" s="63" t="s">
        <v>1136</v>
      </c>
      <c r="C40" s="44"/>
      <c r="D40" s="45">
        <v>60</v>
      </c>
      <c r="E40" s="45">
        <v>47</v>
      </c>
      <c r="F40" s="45">
        <v>13</v>
      </c>
      <c r="G40" s="33">
        <f t="shared" si="0"/>
        <v>37</v>
      </c>
      <c r="H40" s="33">
        <v>32</v>
      </c>
      <c r="I40" s="33">
        <v>5</v>
      </c>
    </row>
    <row r="41" spans="1:9" s="314" customFormat="1" ht="16.5" customHeight="1">
      <c r="A41" s="34" t="s">
        <v>974</v>
      </c>
      <c r="B41" s="63" t="s">
        <v>34</v>
      </c>
      <c r="C41" s="44"/>
      <c r="D41" s="45">
        <v>18296</v>
      </c>
      <c r="E41" s="45">
        <v>15471</v>
      </c>
      <c r="F41" s="45">
        <v>2825</v>
      </c>
      <c r="G41" s="33">
        <f t="shared" si="0"/>
        <v>16179</v>
      </c>
      <c r="H41" s="33">
        <v>13611</v>
      </c>
      <c r="I41" s="33">
        <v>2568</v>
      </c>
    </row>
    <row r="42" spans="1:9" s="314" customFormat="1" ht="16.5" customHeight="1">
      <c r="A42" s="34" t="s">
        <v>975</v>
      </c>
      <c r="B42" s="63" t="s">
        <v>36</v>
      </c>
      <c r="C42" s="44"/>
      <c r="D42" s="45">
        <v>32859</v>
      </c>
      <c r="E42" s="45">
        <v>20736</v>
      </c>
      <c r="F42" s="45">
        <v>12123</v>
      </c>
      <c r="G42" s="33">
        <f t="shared" si="0"/>
        <v>31466</v>
      </c>
      <c r="H42" s="33">
        <v>20799</v>
      </c>
      <c r="I42" s="33">
        <v>10667</v>
      </c>
    </row>
    <row r="43" spans="1:9" s="70" customFormat="1" ht="5.25" customHeight="1">
      <c r="A43" s="11"/>
      <c r="B43" s="112"/>
      <c r="C43" s="9"/>
      <c r="D43" s="45"/>
      <c r="E43" s="45"/>
      <c r="F43" s="45"/>
      <c r="G43" s="5"/>
      <c r="I43" s="33"/>
    </row>
    <row r="44" spans="1:9" s="316" customFormat="1" ht="16.5" customHeight="1">
      <c r="A44" s="541" t="s">
        <v>692</v>
      </c>
      <c r="B44" s="541"/>
      <c r="C44" s="542"/>
      <c r="D44" s="10">
        <v>141059</v>
      </c>
      <c r="E44" s="10">
        <v>72147</v>
      </c>
      <c r="F44" s="10">
        <v>68912</v>
      </c>
      <c r="G44" s="5">
        <f t="shared" si="0"/>
        <v>140110</v>
      </c>
      <c r="H44" s="447">
        <f>SUM(H45:H58)</f>
        <v>70086</v>
      </c>
      <c r="I44" s="447">
        <f>SUM(I45:I58)</f>
        <v>70024</v>
      </c>
    </row>
    <row r="45" spans="1:9" s="314" customFormat="1" ht="16.5" customHeight="1">
      <c r="A45" s="34" t="s">
        <v>976</v>
      </c>
      <c r="B45" s="109" t="s">
        <v>357</v>
      </c>
      <c r="C45" s="144"/>
      <c r="D45" s="45">
        <v>1015</v>
      </c>
      <c r="E45" s="45">
        <v>852</v>
      </c>
      <c r="F45" s="45">
        <v>163</v>
      </c>
      <c r="G45" s="33">
        <f t="shared" si="0"/>
        <v>1168</v>
      </c>
      <c r="H45" s="33">
        <v>979</v>
      </c>
      <c r="I45" s="33">
        <v>189</v>
      </c>
    </row>
    <row r="46" spans="1:9" s="314" customFormat="1" ht="16.5" customHeight="1">
      <c r="A46" s="34" t="s">
        <v>977</v>
      </c>
      <c r="B46" s="63" t="s">
        <v>694</v>
      </c>
      <c r="C46" s="44"/>
      <c r="D46" s="45">
        <v>3746</v>
      </c>
      <c r="E46" s="45">
        <v>2662</v>
      </c>
      <c r="F46" s="45">
        <v>1084</v>
      </c>
      <c r="G46" s="33">
        <f t="shared" si="0"/>
        <v>3587</v>
      </c>
      <c r="H46" s="33">
        <v>2540</v>
      </c>
      <c r="I46" s="33">
        <v>1047</v>
      </c>
    </row>
    <row r="47" spans="1:9" s="314" customFormat="1" ht="16.5" customHeight="1">
      <c r="A47" s="34" t="s">
        <v>978</v>
      </c>
      <c r="B47" s="109" t="s">
        <v>1137</v>
      </c>
      <c r="C47" s="44"/>
      <c r="D47" s="45">
        <v>7560</v>
      </c>
      <c r="E47" s="45">
        <v>6363</v>
      </c>
      <c r="F47" s="45">
        <v>1197</v>
      </c>
      <c r="G47" s="33">
        <f t="shared" si="0"/>
        <v>8587</v>
      </c>
      <c r="H47" s="33">
        <v>7009</v>
      </c>
      <c r="I47" s="33">
        <v>1578</v>
      </c>
    </row>
    <row r="48" spans="1:9" s="314" customFormat="1" ht="16.5" customHeight="1">
      <c r="A48" s="34" t="s">
        <v>979</v>
      </c>
      <c r="B48" s="109" t="s">
        <v>1138</v>
      </c>
      <c r="C48" s="44"/>
      <c r="D48" s="45">
        <v>42104</v>
      </c>
      <c r="E48" s="45">
        <v>21521</v>
      </c>
      <c r="F48" s="45">
        <v>20583</v>
      </c>
      <c r="G48" s="33">
        <f t="shared" si="0"/>
        <v>37867</v>
      </c>
      <c r="H48" s="33">
        <v>19022</v>
      </c>
      <c r="I48" s="33">
        <v>18845</v>
      </c>
    </row>
    <row r="49" spans="1:9" s="314" customFormat="1" ht="16.5" customHeight="1">
      <c r="A49" s="34" t="s">
        <v>980</v>
      </c>
      <c r="B49" s="109" t="s">
        <v>1139</v>
      </c>
      <c r="C49" s="44"/>
      <c r="D49" s="45">
        <v>6464</v>
      </c>
      <c r="E49" s="45">
        <v>3229</v>
      </c>
      <c r="F49" s="45">
        <v>3235</v>
      </c>
      <c r="G49" s="33">
        <f t="shared" si="0"/>
        <v>6979</v>
      </c>
      <c r="H49" s="33">
        <v>3176</v>
      </c>
      <c r="I49" s="33">
        <v>3803</v>
      </c>
    </row>
    <row r="50" spans="1:9" s="314" customFormat="1" ht="16.5" customHeight="1">
      <c r="A50" s="34" t="s">
        <v>981</v>
      </c>
      <c r="B50" s="109" t="s">
        <v>1140</v>
      </c>
      <c r="C50" s="44"/>
      <c r="D50" s="45">
        <v>2366</v>
      </c>
      <c r="E50" s="45">
        <v>1418</v>
      </c>
      <c r="F50" s="45">
        <v>948</v>
      </c>
      <c r="G50" s="33">
        <f t="shared" si="0"/>
        <v>3314</v>
      </c>
      <c r="H50" s="33">
        <v>2051</v>
      </c>
      <c r="I50" s="33">
        <v>1263</v>
      </c>
    </row>
    <row r="51" spans="1:9" s="314" customFormat="1" ht="16.5" customHeight="1">
      <c r="A51" s="34" t="s">
        <v>982</v>
      </c>
      <c r="B51" s="445" t="s">
        <v>1141</v>
      </c>
      <c r="C51" s="44"/>
      <c r="D51" s="45"/>
      <c r="E51" s="45"/>
      <c r="F51" s="45"/>
      <c r="G51" s="33">
        <f t="shared" si="0"/>
        <v>6729</v>
      </c>
      <c r="H51" s="33">
        <v>4398</v>
      </c>
      <c r="I51" s="33">
        <v>2331</v>
      </c>
    </row>
    <row r="52" spans="1:9" s="314" customFormat="1" ht="16.5" customHeight="1">
      <c r="A52" s="34" t="s">
        <v>46</v>
      </c>
      <c r="B52" s="109" t="s">
        <v>1142</v>
      </c>
      <c r="C52" s="44"/>
      <c r="D52" s="45">
        <v>12482</v>
      </c>
      <c r="E52" s="45">
        <v>4737</v>
      </c>
      <c r="F52" s="45">
        <v>7745</v>
      </c>
      <c r="G52" s="33">
        <f t="shared" si="0"/>
        <v>12824</v>
      </c>
      <c r="H52" s="33">
        <v>4896</v>
      </c>
      <c r="I52" s="33">
        <v>7928</v>
      </c>
    </row>
    <row r="53" spans="1:9" s="314" customFormat="1" ht="16.5" customHeight="1">
      <c r="A53" s="34" t="s">
        <v>983</v>
      </c>
      <c r="B53" s="109" t="s">
        <v>1196</v>
      </c>
      <c r="C53" s="44"/>
      <c r="D53" s="45"/>
      <c r="E53" s="45"/>
      <c r="F53" s="45"/>
      <c r="G53" s="33">
        <f t="shared" si="0"/>
        <v>8351</v>
      </c>
      <c r="H53" s="33">
        <v>3243</v>
      </c>
      <c r="I53" s="33">
        <v>5108</v>
      </c>
    </row>
    <row r="54" spans="1:9" s="314" customFormat="1" ht="16.5" customHeight="1">
      <c r="A54" s="34" t="s">
        <v>686</v>
      </c>
      <c r="B54" s="63" t="s">
        <v>696</v>
      </c>
      <c r="C54" s="44"/>
      <c r="D54" s="45">
        <v>10071</v>
      </c>
      <c r="E54" s="45">
        <v>4589</v>
      </c>
      <c r="F54" s="45">
        <v>5482</v>
      </c>
      <c r="G54" s="33">
        <f t="shared" si="0"/>
        <v>10467</v>
      </c>
      <c r="H54" s="33">
        <v>4722</v>
      </c>
      <c r="I54" s="33">
        <v>5745</v>
      </c>
    </row>
    <row r="55" spans="1:9" s="314" customFormat="1" ht="16.5" customHeight="1">
      <c r="A55" s="34" t="s">
        <v>984</v>
      </c>
      <c r="B55" s="63" t="s">
        <v>695</v>
      </c>
      <c r="C55" s="44"/>
      <c r="D55" s="45">
        <v>17452</v>
      </c>
      <c r="E55" s="45">
        <v>4621</v>
      </c>
      <c r="F55" s="45">
        <v>12831</v>
      </c>
      <c r="G55" s="33">
        <f t="shared" si="0"/>
        <v>21015</v>
      </c>
      <c r="H55" s="33">
        <v>5414</v>
      </c>
      <c r="I55" s="33">
        <v>15601</v>
      </c>
    </row>
    <row r="56" spans="1:9" s="314" customFormat="1" ht="16.5" customHeight="1">
      <c r="A56" s="34" t="s">
        <v>985</v>
      </c>
      <c r="B56" s="63" t="s">
        <v>697</v>
      </c>
      <c r="C56" s="44"/>
      <c r="D56" s="45">
        <v>1710</v>
      </c>
      <c r="E56" s="45">
        <v>1104</v>
      </c>
      <c r="F56" s="45">
        <v>606</v>
      </c>
      <c r="G56" s="33">
        <f t="shared" si="0"/>
        <v>1062</v>
      </c>
      <c r="H56" s="33">
        <v>614</v>
      </c>
      <c r="I56" s="33">
        <v>448</v>
      </c>
    </row>
    <row r="57" spans="1:9" s="314" customFormat="1" ht="16.5" customHeight="1">
      <c r="A57" s="34" t="s">
        <v>986</v>
      </c>
      <c r="B57" s="321" t="s">
        <v>698</v>
      </c>
      <c r="C57" s="44"/>
      <c r="D57" s="45">
        <v>30361</v>
      </c>
      <c r="E57" s="45">
        <v>16554</v>
      </c>
      <c r="F57" s="45">
        <v>13807</v>
      </c>
      <c r="G57" s="33">
        <f t="shared" si="0"/>
        <v>11477</v>
      </c>
      <c r="H57" s="33">
        <v>7060</v>
      </c>
      <c r="I57" s="33">
        <v>4417</v>
      </c>
    </row>
    <row r="58" spans="1:9" s="314" customFormat="1" ht="16.5" customHeight="1">
      <c r="A58" s="34" t="s">
        <v>987</v>
      </c>
      <c r="B58" s="321" t="s">
        <v>1131</v>
      </c>
      <c r="C58" s="44"/>
      <c r="D58" s="45">
        <v>5728</v>
      </c>
      <c r="E58" s="45">
        <v>4497</v>
      </c>
      <c r="F58" s="45">
        <v>1231</v>
      </c>
      <c r="G58" s="33">
        <f t="shared" si="0"/>
        <v>6683</v>
      </c>
      <c r="H58" s="33">
        <v>4962</v>
      </c>
      <c r="I58" s="33">
        <v>1721</v>
      </c>
    </row>
    <row r="59" spans="1:9" s="314" customFormat="1" ht="16.5" customHeight="1">
      <c r="A59" s="34"/>
      <c r="B59" s="321"/>
      <c r="C59" s="44"/>
      <c r="D59" s="45"/>
      <c r="E59" s="45"/>
      <c r="F59" s="45"/>
      <c r="G59" s="33"/>
      <c r="H59" s="33"/>
      <c r="I59" s="33"/>
    </row>
    <row r="60" spans="1:9" s="314" customFormat="1" ht="16.5" customHeight="1">
      <c r="A60" s="34" t="s">
        <v>1129</v>
      </c>
      <c r="B60" s="63" t="s">
        <v>48</v>
      </c>
      <c r="C60" s="44"/>
      <c r="D60" s="10">
        <v>1579</v>
      </c>
      <c r="E60" s="10">
        <v>891</v>
      </c>
      <c r="F60" s="10">
        <v>688</v>
      </c>
      <c r="G60" s="5">
        <f t="shared" si="0"/>
        <v>9433</v>
      </c>
      <c r="H60" s="451">
        <v>5320</v>
      </c>
      <c r="I60" s="5">
        <v>4113</v>
      </c>
    </row>
    <row r="61" spans="1:9" s="70" customFormat="1" ht="5.25" customHeight="1" thickBot="1">
      <c r="A61" s="14"/>
      <c r="B61" s="14"/>
      <c r="C61" s="17"/>
      <c r="D61" s="317"/>
      <c r="E61" s="317"/>
      <c r="F61" s="317"/>
      <c r="G61" s="317"/>
      <c r="H61" s="446"/>
      <c r="I61" s="317"/>
    </row>
    <row r="62" spans="1:9" s="47" customFormat="1" ht="16.5" customHeight="1">
      <c r="A62" s="47" t="s">
        <v>1130</v>
      </c>
      <c r="D62" s="128"/>
      <c r="E62" s="128"/>
      <c r="F62" s="128"/>
      <c r="G62" s="128"/>
      <c r="I62" s="128"/>
    </row>
    <row r="63" spans="4:9" ht="13.5">
      <c r="D63" s="71"/>
      <c r="E63" s="71"/>
      <c r="F63" s="71"/>
      <c r="G63" s="71"/>
      <c r="H63" s="71"/>
      <c r="I63" s="71"/>
    </row>
    <row r="64" spans="4:9" ht="13.5">
      <c r="D64" s="71"/>
      <c r="E64" s="71"/>
      <c r="F64" s="71"/>
      <c r="G64" s="71"/>
      <c r="H64" s="71"/>
      <c r="I64" s="71"/>
    </row>
    <row r="65" spans="4:9" ht="13.5">
      <c r="D65" s="71"/>
      <c r="E65" s="71"/>
      <c r="F65" s="71"/>
      <c r="G65" s="71"/>
      <c r="H65" s="71"/>
      <c r="I65" s="71"/>
    </row>
    <row r="66" spans="4:9" ht="13.5">
      <c r="D66" s="71"/>
      <c r="E66" s="71"/>
      <c r="F66" s="71"/>
      <c r="G66" s="71"/>
      <c r="H66" s="71"/>
      <c r="I66" s="71"/>
    </row>
    <row r="67" spans="4:9" ht="13.5">
      <c r="D67" s="71"/>
      <c r="E67" s="71"/>
      <c r="F67" s="71"/>
      <c r="G67" s="71"/>
      <c r="H67" s="71"/>
      <c r="I67" s="71"/>
    </row>
    <row r="68" spans="4:9" ht="13.5">
      <c r="D68" s="71"/>
      <c r="E68" s="71"/>
      <c r="F68" s="71"/>
      <c r="G68" s="71"/>
      <c r="H68" s="71"/>
      <c r="I68" s="71"/>
    </row>
    <row r="69" spans="4:9" ht="13.5">
      <c r="D69" s="71"/>
      <c r="E69" s="71"/>
      <c r="F69" s="71"/>
      <c r="G69" s="71"/>
      <c r="H69" s="71"/>
      <c r="I69" s="71"/>
    </row>
    <row r="70" spans="4:9" ht="13.5">
      <c r="D70" s="71"/>
      <c r="E70" s="71"/>
      <c r="F70" s="71"/>
      <c r="G70" s="71"/>
      <c r="H70" s="71"/>
      <c r="I70" s="71"/>
    </row>
    <row r="71" spans="4:9" ht="13.5">
      <c r="D71" s="71"/>
      <c r="E71" s="71"/>
      <c r="F71" s="71"/>
      <c r="G71" s="71"/>
      <c r="H71" s="71"/>
      <c r="I71" s="71"/>
    </row>
    <row r="72" spans="4:9" ht="13.5">
      <c r="D72" s="71"/>
      <c r="E72" s="71"/>
      <c r="F72" s="71"/>
      <c r="G72" s="71"/>
      <c r="H72" s="71"/>
      <c r="I72" s="71"/>
    </row>
    <row r="73" spans="4:9" ht="13.5">
      <c r="D73" s="71"/>
      <c r="E73" s="71"/>
      <c r="F73" s="71"/>
      <c r="G73" s="71"/>
      <c r="H73" s="71"/>
      <c r="I73" s="71"/>
    </row>
    <row r="74" spans="4:9" ht="13.5">
      <c r="D74" s="71"/>
      <c r="E74" s="71"/>
      <c r="F74" s="71"/>
      <c r="G74" s="71"/>
      <c r="H74" s="71"/>
      <c r="I74" s="71"/>
    </row>
    <row r="75" spans="4:9" ht="13.5">
      <c r="D75" s="71"/>
      <c r="E75" s="71"/>
      <c r="F75" s="71"/>
      <c r="G75" s="71"/>
      <c r="H75" s="71"/>
      <c r="I75" s="71"/>
    </row>
    <row r="76" spans="4:9" ht="13.5">
      <c r="D76" s="71"/>
      <c r="E76" s="71"/>
      <c r="F76" s="71"/>
      <c r="G76" s="71"/>
      <c r="H76" s="71"/>
      <c r="I76" s="71"/>
    </row>
    <row r="77" spans="4:9" ht="13.5">
      <c r="D77" s="71"/>
      <c r="E77" s="71"/>
      <c r="F77" s="71"/>
      <c r="G77" s="71"/>
      <c r="H77" s="71"/>
      <c r="I77" s="71"/>
    </row>
    <row r="78" spans="4:9" ht="13.5">
      <c r="D78" s="71"/>
      <c r="E78" s="71"/>
      <c r="F78" s="71"/>
      <c r="G78" s="71"/>
      <c r="H78" s="71"/>
      <c r="I78" s="71"/>
    </row>
    <row r="79" spans="4:9" ht="13.5">
      <c r="D79" s="71"/>
      <c r="E79" s="71"/>
      <c r="F79" s="71"/>
      <c r="G79" s="71"/>
      <c r="H79" s="71"/>
      <c r="I79" s="71"/>
    </row>
    <row r="80" spans="4:9" ht="13.5">
      <c r="D80" s="71"/>
      <c r="E80" s="71"/>
      <c r="F80" s="71"/>
      <c r="G80" s="71"/>
      <c r="H80" s="71"/>
      <c r="I80" s="71"/>
    </row>
    <row r="81" spans="4:9" ht="13.5">
      <c r="D81" s="71"/>
      <c r="E81" s="71"/>
      <c r="F81" s="71"/>
      <c r="G81" s="71"/>
      <c r="H81" s="71"/>
      <c r="I81" s="71"/>
    </row>
    <row r="82" spans="4:9" ht="13.5">
      <c r="D82" s="71"/>
      <c r="E82" s="71"/>
      <c r="F82" s="71"/>
      <c r="G82" s="71"/>
      <c r="H82" s="71"/>
      <c r="I82" s="71"/>
    </row>
    <row r="83" spans="4:9" ht="13.5">
      <c r="D83" s="71"/>
      <c r="E83" s="71"/>
      <c r="F83" s="71"/>
      <c r="G83" s="71"/>
      <c r="H83" s="71"/>
      <c r="I83" s="71"/>
    </row>
    <row r="84" spans="4:9" ht="13.5">
      <c r="D84" s="71"/>
      <c r="E84" s="71"/>
      <c r="F84" s="71"/>
      <c r="G84" s="71"/>
      <c r="H84" s="71"/>
      <c r="I84" s="71"/>
    </row>
    <row r="85" spans="4:9" ht="13.5">
      <c r="D85" s="71"/>
      <c r="E85" s="71"/>
      <c r="F85" s="71"/>
      <c r="G85" s="71"/>
      <c r="H85" s="71"/>
      <c r="I85" s="71"/>
    </row>
    <row r="86" spans="4:9" ht="13.5">
      <c r="D86" s="71"/>
      <c r="E86" s="71"/>
      <c r="F86" s="71"/>
      <c r="G86" s="71"/>
      <c r="H86" s="71"/>
      <c r="I86" s="71"/>
    </row>
    <row r="87" spans="4:9" ht="13.5">
      <c r="D87" s="71"/>
      <c r="E87" s="71"/>
      <c r="F87" s="71"/>
      <c r="G87" s="71"/>
      <c r="H87" s="71"/>
      <c r="I87" s="71"/>
    </row>
    <row r="88" spans="4:9" ht="13.5">
      <c r="D88" s="71"/>
      <c r="E88" s="71"/>
      <c r="F88" s="71"/>
      <c r="G88" s="71"/>
      <c r="H88" s="71"/>
      <c r="I88" s="71"/>
    </row>
    <row r="89" spans="4:9" ht="13.5">
      <c r="D89" s="71"/>
      <c r="E89" s="71"/>
      <c r="F89" s="71"/>
      <c r="G89" s="71"/>
      <c r="H89" s="71"/>
      <c r="I89" s="71"/>
    </row>
    <row r="90" spans="4:9" ht="13.5">
      <c r="D90" s="71"/>
      <c r="E90" s="71"/>
      <c r="F90" s="71"/>
      <c r="G90" s="71"/>
      <c r="H90" s="71"/>
      <c r="I90" s="71"/>
    </row>
    <row r="91" spans="4:9" ht="13.5">
      <c r="D91" s="71"/>
      <c r="E91" s="71"/>
      <c r="F91" s="71"/>
      <c r="G91" s="71"/>
      <c r="H91" s="71"/>
      <c r="I91" s="71"/>
    </row>
    <row r="92" spans="4:9" ht="13.5">
      <c r="D92" s="71"/>
      <c r="E92" s="71"/>
      <c r="F92" s="71"/>
      <c r="G92" s="71"/>
      <c r="H92" s="71"/>
      <c r="I92" s="71"/>
    </row>
  </sheetData>
  <sheetProtection/>
  <mergeCells count="15">
    <mergeCell ref="A1:I1"/>
    <mergeCell ref="G3:I3"/>
    <mergeCell ref="D3:F3"/>
    <mergeCell ref="A3:C4"/>
    <mergeCell ref="A18:C18"/>
    <mergeCell ref="D29:F29"/>
    <mergeCell ref="G29:I29"/>
    <mergeCell ref="A39:C39"/>
    <mergeCell ref="A44:C44"/>
    <mergeCell ref="A29:C30"/>
    <mergeCell ref="A8:C8"/>
    <mergeCell ref="A32:C32"/>
    <mergeCell ref="A6:C6"/>
    <mergeCell ref="A13:C13"/>
    <mergeCell ref="A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47" customWidth="1"/>
    <col min="2" max="2" width="2.50390625" style="47" customWidth="1"/>
    <col min="3" max="3" width="17.125" style="47" customWidth="1"/>
    <col min="4" max="4" width="7.00390625" style="47" customWidth="1"/>
    <col min="5" max="21" width="9.625" style="45" customWidth="1"/>
    <col min="22" max="16384" width="9.00390625" style="47" customWidth="1"/>
  </cols>
  <sheetData>
    <row r="1" spans="1:21" ht="22.5" customHeight="1">
      <c r="A1" s="544" t="s">
        <v>634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71" t="s">
        <v>610</v>
      </c>
      <c r="M1" s="571"/>
      <c r="N1" s="571"/>
      <c r="O1" s="571"/>
      <c r="P1" s="571"/>
      <c r="Q1" s="571"/>
      <c r="R1" s="571"/>
      <c r="S1" s="571"/>
      <c r="T1" s="571"/>
      <c r="U1" s="571"/>
    </row>
    <row r="2" spans="1:21" ht="9" customHeight="1" thickBot="1">
      <c r="A2" s="52"/>
      <c r="B2" s="52"/>
      <c r="C2" s="52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6.5" customHeight="1">
      <c r="A3" s="485" t="s">
        <v>592</v>
      </c>
      <c r="B3" s="485"/>
      <c r="C3" s="485"/>
      <c r="D3" s="491"/>
      <c r="E3" s="548" t="s">
        <v>607</v>
      </c>
      <c r="F3" s="549"/>
      <c r="G3" s="549"/>
      <c r="H3" s="549"/>
      <c r="I3" s="549"/>
      <c r="J3" s="549"/>
      <c r="K3" s="549"/>
      <c r="L3" s="570" t="s">
        <v>606</v>
      </c>
      <c r="M3" s="570"/>
      <c r="N3" s="570"/>
      <c r="O3" s="570"/>
      <c r="P3" s="570"/>
      <c r="Q3" s="570"/>
      <c r="R3" s="570"/>
      <c r="S3" s="570"/>
      <c r="T3" s="570"/>
      <c r="U3" s="570"/>
    </row>
    <row r="4" spans="1:21" ht="16.5" customHeight="1">
      <c r="A4" s="485"/>
      <c r="B4" s="485"/>
      <c r="C4" s="485"/>
      <c r="D4" s="491"/>
      <c r="E4" s="480" t="s">
        <v>502</v>
      </c>
      <c r="F4" s="546" t="s">
        <v>604</v>
      </c>
      <c r="G4" s="547"/>
      <c r="H4" s="547"/>
      <c r="I4" s="547"/>
      <c r="J4" s="547"/>
      <c r="K4" s="547"/>
      <c r="L4" s="559" t="s">
        <v>605</v>
      </c>
      <c r="M4" s="559"/>
      <c r="N4" s="559"/>
      <c r="O4" s="559"/>
      <c r="P4" s="559"/>
      <c r="Q4" s="559"/>
      <c r="R4" s="559"/>
      <c r="S4" s="559"/>
      <c r="T4" s="559"/>
      <c r="U4" s="559"/>
    </row>
    <row r="5" spans="1:21" ht="16.5" customHeight="1">
      <c r="A5" s="485"/>
      <c r="B5" s="485"/>
      <c r="C5" s="485"/>
      <c r="D5" s="491"/>
      <c r="E5" s="480"/>
      <c r="F5" s="480" t="s">
        <v>440</v>
      </c>
      <c r="G5" s="480" t="s">
        <v>503</v>
      </c>
      <c r="H5" s="564"/>
      <c r="I5" s="564"/>
      <c r="J5" s="564"/>
      <c r="K5" s="564"/>
      <c r="L5" s="572" t="s">
        <v>614</v>
      </c>
      <c r="M5" s="572"/>
      <c r="N5" s="572"/>
      <c r="O5" s="572"/>
      <c r="P5" s="572"/>
      <c r="Q5" s="572"/>
      <c r="R5" s="572"/>
      <c r="S5" s="572"/>
      <c r="T5" s="572"/>
      <c r="U5" s="572"/>
    </row>
    <row r="6" spans="1:21" ht="16.5" customHeight="1">
      <c r="A6" s="485"/>
      <c r="B6" s="485"/>
      <c r="C6" s="485"/>
      <c r="D6" s="491"/>
      <c r="E6" s="480"/>
      <c r="F6" s="480"/>
      <c r="G6" s="576" t="s">
        <v>440</v>
      </c>
      <c r="H6" s="165">
        <v>-1</v>
      </c>
      <c r="I6" s="165">
        <v>-2</v>
      </c>
      <c r="J6" s="165">
        <v>-3</v>
      </c>
      <c r="K6" s="165">
        <v>-4</v>
      </c>
      <c r="L6" s="573" t="s">
        <v>613</v>
      </c>
      <c r="M6" s="165">
        <v>-5</v>
      </c>
      <c r="N6" s="165"/>
      <c r="O6" s="166"/>
      <c r="P6" s="165">
        <v>-6</v>
      </c>
      <c r="Q6" s="166"/>
      <c r="R6" s="165"/>
      <c r="S6" s="167">
        <v>-7</v>
      </c>
      <c r="T6" s="165"/>
      <c r="U6" s="255"/>
    </row>
    <row r="7" spans="1:21" ht="16.5" customHeight="1">
      <c r="A7" s="485"/>
      <c r="B7" s="485"/>
      <c r="C7" s="485"/>
      <c r="D7" s="491"/>
      <c r="E7" s="480"/>
      <c r="F7" s="480"/>
      <c r="G7" s="576"/>
      <c r="H7" s="168" t="s">
        <v>339</v>
      </c>
      <c r="I7" s="168" t="s">
        <v>482</v>
      </c>
      <c r="J7" s="168" t="s">
        <v>483</v>
      </c>
      <c r="K7" s="168" t="s">
        <v>484</v>
      </c>
      <c r="L7" s="573"/>
      <c r="M7" s="168" t="s">
        <v>617</v>
      </c>
      <c r="N7" s="168" t="s">
        <v>618</v>
      </c>
      <c r="O7" s="168" t="s">
        <v>619</v>
      </c>
      <c r="P7" s="168" t="s">
        <v>617</v>
      </c>
      <c r="Q7" s="168" t="s">
        <v>618</v>
      </c>
      <c r="R7" s="168" t="s">
        <v>619</v>
      </c>
      <c r="S7" s="246" t="s">
        <v>322</v>
      </c>
      <c r="T7" s="168" t="s">
        <v>618</v>
      </c>
      <c r="U7" s="249" t="s">
        <v>619</v>
      </c>
    </row>
    <row r="8" spans="1:21" ht="16.5" customHeight="1">
      <c r="A8" s="485"/>
      <c r="B8" s="485"/>
      <c r="C8" s="485"/>
      <c r="D8" s="491"/>
      <c r="E8" s="480"/>
      <c r="F8" s="480"/>
      <c r="G8" s="576"/>
      <c r="H8" s="168"/>
      <c r="I8" s="168"/>
      <c r="J8" s="168"/>
      <c r="K8" s="168"/>
      <c r="L8" s="573"/>
      <c r="M8" s="168"/>
      <c r="N8" s="168" t="s">
        <v>599</v>
      </c>
      <c r="O8" s="168" t="s">
        <v>602</v>
      </c>
      <c r="P8" s="563" t="s">
        <v>632</v>
      </c>
      <c r="Q8" s="168" t="s">
        <v>599</v>
      </c>
      <c r="R8" s="168" t="s">
        <v>602</v>
      </c>
      <c r="S8" s="563" t="s">
        <v>633</v>
      </c>
      <c r="T8" s="168" t="s">
        <v>599</v>
      </c>
      <c r="U8" s="249" t="s">
        <v>602</v>
      </c>
    </row>
    <row r="9" spans="1:21" ht="16.5" customHeight="1">
      <c r="A9" s="485"/>
      <c r="B9" s="485"/>
      <c r="C9" s="485"/>
      <c r="D9" s="491"/>
      <c r="E9" s="480"/>
      <c r="F9" s="480"/>
      <c r="G9" s="576"/>
      <c r="H9" s="168"/>
      <c r="I9" s="545" t="s">
        <v>338</v>
      </c>
      <c r="J9" s="545" t="s">
        <v>338</v>
      </c>
      <c r="K9" s="545" t="s">
        <v>338</v>
      </c>
      <c r="L9" s="573"/>
      <c r="M9" s="545" t="s">
        <v>337</v>
      </c>
      <c r="N9" s="139"/>
      <c r="O9" s="139"/>
      <c r="P9" s="563"/>
      <c r="Q9" s="253"/>
      <c r="R9" s="256"/>
      <c r="S9" s="563"/>
      <c r="T9" s="253"/>
      <c r="U9" s="87"/>
    </row>
    <row r="10" spans="1:21" ht="16.5" customHeight="1">
      <c r="A10" s="485"/>
      <c r="B10" s="485"/>
      <c r="C10" s="485"/>
      <c r="D10" s="491"/>
      <c r="E10" s="480"/>
      <c r="F10" s="480"/>
      <c r="G10" s="576"/>
      <c r="H10" s="168"/>
      <c r="I10" s="545"/>
      <c r="J10" s="545"/>
      <c r="K10" s="545"/>
      <c r="L10" s="573"/>
      <c r="M10" s="545"/>
      <c r="N10" s="139" t="s">
        <v>600</v>
      </c>
      <c r="O10" s="139" t="s">
        <v>600</v>
      </c>
      <c r="P10" s="563"/>
      <c r="Q10" s="139" t="s">
        <v>600</v>
      </c>
      <c r="R10" s="139" t="s">
        <v>600</v>
      </c>
      <c r="S10" s="563"/>
      <c r="T10" s="139" t="s">
        <v>600</v>
      </c>
      <c r="U10" s="69" t="s">
        <v>600</v>
      </c>
    </row>
    <row r="11" spans="1:21" ht="16.5" customHeight="1">
      <c r="A11" s="485"/>
      <c r="B11" s="485"/>
      <c r="C11" s="485"/>
      <c r="D11" s="491"/>
      <c r="E11" s="480"/>
      <c r="F11" s="480"/>
      <c r="G11" s="576"/>
      <c r="H11" s="168"/>
      <c r="I11" s="168"/>
      <c r="J11" s="168"/>
      <c r="K11" s="168"/>
      <c r="L11" s="573"/>
      <c r="M11" s="168"/>
      <c r="N11" s="139"/>
      <c r="O11" s="139"/>
      <c r="P11" s="563"/>
      <c r="Q11" s="139"/>
      <c r="R11" s="139"/>
      <c r="S11" s="563"/>
      <c r="T11" s="139"/>
      <c r="U11" s="69"/>
    </row>
    <row r="12" spans="1:21" s="106" customFormat="1" ht="16.5" customHeight="1">
      <c r="A12" s="487"/>
      <c r="B12" s="487"/>
      <c r="C12" s="487"/>
      <c r="D12" s="482"/>
      <c r="E12" s="480"/>
      <c r="F12" s="480"/>
      <c r="G12" s="576"/>
      <c r="H12" s="233" t="s">
        <v>485</v>
      </c>
      <c r="I12" s="233" t="s">
        <v>486</v>
      </c>
      <c r="J12" s="233" t="s">
        <v>486</v>
      </c>
      <c r="K12" s="233" t="s">
        <v>486</v>
      </c>
      <c r="L12" s="573"/>
      <c r="M12" s="233" t="s">
        <v>622</v>
      </c>
      <c r="N12" s="254" t="s">
        <v>601</v>
      </c>
      <c r="O12" s="254" t="s">
        <v>601</v>
      </c>
      <c r="P12" s="233" t="s">
        <v>623</v>
      </c>
      <c r="Q12" s="254" t="s">
        <v>601</v>
      </c>
      <c r="R12" s="254" t="s">
        <v>601</v>
      </c>
      <c r="S12" s="232" t="s">
        <v>623</v>
      </c>
      <c r="T12" s="254" t="s">
        <v>601</v>
      </c>
      <c r="U12" s="252" t="s">
        <v>601</v>
      </c>
    </row>
    <row r="13" spans="1:21" ht="6" customHeight="1">
      <c r="A13" s="169" t="s">
        <v>260</v>
      </c>
      <c r="B13" s="169"/>
      <c r="C13" s="169"/>
      <c r="D13" s="170" t="s">
        <v>260</v>
      </c>
      <c r="E13" s="171"/>
      <c r="U13" s="33"/>
    </row>
    <row r="14" spans="1:21" ht="16.5" customHeight="1">
      <c r="A14" s="554" t="s">
        <v>603</v>
      </c>
      <c r="B14" s="554"/>
      <c r="C14" s="554"/>
      <c r="D14" s="555"/>
      <c r="U14" s="33"/>
    </row>
    <row r="15" spans="1:21" ht="16.5" customHeight="1">
      <c r="A15" s="552" t="s">
        <v>51</v>
      </c>
      <c r="B15" s="552"/>
      <c r="C15" s="552"/>
      <c r="D15" s="44"/>
      <c r="E15" s="45">
        <v>148811</v>
      </c>
      <c r="F15" s="45">
        <v>107479</v>
      </c>
      <c r="G15" s="45">
        <v>85464</v>
      </c>
      <c r="H15" s="45">
        <v>29387</v>
      </c>
      <c r="I15" s="45">
        <v>43794</v>
      </c>
      <c r="J15" s="45">
        <v>1707</v>
      </c>
      <c r="K15" s="45">
        <v>10576</v>
      </c>
      <c r="L15" s="45">
        <v>22015</v>
      </c>
      <c r="M15" s="45">
        <v>884</v>
      </c>
      <c r="N15" s="45">
        <v>714</v>
      </c>
      <c r="O15" s="45">
        <v>170</v>
      </c>
      <c r="P15" s="45">
        <v>2625</v>
      </c>
      <c r="Q15" s="45">
        <v>1994</v>
      </c>
      <c r="R15" s="45">
        <v>631</v>
      </c>
      <c r="S15" s="45">
        <v>5077</v>
      </c>
      <c r="T15" s="45">
        <v>4435</v>
      </c>
      <c r="U15" s="45">
        <v>642</v>
      </c>
    </row>
    <row r="16" spans="1:21" ht="16.5" customHeight="1">
      <c r="A16" s="552" t="s">
        <v>61</v>
      </c>
      <c r="B16" s="552"/>
      <c r="C16" s="552"/>
      <c r="D16" s="44"/>
      <c r="E16" s="45">
        <v>392588</v>
      </c>
      <c r="F16" s="45">
        <v>350425</v>
      </c>
      <c r="G16" s="45">
        <v>247379</v>
      </c>
      <c r="H16" s="45">
        <v>58838</v>
      </c>
      <c r="I16" s="45">
        <v>159314</v>
      </c>
      <c r="J16" s="45">
        <v>3979</v>
      </c>
      <c r="K16" s="45">
        <v>25248</v>
      </c>
      <c r="L16" s="45">
        <v>103046</v>
      </c>
      <c r="M16" s="45">
        <v>3537</v>
      </c>
      <c r="N16" s="45">
        <v>2857</v>
      </c>
      <c r="O16" s="45">
        <v>680</v>
      </c>
      <c r="P16" s="45">
        <v>7889</v>
      </c>
      <c r="Q16" s="45">
        <v>5987</v>
      </c>
      <c r="R16" s="45">
        <v>1902</v>
      </c>
      <c r="S16" s="45">
        <v>30355</v>
      </c>
      <c r="T16" s="45">
        <v>26568</v>
      </c>
      <c r="U16" s="45">
        <v>3787</v>
      </c>
    </row>
    <row r="17" spans="1:21" ht="16.5" customHeight="1">
      <c r="A17" s="552" t="s">
        <v>65</v>
      </c>
      <c r="B17" s="552"/>
      <c r="C17" s="552"/>
      <c r="D17" s="44"/>
      <c r="E17" s="45">
        <v>391356</v>
      </c>
      <c r="F17" s="45">
        <v>350024</v>
      </c>
      <c r="G17" s="45">
        <v>247095</v>
      </c>
      <c r="H17" s="45">
        <v>58774</v>
      </c>
      <c r="I17" s="45">
        <v>159254</v>
      </c>
      <c r="J17" s="45">
        <v>3926</v>
      </c>
      <c r="K17" s="45">
        <v>25141</v>
      </c>
      <c r="L17" s="45">
        <v>102929</v>
      </c>
      <c r="M17" s="45">
        <v>3536</v>
      </c>
      <c r="N17" s="45">
        <v>2856</v>
      </c>
      <c r="O17" s="45">
        <v>680</v>
      </c>
      <c r="P17" s="45">
        <v>7875</v>
      </c>
      <c r="Q17" s="45">
        <v>5982</v>
      </c>
      <c r="R17" s="45">
        <v>1893</v>
      </c>
      <c r="S17" s="45">
        <v>30347</v>
      </c>
      <c r="T17" s="45">
        <v>26561</v>
      </c>
      <c r="U17" s="45">
        <v>3786</v>
      </c>
    </row>
    <row r="18" spans="1:21" ht="16.5" customHeight="1">
      <c r="A18" s="550" t="s">
        <v>598</v>
      </c>
      <c r="B18" s="550"/>
      <c r="C18" s="550"/>
      <c r="D18" s="44"/>
      <c r="E18" s="66">
        <v>2.63</v>
      </c>
      <c r="F18" s="66">
        <v>3.26</v>
      </c>
      <c r="G18" s="66">
        <v>2.89</v>
      </c>
      <c r="H18" s="66">
        <v>2</v>
      </c>
      <c r="I18" s="66">
        <v>3.64</v>
      </c>
      <c r="J18" s="66">
        <v>2.3</v>
      </c>
      <c r="K18" s="66">
        <v>2.38</v>
      </c>
      <c r="L18" s="66">
        <v>4.68</v>
      </c>
      <c r="M18" s="66">
        <v>4</v>
      </c>
      <c r="N18" s="66">
        <v>4</v>
      </c>
      <c r="O18" s="66">
        <v>4</v>
      </c>
      <c r="P18" s="66">
        <v>3</v>
      </c>
      <c r="Q18" s="66">
        <v>3</v>
      </c>
      <c r="R18" s="66">
        <v>3</v>
      </c>
      <c r="S18" s="66">
        <v>5.98</v>
      </c>
      <c r="T18" s="66">
        <v>5.99</v>
      </c>
      <c r="U18" s="66">
        <v>5.9</v>
      </c>
    </row>
    <row r="19" spans="1:4" ht="16.5" customHeight="1">
      <c r="A19" s="44" t="s">
        <v>66</v>
      </c>
      <c r="B19" s="87"/>
      <c r="C19" s="59"/>
      <c r="D19" s="44"/>
    </row>
    <row r="20" spans="1:4" ht="16.5" customHeight="1">
      <c r="A20" s="172"/>
      <c r="B20" s="551" t="s">
        <v>593</v>
      </c>
      <c r="C20" s="551"/>
      <c r="D20" s="532"/>
    </row>
    <row r="21" spans="1:21" ht="16.5" customHeight="1">
      <c r="A21" s="59"/>
      <c r="B21" s="59"/>
      <c r="C21" s="552" t="s">
        <v>594</v>
      </c>
      <c r="D21" s="553"/>
      <c r="E21" s="45">
        <v>16667</v>
      </c>
      <c r="F21" s="45">
        <v>16667</v>
      </c>
      <c r="G21" s="45">
        <v>13065</v>
      </c>
      <c r="H21" s="46" t="s">
        <v>609</v>
      </c>
      <c r="I21" s="45">
        <v>12300</v>
      </c>
      <c r="J21" s="45">
        <v>28</v>
      </c>
      <c r="K21" s="45">
        <v>737</v>
      </c>
      <c r="L21" s="45">
        <v>3602</v>
      </c>
      <c r="M21" s="46" t="s">
        <v>14</v>
      </c>
      <c r="N21" s="46" t="s">
        <v>14</v>
      </c>
      <c r="O21" s="46" t="s">
        <v>14</v>
      </c>
      <c r="P21" s="46" t="s">
        <v>14</v>
      </c>
      <c r="Q21" s="46" t="s">
        <v>14</v>
      </c>
      <c r="R21" s="46" t="s">
        <v>14</v>
      </c>
      <c r="S21" s="45">
        <v>1330</v>
      </c>
      <c r="T21" s="45">
        <v>1139</v>
      </c>
      <c r="U21" s="45">
        <v>191</v>
      </c>
    </row>
    <row r="22" spans="1:21" ht="16.5" customHeight="1">
      <c r="A22" s="59"/>
      <c r="B22" s="59"/>
      <c r="C22" s="552" t="s">
        <v>595</v>
      </c>
      <c r="D22" s="553"/>
      <c r="E22" s="45">
        <v>68408</v>
      </c>
      <c r="F22" s="45">
        <v>68408</v>
      </c>
      <c r="G22" s="45">
        <v>48087</v>
      </c>
      <c r="H22" s="46" t="s">
        <v>609</v>
      </c>
      <c r="I22" s="45">
        <v>45979</v>
      </c>
      <c r="J22" s="45">
        <v>87</v>
      </c>
      <c r="K22" s="45">
        <v>2021</v>
      </c>
      <c r="L22" s="45">
        <v>20321</v>
      </c>
      <c r="M22" s="46" t="s">
        <v>14</v>
      </c>
      <c r="N22" s="46" t="s">
        <v>14</v>
      </c>
      <c r="O22" s="46" t="s">
        <v>14</v>
      </c>
      <c r="P22" s="46" t="s">
        <v>14</v>
      </c>
      <c r="Q22" s="46" t="s">
        <v>14</v>
      </c>
      <c r="R22" s="46" t="s">
        <v>14</v>
      </c>
      <c r="S22" s="45">
        <v>7990</v>
      </c>
      <c r="T22" s="45">
        <v>6863</v>
      </c>
      <c r="U22" s="45">
        <v>1127</v>
      </c>
    </row>
    <row r="23" spans="1:21" ht="16.5" customHeight="1">
      <c r="A23" s="59"/>
      <c r="B23" s="59"/>
      <c r="C23" s="552" t="s">
        <v>597</v>
      </c>
      <c r="D23" s="553"/>
      <c r="E23" s="45">
        <v>21831</v>
      </c>
      <c r="F23" s="45">
        <v>21831</v>
      </c>
      <c r="G23" s="45">
        <v>17084</v>
      </c>
      <c r="H23" s="46" t="s">
        <v>609</v>
      </c>
      <c r="I23" s="45">
        <v>16172</v>
      </c>
      <c r="J23" s="45">
        <v>31</v>
      </c>
      <c r="K23" s="45">
        <v>881</v>
      </c>
      <c r="L23" s="45">
        <v>4747</v>
      </c>
      <c r="M23" s="46" t="s">
        <v>14</v>
      </c>
      <c r="N23" s="46" t="s">
        <v>14</v>
      </c>
      <c r="O23" s="46" t="s">
        <v>14</v>
      </c>
      <c r="P23" s="46" t="s">
        <v>14</v>
      </c>
      <c r="Q23" s="46" t="s">
        <v>14</v>
      </c>
      <c r="R23" s="46" t="s">
        <v>14</v>
      </c>
      <c r="S23" s="45">
        <v>1797</v>
      </c>
      <c r="T23" s="45">
        <v>1546</v>
      </c>
      <c r="U23" s="45">
        <v>251</v>
      </c>
    </row>
    <row r="24" spans="1:21" ht="16.5" customHeight="1">
      <c r="A24" s="44" t="s">
        <v>66</v>
      </c>
      <c r="B24" s="59"/>
      <c r="C24" s="59"/>
      <c r="D24" s="44"/>
      <c r="E24" s="47"/>
      <c r="F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18" ht="16.5" customHeight="1">
      <c r="A25" s="172"/>
      <c r="B25" s="551" t="s">
        <v>67</v>
      </c>
      <c r="C25" s="551"/>
      <c r="D25" s="532"/>
      <c r="P25" s="46"/>
      <c r="Q25" s="46"/>
      <c r="R25" s="46"/>
    </row>
    <row r="26" spans="1:21" ht="16.5" customHeight="1">
      <c r="A26" s="59"/>
      <c r="B26" s="59"/>
      <c r="C26" s="552" t="s">
        <v>594</v>
      </c>
      <c r="D26" s="553"/>
      <c r="E26" s="45">
        <v>39521</v>
      </c>
      <c r="F26" s="45">
        <v>39396</v>
      </c>
      <c r="G26" s="45">
        <v>28583</v>
      </c>
      <c r="H26" s="45">
        <v>2</v>
      </c>
      <c r="I26" s="45">
        <v>25151</v>
      </c>
      <c r="J26" s="45">
        <v>254</v>
      </c>
      <c r="K26" s="45">
        <v>3176</v>
      </c>
      <c r="L26" s="45">
        <v>10813</v>
      </c>
      <c r="M26" s="45">
        <v>2</v>
      </c>
      <c r="N26" s="46">
        <v>2</v>
      </c>
      <c r="O26" s="46" t="s">
        <v>14</v>
      </c>
      <c r="P26" s="46" t="s">
        <v>14</v>
      </c>
      <c r="Q26" s="46" t="s">
        <v>14</v>
      </c>
      <c r="R26" s="46" t="s">
        <v>14</v>
      </c>
      <c r="S26" s="45">
        <v>3905</v>
      </c>
      <c r="T26" s="45">
        <v>3434</v>
      </c>
      <c r="U26" s="45">
        <v>471</v>
      </c>
    </row>
    <row r="27" spans="1:21" ht="16.5" customHeight="1">
      <c r="A27" s="59"/>
      <c r="B27" s="59"/>
      <c r="C27" s="552" t="s">
        <v>595</v>
      </c>
      <c r="D27" s="553"/>
      <c r="E27" s="45">
        <v>165606</v>
      </c>
      <c r="F27" s="45">
        <v>165481</v>
      </c>
      <c r="G27" s="45">
        <v>106343</v>
      </c>
      <c r="H27" s="45">
        <v>4</v>
      </c>
      <c r="I27" s="45">
        <v>96801</v>
      </c>
      <c r="J27" s="45">
        <v>730</v>
      </c>
      <c r="K27" s="45">
        <v>8808</v>
      </c>
      <c r="L27" s="45">
        <v>59138</v>
      </c>
      <c r="M27" s="45">
        <v>8</v>
      </c>
      <c r="N27" s="46">
        <v>8</v>
      </c>
      <c r="O27" s="46" t="s">
        <v>14</v>
      </c>
      <c r="P27" s="46" t="s">
        <v>14</v>
      </c>
      <c r="Q27" s="46" t="s">
        <v>14</v>
      </c>
      <c r="R27" s="46" t="s">
        <v>14</v>
      </c>
      <c r="S27" s="45">
        <v>23765</v>
      </c>
      <c r="T27" s="45">
        <v>20937</v>
      </c>
      <c r="U27" s="45">
        <v>2828</v>
      </c>
    </row>
    <row r="28" spans="1:21" ht="16.5" customHeight="1">
      <c r="A28" s="59"/>
      <c r="B28" s="59"/>
      <c r="C28" s="550" t="s">
        <v>596</v>
      </c>
      <c r="D28" s="556"/>
      <c r="E28" s="45">
        <v>67380</v>
      </c>
      <c r="F28" s="45">
        <v>67255</v>
      </c>
      <c r="G28" s="45">
        <v>48368</v>
      </c>
      <c r="H28" s="45">
        <v>2</v>
      </c>
      <c r="I28" s="45">
        <v>43005</v>
      </c>
      <c r="J28" s="45">
        <v>383</v>
      </c>
      <c r="K28" s="45">
        <v>4978</v>
      </c>
      <c r="L28" s="45">
        <v>18887</v>
      </c>
      <c r="M28" s="45">
        <v>2</v>
      </c>
      <c r="N28" s="46">
        <v>2</v>
      </c>
      <c r="O28" s="46" t="s">
        <v>14</v>
      </c>
      <c r="P28" s="46" t="s">
        <v>14</v>
      </c>
      <c r="Q28" s="46" t="s">
        <v>14</v>
      </c>
      <c r="R28" s="46" t="s">
        <v>14</v>
      </c>
      <c r="S28" s="45">
        <v>7346</v>
      </c>
      <c r="T28" s="45">
        <v>6514</v>
      </c>
      <c r="U28" s="45">
        <v>832</v>
      </c>
    </row>
    <row r="29" spans="1:18" ht="16.5" customHeight="1">
      <c r="A29" s="59" t="s">
        <v>66</v>
      </c>
      <c r="B29" s="59"/>
      <c r="C29" s="59"/>
      <c r="D29" s="44"/>
      <c r="P29" s="46"/>
      <c r="Q29" s="46"/>
      <c r="R29" s="46"/>
    </row>
    <row r="30" spans="1:18" ht="16.5" customHeight="1">
      <c r="A30" s="172"/>
      <c r="B30" s="557" t="s">
        <v>68</v>
      </c>
      <c r="C30" s="557"/>
      <c r="D30" s="558"/>
      <c r="P30" s="46"/>
      <c r="Q30" s="46"/>
      <c r="R30" s="46"/>
    </row>
    <row r="31" spans="1:21" ht="16.5" customHeight="1">
      <c r="A31" s="59"/>
      <c r="B31" s="59"/>
      <c r="C31" s="552" t="s">
        <v>594</v>
      </c>
      <c r="D31" s="553"/>
      <c r="E31" s="45">
        <v>147676</v>
      </c>
      <c r="F31" s="45">
        <v>107171</v>
      </c>
      <c r="G31" s="45">
        <v>85242</v>
      </c>
      <c r="H31" s="45">
        <v>29352</v>
      </c>
      <c r="I31" s="45">
        <v>43759</v>
      </c>
      <c r="J31" s="45">
        <v>1660</v>
      </c>
      <c r="K31" s="45">
        <v>10471</v>
      </c>
      <c r="L31" s="45">
        <v>21929</v>
      </c>
      <c r="M31" s="45">
        <v>883</v>
      </c>
      <c r="N31" s="45">
        <v>713</v>
      </c>
      <c r="O31" s="45">
        <v>170</v>
      </c>
      <c r="P31" s="45">
        <v>2617</v>
      </c>
      <c r="Q31" s="45">
        <v>1990</v>
      </c>
      <c r="R31" s="45">
        <v>627</v>
      </c>
      <c r="S31" s="45">
        <v>5070</v>
      </c>
      <c r="T31" s="45">
        <v>4429</v>
      </c>
      <c r="U31" s="45">
        <v>641</v>
      </c>
    </row>
    <row r="32" spans="1:21" ht="16.5" customHeight="1">
      <c r="A32" s="59"/>
      <c r="B32" s="59"/>
      <c r="C32" s="552" t="s">
        <v>595</v>
      </c>
      <c r="D32" s="553"/>
      <c r="E32" s="45">
        <v>389621</v>
      </c>
      <c r="F32" s="45">
        <v>349116</v>
      </c>
      <c r="G32" s="45">
        <v>246557</v>
      </c>
      <c r="H32" s="45">
        <v>58704</v>
      </c>
      <c r="I32" s="45">
        <v>159135</v>
      </c>
      <c r="J32" s="45">
        <v>3820</v>
      </c>
      <c r="K32" s="45">
        <v>24898</v>
      </c>
      <c r="L32" s="45">
        <v>102559</v>
      </c>
      <c r="M32" s="45">
        <v>3532</v>
      </c>
      <c r="N32" s="45">
        <v>2852</v>
      </c>
      <c r="O32" s="45">
        <v>680</v>
      </c>
      <c r="P32" s="45">
        <v>7851</v>
      </c>
      <c r="Q32" s="45">
        <v>5970</v>
      </c>
      <c r="R32" s="45">
        <v>1881</v>
      </c>
      <c r="S32" s="45">
        <v>30304</v>
      </c>
      <c r="T32" s="45">
        <v>26525</v>
      </c>
      <c r="U32" s="45">
        <v>3779</v>
      </c>
    </row>
    <row r="33" spans="1:12" ht="6.75" customHeight="1">
      <c r="A33" s="59"/>
      <c r="B33" s="59"/>
      <c r="C33" s="59"/>
      <c r="D33" s="44"/>
      <c r="L33" s="45" t="s">
        <v>11</v>
      </c>
    </row>
    <row r="34" spans="1:4" ht="16.5" customHeight="1">
      <c r="A34" s="554" t="s">
        <v>928</v>
      </c>
      <c r="B34" s="554"/>
      <c r="C34" s="554"/>
      <c r="D34" s="555"/>
    </row>
    <row r="35" spans="1:21" ht="16.5" customHeight="1">
      <c r="A35" s="552" t="s">
        <v>51</v>
      </c>
      <c r="B35" s="552"/>
      <c r="C35" s="552"/>
      <c r="D35" s="44"/>
      <c r="E35" s="45">
        <v>161473</v>
      </c>
      <c r="F35" s="45">
        <v>111330</v>
      </c>
      <c r="G35" s="45">
        <v>90939</v>
      </c>
      <c r="H35" s="45">
        <v>31838</v>
      </c>
      <c r="I35" s="45">
        <v>45311</v>
      </c>
      <c r="J35" s="45">
        <v>1872</v>
      </c>
      <c r="K35" s="45">
        <v>11918</v>
      </c>
      <c r="L35" s="45">
        <v>20391</v>
      </c>
      <c r="M35" s="45">
        <v>828</v>
      </c>
      <c r="N35" s="45">
        <v>663</v>
      </c>
      <c r="O35" s="45">
        <v>165</v>
      </c>
      <c r="P35" s="45">
        <v>2742</v>
      </c>
      <c r="Q35" s="45">
        <v>2080</v>
      </c>
      <c r="R35" s="45">
        <v>662</v>
      </c>
      <c r="S35" s="45">
        <v>4252</v>
      </c>
      <c r="T35" s="45">
        <v>3652</v>
      </c>
      <c r="U35" s="45">
        <v>599</v>
      </c>
    </row>
    <row r="36" spans="1:21" ht="16.5" customHeight="1">
      <c r="A36" s="552" t="s">
        <v>61</v>
      </c>
      <c r="B36" s="552"/>
      <c r="C36" s="552"/>
      <c r="D36" s="44"/>
      <c r="E36" s="45">
        <v>405373</v>
      </c>
      <c r="F36" s="45">
        <v>353346</v>
      </c>
      <c r="G36" s="45">
        <v>260512</v>
      </c>
      <c r="H36" s="45">
        <v>63676</v>
      </c>
      <c r="I36" s="45">
        <v>164495</v>
      </c>
      <c r="J36" s="45">
        <v>4261</v>
      </c>
      <c r="K36" s="45">
        <v>28080</v>
      </c>
      <c r="L36" s="45">
        <v>92834</v>
      </c>
      <c r="M36" s="45">
        <v>3312</v>
      </c>
      <c r="N36" s="45">
        <v>2652</v>
      </c>
      <c r="O36" s="45">
        <v>660</v>
      </c>
      <c r="P36" s="45">
        <v>8226</v>
      </c>
      <c r="Q36" s="45">
        <v>6240</v>
      </c>
      <c r="R36" s="45">
        <v>1986</v>
      </c>
      <c r="S36" s="45">
        <v>25192</v>
      </c>
      <c r="T36" s="45">
        <v>21678</v>
      </c>
      <c r="U36" s="45">
        <v>3509</v>
      </c>
    </row>
    <row r="37" spans="1:4" ht="16.5" customHeight="1">
      <c r="A37" s="552" t="s">
        <v>65</v>
      </c>
      <c r="B37" s="552"/>
      <c r="C37" s="552"/>
      <c r="D37" s="44"/>
    </row>
    <row r="38" spans="1:8" ht="16.5" customHeight="1">
      <c r="A38" s="550" t="s">
        <v>598</v>
      </c>
      <c r="B38" s="550"/>
      <c r="C38" s="550"/>
      <c r="D38" s="44"/>
      <c r="E38" s="66"/>
      <c r="F38" s="66"/>
      <c r="G38" s="66"/>
      <c r="H38" s="66"/>
    </row>
    <row r="39" spans="1:4" ht="16.5" customHeight="1">
      <c r="A39" s="44" t="s">
        <v>66</v>
      </c>
      <c r="B39" s="87"/>
      <c r="C39" s="59"/>
      <c r="D39" s="44"/>
    </row>
    <row r="40" spans="1:4" ht="16.5" customHeight="1">
      <c r="A40" s="172"/>
      <c r="B40" s="551" t="s">
        <v>593</v>
      </c>
      <c r="C40" s="574"/>
      <c r="D40" s="575"/>
    </row>
    <row r="41" spans="1:21" ht="16.5" customHeight="1">
      <c r="A41" s="59"/>
      <c r="B41" s="59"/>
      <c r="C41" s="552" t="s">
        <v>594</v>
      </c>
      <c r="D41" s="553"/>
      <c r="E41" s="45">
        <v>15664</v>
      </c>
      <c r="F41" s="45">
        <v>15623</v>
      </c>
      <c r="G41" s="45">
        <v>12806</v>
      </c>
      <c r="H41" s="46" t="s">
        <v>14</v>
      </c>
      <c r="I41" s="45">
        <v>12122</v>
      </c>
      <c r="J41" s="45">
        <v>28</v>
      </c>
      <c r="K41" s="45">
        <v>656</v>
      </c>
      <c r="L41" s="45">
        <v>2817</v>
      </c>
      <c r="M41" s="46" t="s">
        <v>14</v>
      </c>
      <c r="N41" s="46" t="s">
        <v>14</v>
      </c>
      <c r="O41" s="46" t="s">
        <v>14</v>
      </c>
      <c r="P41" s="46" t="s">
        <v>14</v>
      </c>
      <c r="Q41" s="46" t="s">
        <v>14</v>
      </c>
      <c r="R41" s="46" t="s">
        <v>14</v>
      </c>
      <c r="S41" s="45">
        <v>1023</v>
      </c>
      <c r="T41" s="45">
        <v>854</v>
      </c>
      <c r="U41" s="45">
        <v>169</v>
      </c>
    </row>
    <row r="42" spans="1:21" ht="16.5" customHeight="1">
      <c r="A42" s="59"/>
      <c r="B42" s="59"/>
      <c r="C42" s="552" t="s">
        <v>595</v>
      </c>
      <c r="D42" s="553"/>
      <c r="E42" s="178">
        <v>63585</v>
      </c>
      <c r="F42" s="349">
        <v>63388</v>
      </c>
      <c r="G42" s="349">
        <v>47473</v>
      </c>
      <c r="H42" s="178" t="s">
        <v>14</v>
      </c>
      <c r="I42" s="178">
        <v>45642</v>
      </c>
      <c r="J42" s="349">
        <v>66</v>
      </c>
      <c r="K42" s="349">
        <v>1765</v>
      </c>
      <c r="L42" s="349">
        <v>15915</v>
      </c>
      <c r="M42" s="178" t="s">
        <v>14</v>
      </c>
      <c r="N42" s="178" t="s">
        <v>14</v>
      </c>
      <c r="O42" s="178" t="s">
        <v>14</v>
      </c>
      <c r="P42" s="178" t="s">
        <v>14</v>
      </c>
      <c r="Q42" s="178" t="s">
        <v>14</v>
      </c>
      <c r="R42" s="178" t="s">
        <v>14</v>
      </c>
      <c r="S42" s="349">
        <v>6142</v>
      </c>
      <c r="T42" s="349">
        <v>5148</v>
      </c>
      <c r="U42" s="349">
        <v>994</v>
      </c>
    </row>
    <row r="43" spans="1:21" ht="16.5" customHeight="1">
      <c r="A43" s="59"/>
      <c r="B43" s="59"/>
      <c r="C43" s="552" t="s">
        <v>597</v>
      </c>
      <c r="D43" s="553"/>
      <c r="E43" s="45">
        <v>20394</v>
      </c>
      <c r="F43" s="45">
        <v>20347</v>
      </c>
      <c r="G43" s="45">
        <v>16723</v>
      </c>
      <c r="H43" s="46" t="s">
        <v>14</v>
      </c>
      <c r="I43" s="45">
        <v>15928</v>
      </c>
      <c r="J43" s="45">
        <v>33</v>
      </c>
      <c r="K43" s="45">
        <v>762</v>
      </c>
      <c r="L43" s="45">
        <v>3624</v>
      </c>
      <c r="M43" s="46" t="s">
        <v>14</v>
      </c>
      <c r="N43" s="46" t="s">
        <v>14</v>
      </c>
      <c r="O43" s="46" t="s">
        <v>14</v>
      </c>
      <c r="P43" s="46" t="s">
        <v>14</v>
      </c>
      <c r="Q43" s="46" t="s">
        <v>14</v>
      </c>
      <c r="R43" s="46" t="s">
        <v>14</v>
      </c>
      <c r="S43" s="45">
        <v>1370</v>
      </c>
      <c r="T43" s="45">
        <v>1137</v>
      </c>
      <c r="U43" s="45">
        <v>233</v>
      </c>
    </row>
    <row r="44" spans="1:18" ht="16.5" customHeight="1">
      <c r="A44" s="44" t="s">
        <v>66</v>
      </c>
      <c r="B44" s="59"/>
      <c r="C44" s="59"/>
      <c r="D44" s="44"/>
      <c r="E44" s="47"/>
      <c r="F44" s="47"/>
      <c r="M44" s="46"/>
      <c r="N44" s="46"/>
      <c r="O44" s="46"/>
      <c r="P44" s="46"/>
      <c r="Q44" s="46"/>
      <c r="R44" s="46"/>
    </row>
    <row r="45" spans="1:18" ht="16.5" customHeight="1">
      <c r="A45" s="172"/>
      <c r="B45" s="551" t="s">
        <v>67</v>
      </c>
      <c r="C45" s="551"/>
      <c r="D45" s="532"/>
      <c r="M45" s="46"/>
      <c r="N45" s="46"/>
      <c r="O45" s="46"/>
      <c r="P45" s="46"/>
      <c r="Q45" s="46"/>
      <c r="R45" s="46"/>
    </row>
    <row r="46" spans="1:21" ht="16.5" customHeight="1">
      <c r="A46" s="59"/>
      <c r="B46" s="59"/>
      <c r="C46" s="552" t="s">
        <v>594</v>
      </c>
      <c r="D46" s="553"/>
      <c r="E46" s="45">
        <v>39805</v>
      </c>
      <c r="F46" s="45">
        <v>39573</v>
      </c>
      <c r="G46" s="45">
        <v>30237</v>
      </c>
      <c r="H46" s="47">
        <v>5</v>
      </c>
      <c r="I46" s="45">
        <v>26448</v>
      </c>
      <c r="J46" s="45">
        <v>290</v>
      </c>
      <c r="K46" s="45">
        <v>3494</v>
      </c>
      <c r="L46" s="45">
        <v>9336</v>
      </c>
      <c r="M46" s="46" t="s">
        <v>14</v>
      </c>
      <c r="N46" s="46" t="s">
        <v>14</v>
      </c>
      <c r="O46" s="46" t="s">
        <v>14</v>
      </c>
      <c r="P46" s="46" t="s">
        <v>14</v>
      </c>
      <c r="Q46" s="46" t="s">
        <v>14</v>
      </c>
      <c r="R46" s="46" t="s">
        <v>14</v>
      </c>
      <c r="S46" s="45">
        <v>3133</v>
      </c>
      <c r="T46" s="45">
        <v>2688</v>
      </c>
      <c r="U46" s="45">
        <v>445</v>
      </c>
    </row>
    <row r="47" spans="1:21" ht="16.5" customHeight="1">
      <c r="A47" s="59"/>
      <c r="B47" s="59"/>
      <c r="C47" s="552" t="s">
        <v>595</v>
      </c>
      <c r="D47" s="553"/>
      <c r="E47" s="45">
        <v>162983</v>
      </c>
      <c r="F47" s="45">
        <v>162350</v>
      </c>
      <c r="G47" s="45">
        <v>112056</v>
      </c>
      <c r="H47" s="45">
        <v>10</v>
      </c>
      <c r="I47" s="45">
        <v>101714</v>
      </c>
      <c r="J47" s="45">
        <v>780</v>
      </c>
      <c r="K47" s="45">
        <v>9552</v>
      </c>
      <c r="L47" s="45">
        <v>50294</v>
      </c>
      <c r="M47" s="46" t="s">
        <v>14</v>
      </c>
      <c r="N47" s="46" t="s">
        <v>14</v>
      </c>
      <c r="O47" s="46" t="s">
        <v>14</v>
      </c>
      <c r="P47" s="46" t="s">
        <v>14</v>
      </c>
      <c r="Q47" s="46" t="s">
        <v>14</v>
      </c>
      <c r="R47" s="46" t="s">
        <v>14</v>
      </c>
      <c r="S47" s="45">
        <v>18975</v>
      </c>
      <c r="T47" s="45">
        <v>16317</v>
      </c>
      <c r="U47" s="45">
        <v>2658</v>
      </c>
    </row>
    <row r="48" spans="1:21" ht="16.5" customHeight="1">
      <c r="A48" s="59"/>
      <c r="B48" s="59"/>
      <c r="C48" s="550" t="s">
        <v>596</v>
      </c>
      <c r="D48" s="556"/>
      <c r="E48" s="45">
        <v>67310</v>
      </c>
      <c r="F48" s="45">
        <v>67025</v>
      </c>
      <c r="G48" s="45">
        <v>51253</v>
      </c>
      <c r="H48" s="45">
        <v>5</v>
      </c>
      <c r="I48" s="45">
        <v>45483</v>
      </c>
      <c r="J48" s="45">
        <v>416</v>
      </c>
      <c r="K48" s="45">
        <v>5349</v>
      </c>
      <c r="L48" s="45">
        <v>15772</v>
      </c>
      <c r="M48" s="46" t="s">
        <v>14</v>
      </c>
      <c r="N48" s="46" t="s">
        <v>14</v>
      </c>
      <c r="O48" s="46" t="s">
        <v>14</v>
      </c>
      <c r="P48" s="46" t="s">
        <v>14</v>
      </c>
      <c r="Q48" s="46" t="s">
        <v>14</v>
      </c>
      <c r="R48" s="46" t="s">
        <v>14</v>
      </c>
      <c r="S48" s="45">
        <v>5757</v>
      </c>
      <c r="T48" s="45">
        <v>4976</v>
      </c>
      <c r="U48" s="45">
        <v>781</v>
      </c>
    </row>
    <row r="49" spans="1:18" ht="16.5" customHeight="1">
      <c r="A49" s="59" t="s">
        <v>66</v>
      </c>
      <c r="B49" s="59"/>
      <c r="C49" s="59"/>
      <c r="D49" s="44"/>
      <c r="M49" s="46"/>
      <c r="N49" s="46"/>
      <c r="O49" s="46"/>
      <c r="P49" s="46"/>
      <c r="Q49" s="46"/>
      <c r="R49" s="46"/>
    </row>
    <row r="50" spans="1:18" ht="16.5" customHeight="1">
      <c r="A50" s="172"/>
      <c r="B50" s="552" t="s">
        <v>957</v>
      </c>
      <c r="C50" s="552"/>
      <c r="D50" s="553"/>
      <c r="M50" s="46"/>
      <c r="N50" s="46"/>
      <c r="O50" s="46"/>
      <c r="P50" s="46"/>
      <c r="Q50" s="46"/>
      <c r="R50" s="46"/>
    </row>
    <row r="51" spans="1:21" ht="16.5" customHeight="1">
      <c r="A51" s="59"/>
      <c r="B51" s="59"/>
      <c r="C51" s="552" t="s">
        <v>594</v>
      </c>
      <c r="D51" s="553"/>
      <c r="E51" s="45">
        <v>14938</v>
      </c>
      <c r="F51" s="45">
        <v>14901</v>
      </c>
      <c r="G51" s="46" t="s">
        <v>14</v>
      </c>
      <c r="H51" s="46" t="s">
        <v>14</v>
      </c>
      <c r="I51" s="46" t="s">
        <v>14</v>
      </c>
      <c r="J51" s="46" t="s">
        <v>14</v>
      </c>
      <c r="K51" s="46" t="s">
        <v>14</v>
      </c>
      <c r="L51" s="45">
        <v>14901</v>
      </c>
      <c r="M51" s="46" t="s">
        <v>14</v>
      </c>
      <c r="N51" s="46" t="s">
        <v>14</v>
      </c>
      <c r="O51" s="46" t="s">
        <v>14</v>
      </c>
      <c r="P51" s="46" t="s">
        <v>14</v>
      </c>
      <c r="Q51" s="46" t="s">
        <v>14</v>
      </c>
      <c r="R51" s="46" t="s">
        <v>14</v>
      </c>
      <c r="S51" s="45">
        <v>4252</v>
      </c>
      <c r="T51" s="45">
        <v>3652</v>
      </c>
      <c r="U51" s="45">
        <v>599</v>
      </c>
    </row>
    <row r="52" spans="1:21" ht="16.5" customHeight="1">
      <c r="A52" s="59"/>
      <c r="B52" s="59"/>
      <c r="C52" s="552" t="s">
        <v>595</v>
      </c>
      <c r="D52" s="553"/>
      <c r="E52" s="45">
        <v>75977</v>
      </c>
      <c r="F52" s="45">
        <v>75710</v>
      </c>
      <c r="G52" s="46" t="s">
        <v>14</v>
      </c>
      <c r="H52" s="46" t="s">
        <v>14</v>
      </c>
      <c r="I52" s="210" t="s">
        <v>14</v>
      </c>
      <c r="J52" s="210" t="s">
        <v>14</v>
      </c>
      <c r="K52" s="210" t="s">
        <v>14</v>
      </c>
      <c r="L52" s="47">
        <v>75710</v>
      </c>
      <c r="M52" s="210" t="s">
        <v>14</v>
      </c>
      <c r="N52" s="210" t="s">
        <v>14</v>
      </c>
      <c r="O52" s="210" t="s">
        <v>14</v>
      </c>
      <c r="P52" s="210" t="s">
        <v>14</v>
      </c>
      <c r="Q52" s="210" t="s">
        <v>14</v>
      </c>
      <c r="R52" s="210" t="s">
        <v>14</v>
      </c>
      <c r="S52" s="47">
        <v>25192</v>
      </c>
      <c r="T52" s="47">
        <v>21678</v>
      </c>
      <c r="U52" s="47">
        <v>3509</v>
      </c>
    </row>
    <row r="53" spans="1:21" ht="6" customHeight="1" thickBot="1">
      <c r="A53" s="52"/>
      <c r="B53" s="52"/>
      <c r="C53" s="52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ht="22.5" customHeight="1">
      <c r="A54" s="544" t="s">
        <v>634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65" t="s">
        <v>611</v>
      </c>
      <c r="M54" s="565"/>
      <c r="N54" s="565"/>
      <c r="O54" s="565"/>
      <c r="P54" s="565"/>
      <c r="Q54" s="565"/>
      <c r="R54" s="565"/>
      <c r="S54" s="565"/>
      <c r="T54" s="565"/>
      <c r="U54" s="565"/>
    </row>
    <row r="55" spans="1:21" ht="9" customHeight="1" thickBot="1">
      <c r="A55" s="52"/>
      <c r="B55" s="52"/>
      <c r="C55" s="52"/>
      <c r="D55" s="52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ht="16.5" customHeight="1">
      <c r="A56" s="485" t="s">
        <v>612</v>
      </c>
      <c r="B56" s="485"/>
      <c r="C56" s="485"/>
      <c r="D56" s="491"/>
      <c r="E56" s="548" t="s">
        <v>607</v>
      </c>
      <c r="F56" s="549"/>
      <c r="G56" s="549"/>
      <c r="H56" s="549"/>
      <c r="I56" s="549"/>
      <c r="J56" s="549"/>
      <c r="K56" s="549"/>
      <c r="L56" s="570" t="s">
        <v>606</v>
      </c>
      <c r="M56" s="570"/>
      <c r="N56" s="570"/>
      <c r="O56" s="570"/>
      <c r="P56" s="570"/>
      <c r="Q56" s="570"/>
      <c r="R56" s="570"/>
      <c r="S56" s="570"/>
      <c r="T56" s="570"/>
      <c r="U56" s="570"/>
    </row>
    <row r="57" spans="1:21" ht="16.5" customHeight="1">
      <c r="A57" s="485"/>
      <c r="B57" s="485"/>
      <c r="C57" s="485"/>
      <c r="D57" s="491"/>
      <c r="E57" s="546" t="s">
        <v>604</v>
      </c>
      <c r="F57" s="547"/>
      <c r="G57" s="547"/>
      <c r="H57" s="547"/>
      <c r="I57" s="547"/>
      <c r="J57" s="547"/>
      <c r="K57" s="547"/>
      <c r="L57" s="559" t="s">
        <v>605</v>
      </c>
      <c r="M57" s="559"/>
      <c r="N57" s="559"/>
      <c r="O57" s="559"/>
      <c r="P57" s="559"/>
      <c r="Q57" s="559"/>
      <c r="R57" s="559"/>
      <c r="S57" s="559"/>
      <c r="T57" s="42" t="s">
        <v>66</v>
      </c>
      <c r="U57" s="42" t="s">
        <v>66</v>
      </c>
    </row>
    <row r="58" spans="1:21" ht="16.5" customHeight="1">
      <c r="A58" s="485"/>
      <c r="B58" s="485"/>
      <c r="C58" s="485"/>
      <c r="D58" s="491"/>
      <c r="E58" s="546" t="s">
        <v>615</v>
      </c>
      <c r="F58" s="547"/>
      <c r="G58" s="547"/>
      <c r="H58" s="547"/>
      <c r="I58" s="547"/>
      <c r="J58" s="547"/>
      <c r="K58" s="547"/>
      <c r="L58" s="568" t="s">
        <v>608</v>
      </c>
      <c r="M58" s="568"/>
      <c r="N58" s="568"/>
      <c r="O58" s="568"/>
      <c r="P58" s="568"/>
      <c r="Q58" s="569"/>
      <c r="R58" s="560" t="s">
        <v>616</v>
      </c>
      <c r="S58" s="560" t="s">
        <v>71</v>
      </c>
      <c r="T58" s="564" t="s">
        <v>69</v>
      </c>
      <c r="U58" s="566" t="s">
        <v>70</v>
      </c>
    </row>
    <row r="59" spans="1:21" ht="16.5" customHeight="1">
      <c r="A59" s="485"/>
      <c r="B59" s="485"/>
      <c r="C59" s="485"/>
      <c r="D59" s="491"/>
      <c r="E59" s="167">
        <v>-8</v>
      </c>
      <c r="F59" s="165"/>
      <c r="G59" s="166"/>
      <c r="H59" s="165">
        <v>-9</v>
      </c>
      <c r="I59" s="166">
        <v>-10</v>
      </c>
      <c r="J59" s="165">
        <v>-11</v>
      </c>
      <c r="K59" s="165"/>
      <c r="L59" s="167"/>
      <c r="M59" s="166">
        <v>-12</v>
      </c>
      <c r="N59" s="165"/>
      <c r="O59" s="166"/>
      <c r="P59" s="165">
        <v>-13</v>
      </c>
      <c r="Q59" s="167">
        <v>-14</v>
      </c>
      <c r="R59" s="561"/>
      <c r="S59" s="561"/>
      <c r="T59" s="495"/>
      <c r="U59" s="567"/>
    </row>
    <row r="60" spans="1:21" ht="16.5" customHeight="1">
      <c r="A60" s="485"/>
      <c r="B60" s="485"/>
      <c r="C60" s="485"/>
      <c r="D60" s="491"/>
      <c r="E60" s="246" t="s">
        <v>322</v>
      </c>
      <c r="F60" s="168" t="s">
        <v>618</v>
      </c>
      <c r="G60" s="168" t="s">
        <v>619</v>
      </c>
      <c r="H60" s="247" t="s">
        <v>319</v>
      </c>
      <c r="I60" s="248" t="s">
        <v>322</v>
      </c>
      <c r="J60" s="168" t="s">
        <v>332</v>
      </c>
      <c r="K60" s="168" t="s">
        <v>618</v>
      </c>
      <c r="L60" s="246" t="s">
        <v>619</v>
      </c>
      <c r="M60" s="245"/>
      <c r="N60" s="168" t="s">
        <v>618</v>
      </c>
      <c r="O60" s="168" t="s">
        <v>619</v>
      </c>
      <c r="P60" s="168" t="s">
        <v>327</v>
      </c>
      <c r="Q60" s="246" t="s">
        <v>325</v>
      </c>
      <c r="R60" s="561"/>
      <c r="S60" s="561"/>
      <c r="T60" s="495"/>
      <c r="U60" s="567"/>
    </row>
    <row r="61" spans="1:21" ht="16.5" customHeight="1">
      <c r="A61" s="485"/>
      <c r="B61" s="485"/>
      <c r="C61" s="485"/>
      <c r="D61" s="491"/>
      <c r="E61" s="545" t="s">
        <v>335</v>
      </c>
      <c r="F61" s="168" t="s">
        <v>599</v>
      </c>
      <c r="G61" s="168" t="s">
        <v>602</v>
      </c>
      <c r="H61" s="247" t="s">
        <v>620</v>
      </c>
      <c r="I61" s="248" t="s">
        <v>323</v>
      </c>
      <c r="J61" s="168" t="s">
        <v>333</v>
      </c>
      <c r="K61" s="168" t="s">
        <v>599</v>
      </c>
      <c r="L61" s="246" t="s">
        <v>602</v>
      </c>
      <c r="M61" s="245" t="s">
        <v>322</v>
      </c>
      <c r="N61" s="168" t="s">
        <v>599</v>
      </c>
      <c r="O61" s="168" t="s">
        <v>602</v>
      </c>
      <c r="P61" s="168"/>
      <c r="Q61" s="246"/>
      <c r="R61" s="561"/>
      <c r="S61" s="561"/>
      <c r="T61" s="495"/>
      <c r="U61" s="567"/>
    </row>
    <row r="62" spans="1:21" ht="16.5" customHeight="1">
      <c r="A62" s="485"/>
      <c r="B62" s="485"/>
      <c r="C62" s="485"/>
      <c r="D62" s="491"/>
      <c r="E62" s="545"/>
      <c r="F62" s="253"/>
      <c r="G62" s="59"/>
      <c r="H62" s="250" t="s">
        <v>621</v>
      </c>
      <c r="I62" s="248" t="s">
        <v>324</v>
      </c>
      <c r="J62" s="168" t="s">
        <v>334</v>
      </c>
      <c r="K62" s="253"/>
      <c r="L62" s="44"/>
      <c r="M62" s="245" t="s">
        <v>329</v>
      </c>
      <c r="N62" s="253"/>
      <c r="O62" s="59"/>
      <c r="P62" s="545" t="s">
        <v>328</v>
      </c>
      <c r="Q62" s="545" t="s">
        <v>326</v>
      </c>
      <c r="R62" s="561"/>
      <c r="S62" s="561"/>
      <c r="T62" s="495"/>
      <c r="U62" s="567"/>
    </row>
    <row r="63" spans="1:21" ht="16.5" customHeight="1">
      <c r="A63" s="485"/>
      <c r="B63" s="485"/>
      <c r="C63" s="485"/>
      <c r="D63" s="491"/>
      <c r="E63" s="545" t="s">
        <v>336</v>
      </c>
      <c r="F63" s="139" t="s">
        <v>600</v>
      </c>
      <c r="G63" s="139" t="s">
        <v>600</v>
      </c>
      <c r="H63" s="247" t="s">
        <v>320</v>
      </c>
      <c r="I63" s="248" t="s">
        <v>320</v>
      </c>
      <c r="J63" s="168" t="s">
        <v>320</v>
      </c>
      <c r="K63" s="139" t="s">
        <v>600</v>
      </c>
      <c r="L63" s="48" t="s">
        <v>600</v>
      </c>
      <c r="M63" s="245" t="s">
        <v>330</v>
      </c>
      <c r="N63" s="139" t="s">
        <v>600</v>
      </c>
      <c r="O63" s="139" t="s">
        <v>600</v>
      </c>
      <c r="P63" s="545"/>
      <c r="Q63" s="545"/>
      <c r="R63" s="561"/>
      <c r="S63" s="561"/>
      <c r="T63" s="495"/>
      <c r="U63" s="567"/>
    </row>
    <row r="64" spans="1:21" ht="16.5" customHeight="1">
      <c r="A64" s="485"/>
      <c r="B64" s="485"/>
      <c r="C64" s="485"/>
      <c r="D64" s="491"/>
      <c r="E64" s="545"/>
      <c r="F64" s="139"/>
      <c r="G64" s="139"/>
      <c r="H64" s="247" t="s">
        <v>321</v>
      </c>
      <c r="I64" s="248" t="s">
        <v>321</v>
      </c>
      <c r="J64" s="168" t="s">
        <v>321</v>
      </c>
      <c r="K64" s="139"/>
      <c r="L64" s="48"/>
      <c r="M64" s="245" t="s">
        <v>331</v>
      </c>
      <c r="N64" s="139"/>
      <c r="O64" s="139"/>
      <c r="P64" s="168"/>
      <c r="Q64" s="246"/>
      <c r="R64" s="561"/>
      <c r="S64" s="561"/>
      <c r="T64" s="495"/>
      <c r="U64" s="567"/>
    </row>
    <row r="65" spans="1:21" s="106" customFormat="1" ht="16.5" customHeight="1">
      <c r="A65" s="487"/>
      <c r="B65" s="487"/>
      <c r="C65" s="487"/>
      <c r="D65" s="482"/>
      <c r="E65" s="232" t="s">
        <v>624</v>
      </c>
      <c r="F65" s="254" t="s">
        <v>601</v>
      </c>
      <c r="G65" s="254" t="s">
        <v>601</v>
      </c>
      <c r="H65" s="251" t="s">
        <v>624</v>
      </c>
      <c r="I65" s="230" t="s">
        <v>624</v>
      </c>
      <c r="J65" s="233" t="s">
        <v>624</v>
      </c>
      <c r="K65" s="254" t="s">
        <v>601</v>
      </c>
      <c r="L65" s="257" t="s">
        <v>601</v>
      </c>
      <c r="M65" s="231" t="s">
        <v>623</v>
      </c>
      <c r="N65" s="254" t="s">
        <v>601</v>
      </c>
      <c r="O65" s="254" t="s">
        <v>601</v>
      </c>
      <c r="P65" s="233" t="s">
        <v>624</v>
      </c>
      <c r="Q65" s="232" t="s">
        <v>625</v>
      </c>
      <c r="R65" s="562"/>
      <c r="S65" s="562"/>
      <c r="T65" s="479"/>
      <c r="U65" s="481"/>
    </row>
    <row r="66" spans="1:4" ht="6" customHeight="1">
      <c r="A66" s="169" t="s">
        <v>518</v>
      </c>
      <c r="B66" s="169"/>
      <c r="C66" s="169"/>
      <c r="D66" s="170" t="s">
        <v>518</v>
      </c>
    </row>
    <row r="67" spans="1:4" ht="16.5" customHeight="1">
      <c r="A67" s="554" t="s">
        <v>603</v>
      </c>
      <c r="B67" s="554"/>
      <c r="C67" s="554"/>
      <c r="D67" s="555"/>
    </row>
    <row r="68" spans="1:21" ht="16.5" customHeight="1">
      <c r="A68" s="552" t="s">
        <v>51</v>
      </c>
      <c r="B68" s="552"/>
      <c r="C68" s="552"/>
      <c r="D68" s="44"/>
      <c r="E68" s="45">
        <v>7478</v>
      </c>
      <c r="F68" s="45">
        <v>5987</v>
      </c>
      <c r="G68" s="45">
        <v>1488</v>
      </c>
      <c r="H68" s="45">
        <v>400</v>
      </c>
      <c r="I68" s="45">
        <v>1331</v>
      </c>
      <c r="J68" s="45">
        <v>367</v>
      </c>
      <c r="K68" s="45">
        <v>216</v>
      </c>
      <c r="L68" s="45">
        <v>52</v>
      </c>
      <c r="M68" s="45">
        <v>1258</v>
      </c>
      <c r="N68" s="45">
        <v>1026</v>
      </c>
      <c r="O68" s="45">
        <v>218</v>
      </c>
      <c r="P68" s="45">
        <v>698</v>
      </c>
      <c r="Q68" s="45">
        <v>1897</v>
      </c>
      <c r="R68" s="45">
        <v>827</v>
      </c>
      <c r="S68" s="45">
        <v>40505</v>
      </c>
      <c r="T68" s="45">
        <v>2478</v>
      </c>
      <c r="U68" s="45">
        <v>176</v>
      </c>
    </row>
    <row r="69" spans="1:21" ht="16.5" customHeight="1">
      <c r="A69" s="552" t="s">
        <v>61</v>
      </c>
      <c r="B69" s="552"/>
      <c r="C69" s="552"/>
      <c r="D69" s="44"/>
      <c r="E69" s="45">
        <v>35559</v>
      </c>
      <c r="F69" s="45">
        <v>28600</v>
      </c>
      <c r="G69" s="45">
        <v>6946</v>
      </c>
      <c r="H69" s="45">
        <v>1291</v>
      </c>
      <c r="I69" s="45">
        <v>6222</v>
      </c>
      <c r="J69" s="45">
        <v>1912</v>
      </c>
      <c r="K69" s="45">
        <v>1028</v>
      </c>
      <c r="L69" s="45">
        <v>254</v>
      </c>
      <c r="M69" s="45">
        <v>8411</v>
      </c>
      <c r="N69" s="45">
        <v>6888</v>
      </c>
      <c r="O69" s="45">
        <v>1437</v>
      </c>
      <c r="P69" s="45">
        <v>1467</v>
      </c>
      <c r="Q69" s="45">
        <v>6403</v>
      </c>
      <c r="R69" s="45">
        <v>1658</v>
      </c>
      <c r="S69" s="45">
        <v>40505</v>
      </c>
      <c r="T69" s="45">
        <v>6461</v>
      </c>
      <c r="U69" s="45">
        <v>471</v>
      </c>
    </row>
    <row r="70" spans="1:21" ht="16.5" customHeight="1">
      <c r="A70" s="552" t="s">
        <v>65</v>
      </c>
      <c r="B70" s="552"/>
      <c r="C70" s="552"/>
      <c r="D70" s="44"/>
      <c r="E70" s="45">
        <v>35516</v>
      </c>
      <c r="F70" s="45">
        <v>28566</v>
      </c>
      <c r="G70" s="45">
        <v>6937</v>
      </c>
      <c r="H70" s="45">
        <v>1291</v>
      </c>
      <c r="I70" s="45">
        <v>6214</v>
      </c>
      <c r="J70" s="45">
        <v>1911</v>
      </c>
      <c r="K70" s="45">
        <v>1027</v>
      </c>
      <c r="L70" s="45">
        <v>254</v>
      </c>
      <c r="M70" s="45">
        <v>8402</v>
      </c>
      <c r="N70" s="45">
        <v>6883</v>
      </c>
      <c r="O70" s="45">
        <v>1433</v>
      </c>
      <c r="P70" s="45">
        <v>1460</v>
      </c>
      <c r="Q70" s="45">
        <v>6377</v>
      </c>
      <c r="R70" s="45">
        <v>827</v>
      </c>
      <c r="S70" s="45">
        <v>40505</v>
      </c>
      <c r="T70" s="45">
        <v>6461</v>
      </c>
      <c r="U70" s="45">
        <v>471</v>
      </c>
    </row>
    <row r="71" spans="1:21" ht="16.5" customHeight="1">
      <c r="A71" s="550" t="s">
        <v>626</v>
      </c>
      <c r="B71" s="550"/>
      <c r="C71" s="550"/>
      <c r="D71" s="44"/>
      <c r="E71" s="66">
        <v>4.75</v>
      </c>
      <c r="F71" s="66">
        <v>4.77</v>
      </c>
      <c r="G71" s="66">
        <v>4.66</v>
      </c>
      <c r="H71" s="66">
        <v>3.23</v>
      </c>
      <c r="I71" s="66">
        <v>4.67</v>
      </c>
      <c r="J71" s="66">
        <v>5.21</v>
      </c>
      <c r="K71" s="66">
        <v>4.75</v>
      </c>
      <c r="L71" s="66">
        <v>4.88</v>
      </c>
      <c r="M71" s="66">
        <v>6.68</v>
      </c>
      <c r="N71" s="66">
        <v>6.71</v>
      </c>
      <c r="O71" s="66">
        <v>6.57</v>
      </c>
      <c r="P71" s="66">
        <v>2.09</v>
      </c>
      <c r="Q71" s="66">
        <v>3.36</v>
      </c>
      <c r="R71" s="66">
        <v>1</v>
      </c>
      <c r="S71" s="66">
        <v>1</v>
      </c>
      <c r="T71" s="66">
        <v>2.61</v>
      </c>
      <c r="U71" s="66">
        <v>2.68</v>
      </c>
    </row>
    <row r="72" spans="1:4" ht="16.5" customHeight="1">
      <c r="A72" s="44" t="s">
        <v>66</v>
      </c>
      <c r="B72" s="87"/>
      <c r="C72" s="59"/>
      <c r="D72" s="44"/>
    </row>
    <row r="73" spans="1:4" ht="16.5" customHeight="1">
      <c r="A73" s="172"/>
      <c r="B73" s="551" t="s">
        <v>627</v>
      </c>
      <c r="C73" s="551"/>
      <c r="D73" s="532"/>
    </row>
    <row r="74" spans="1:21" ht="16.5" customHeight="1">
      <c r="A74" s="59"/>
      <c r="B74" s="59"/>
      <c r="C74" s="552" t="s">
        <v>628</v>
      </c>
      <c r="D74" s="553"/>
      <c r="E74" s="45">
        <v>1025</v>
      </c>
      <c r="F74" s="45">
        <v>802</v>
      </c>
      <c r="G74" s="45">
        <v>223</v>
      </c>
      <c r="H74" s="45">
        <v>21</v>
      </c>
      <c r="I74" s="45">
        <v>322</v>
      </c>
      <c r="J74" s="45">
        <v>47</v>
      </c>
      <c r="K74" s="45">
        <v>1</v>
      </c>
      <c r="L74" s="45">
        <v>2</v>
      </c>
      <c r="M74" s="45">
        <v>677</v>
      </c>
      <c r="N74" s="45">
        <v>548</v>
      </c>
      <c r="O74" s="45">
        <v>127</v>
      </c>
      <c r="P74" s="46" t="s">
        <v>14</v>
      </c>
      <c r="Q74" s="45">
        <v>180</v>
      </c>
      <c r="R74" s="46" t="s">
        <v>14</v>
      </c>
      <c r="S74" s="46" t="s">
        <v>14</v>
      </c>
      <c r="T74" s="45">
        <v>553</v>
      </c>
      <c r="U74" s="45">
        <v>16</v>
      </c>
    </row>
    <row r="75" spans="1:21" ht="16.5" customHeight="1">
      <c r="A75" s="59"/>
      <c r="B75" s="59"/>
      <c r="C75" s="552" t="s">
        <v>629</v>
      </c>
      <c r="D75" s="553"/>
      <c r="E75" s="45">
        <v>5063</v>
      </c>
      <c r="F75" s="45">
        <v>3987</v>
      </c>
      <c r="G75" s="45">
        <v>1076</v>
      </c>
      <c r="H75" s="45">
        <v>88</v>
      </c>
      <c r="I75" s="45">
        <v>1558</v>
      </c>
      <c r="J75" s="45">
        <v>346</v>
      </c>
      <c r="K75" s="45">
        <v>6</v>
      </c>
      <c r="L75" s="45">
        <v>10</v>
      </c>
      <c r="M75" s="45">
        <v>4597</v>
      </c>
      <c r="N75" s="45">
        <v>3741</v>
      </c>
      <c r="O75" s="45">
        <v>843</v>
      </c>
      <c r="P75" s="46" t="s">
        <v>14</v>
      </c>
      <c r="Q75" s="45">
        <v>679</v>
      </c>
      <c r="R75" s="46" t="s">
        <v>14</v>
      </c>
      <c r="S75" s="46" t="s">
        <v>14</v>
      </c>
      <c r="T75" s="45">
        <v>1481</v>
      </c>
      <c r="U75" s="45">
        <v>50</v>
      </c>
    </row>
    <row r="76" spans="1:21" ht="16.5" customHeight="1">
      <c r="A76" s="59"/>
      <c r="B76" s="59"/>
      <c r="C76" s="552" t="s">
        <v>630</v>
      </c>
      <c r="D76" s="553"/>
      <c r="E76" s="45">
        <v>1347</v>
      </c>
      <c r="F76" s="45">
        <v>1067</v>
      </c>
      <c r="G76" s="45">
        <v>280</v>
      </c>
      <c r="H76" s="45">
        <v>25</v>
      </c>
      <c r="I76" s="45">
        <v>373</v>
      </c>
      <c r="J76" s="45">
        <v>67</v>
      </c>
      <c r="K76" s="45">
        <v>1</v>
      </c>
      <c r="L76" s="45">
        <v>2</v>
      </c>
      <c r="M76" s="45">
        <v>935</v>
      </c>
      <c r="N76" s="45">
        <v>755</v>
      </c>
      <c r="O76" s="45">
        <v>178</v>
      </c>
      <c r="P76" s="46" t="s">
        <v>14</v>
      </c>
      <c r="Q76" s="45">
        <v>203</v>
      </c>
      <c r="R76" s="46" t="s">
        <v>14</v>
      </c>
      <c r="S76" s="46" t="s">
        <v>14</v>
      </c>
      <c r="T76" s="45">
        <v>653</v>
      </c>
      <c r="U76" s="45">
        <v>18</v>
      </c>
    </row>
    <row r="77" spans="1:21" ht="16.5" customHeight="1">
      <c r="A77" s="44" t="s">
        <v>66</v>
      </c>
      <c r="B77" s="59"/>
      <c r="C77" s="59"/>
      <c r="D77" s="44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4" ht="16.5" customHeight="1">
      <c r="A78" s="172"/>
      <c r="B78" s="551" t="s">
        <v>67</v>
      </c>
      <c r="C78" s="551"/>
      <c r="D78" s="532"/>
    </row>
    <row r="79" spans="1:21" ht="16.5" customHeight="1">
      <c r="A79" s="59"/>
      <c r="B79" s="59"/>
      <c r="C79" s="552" t="s">
        <v>628</v>
      </c>
      <c r="D79" s="553"/>
      <c r="E79" s="45">
        <v>3801</v>
      </c>
      <c r="F79" s="45">
        <v>3070</v>
      </c>
      <c r="G79" s="45">
        <v>731</v>
      </c>
      <c r="H79" s="45">
        <v>110</v>
      </c>
      <c r="I79" s="45">
        <v>963</v>
      </c>
      <c r="J79" s="45">
        <v>75</v>
      </c>
      <c r="K79" s="45">
        <v>14</v>
      </c>
      <c r="L79" s="45">
        <v>6</v>
      </c>
      <c r="M79" s="45">
        <v>1134</v>
      </c>
      <c r="N79" s="45">
        <v>934</v>
      </c>
      <c r="O79" s="45">
        <v>192</v>
      </c>
      <c r="P79" s="45">
        <v>22</v>
      </c>
      <c r="Q79" s="45">
        <v>801</v>
      </c>
      <c r="R79" s="46" t="s">
        <v>14</v>
      </c>
      <c r="S79" s="45">
        <v>125</v>
      </c>
      <c r="T79" s="45">
        <v>2286</v>
      </c>
      <c r="U79" s="45">
        <v>155</v>
      </c>
    </row>
    <row r="80" spans="1:21" ht="16.5" customHeight="1">
      <c r="A80" s="59"/>
      <c r="B80" s="59"/>
      <c r="C80" s="552" t="s">
        <v>629</v>
      </c>
      <c r="D80" s="553"/>
      <c r="E80" s="45">
        <v>19165</v>
      </c>
      <c r="F80" s="45">
        <v>15537</v>
      </c>
      <c r="G80" s="45">
        <v>3628</v>
      </c>
      <c r="H80" s="45">
        <v>390</v>
      </c>
      <c r="I80" s="45">
        <v>4596</v>
      </c>
      <c r="J80" s="45">
        <v>515</v>
      </c>
      <c r="K80" s="45">
        <v>76</v>
      </c>
      <c r="L80" s="45">
        <v>31</v>
      </c>
      <c r="M80" s="45">
        <v>7666</v>
      </c>
      <c r="N80" s="45">
        <v>6338</v>
      </c>
      <c r="O80" s="45">
        <v>1277</v>
      </c>
      <c r="P80" s="45">
        <v>45</v>
      </c>
      <c r="Q80" s="45">
        <v>2988</v>
      </c>
      <c r="R80" s="46" t="s">
        <v>14</v>
      </c>
      <c r="S80" s="45">
        <v>125</v>
      </c>
      <c r="T80" s="45">
        <v>6059</v>
      </c>
      <c r="U80" s="45">
        <v>429</v>
      </c>
    </row>
    <row r="81" spans="1:21" ht="16.5" customHeight="1">
      <c r="A81" s="59"/>
      <c r="B81" s="59"/>
      <c r="C81" s="550" t="s">
        <v>631</v>
      </c>
      <c r="D81" s="556"/>
      <c r="E81" s="45">
        <v>6671</v>
      </c>
      <c r="F81" s="45">
        <v>5425</v>
      </c>
      <c r="G81" s="45">
        <v>1246</v>
      </c>
      <c r="H81" s="45">
        <v>141</v>
      </c>
      <c r="I81" s="45">
        <v>1389</v>
      </c>
      <c r="J81" s="45">
        <v>124</v>
      </c>
      <c r="K81" s="45">
        <v>15</v>
      </c>
      <c r="L81" s="45">
        <v>11</v>
      </c>
      <c r="M81" s="45">
        <v>2051</v>
      </c>
      <c r="N81" s="45">
        <v>1707</v>
      </c>
      <c r="O81" s="45">
        <v>330</v>
      </c>
      <c r="P81" s="45">
        <v>24</v>
      </c>
      <c r="Q81" s="45">
        <v>1139</v>
      </c>
      <c r="R81" s="46" t="s">
        <v>14</v>
      </c>
      <c r="S81" s="45">
        <v>125</v>
      </c>
      <c r="T81" s="45">
        <v>3579</v>
      </c>
      <c r="U81" s="45">
        <v>256</v>
      </c>
    </row>
    <row r="82" spans="1:4" ht="16.5" customHeight="1">
      <c r="A82" s="59" t="s">
        <v>66</v>
      </c>
      <c r="B82" s="59"/>
      <c r="C82" s="59"/>
      <c r="D82" s="44"/>
    </row>
    <row r="83" spans="1:18" ht="16.5" customHeight="1">
      <c r="A83" s="172"/>
      <c r="B83" s="557" t="s">
        <v>68</v>
      </c>
      <c r="C83" s="557"/>
      <c r="D83" s="558"/>
      <c r="R83" s="46" t="s">
        <v>14</v>
      </c>
    </row>
    <row r="84" spans="1:21" ht="16.5" customHeight="1">
      <c r="A84" s="59"/>
      <c r="B84" s="59"/>
      <c r="C84" s="552" t="s">
        <v>628</v>
      </c>
      <c r="D84" s="553"/>
      <c r="E84" s="45">
        <v>7451</v>
      </c>
      <c r="F84" s="45">
        <v>5967</v>
      </c>
      <c r="G84" s="45">
        <v>1481</v>
      </c>
      <c r="H84" s="45">
        <v>400</v>
      </c>
      <c r="I84" s="45">
        <v>1323</v>
      </c>
      <c r="J84" s="45">
        <v>366</v>
      </c>
      <c r="K84" s="45">
        <v>215</v>
      </c>
      <c r="L84" s="45">
        <v>52</v>
      </c>
      <c r="M84" s="45">
        <v>1250</v>
      </c>
      <c r="N84" s="45">
        <v>1021</v>
      </c>
      <c r="O84" s="45">
        <v>215</v>
      </c>
      <c r="P84" s="45">
        <v>692</v>
      </c>
      <c r="Q84" s="45">
        <v>1877</v>
      </c>
      <c r="R84" s="46" t="s">
        <v>14</v>
      </c>
      <c r="S84" s="45">
        <v>40505</v>
      </c>
      <c r="T84" s="45">
        <v>2478</v>
      </c>
      <c r="U84" s="45">
        <v>176</v>
      </c>
    </row>
    <row r="85" spans="1:21" ht="16.5" customHeight="1">
      <c r="A85" s="59"/>
      <c r="B85" s="59"/>
      <c r="C85" s="552" t="s">
        <v>629</v>
      </c>
      <c r="D85" s="553"/>
      <c r="E85" s="45">
        <v>35385</v>
      </c>
      <c r="F85" s="45">
        <v>28468</v>
      </c>
      <c r="G85" s="45">
        <v>6904</v>
      </c>
      <c r="H85" s="45">
        <v>1291</v>
      </c>
      <c r="I85" s="45">
        <v>6176</v>
      </c>
      <c r="J85" s="45">
        <v>1907</v>
      </c>
      <c r="K85" s="45">
        <v>1023</v>
      </c>
      <c r="L85" s="45">
        <v>254</v>
      </c>
      <c r="M85" s="45">
        <v>8349</v>
      </c>
      <c r="N85" s="45">
        <v>6847</v>
      </c>
      <c r="O85" s="45">
        <v>1416</v>
      </c>
      <c r="P85" s="45">
        <v>1448</v>
      </c>
      <c r="Q85" s="45">
        <v>6316</v>
      </c>
      <c r="R85" s="46" t="s">
        <v>14</v>
      </c>
      <c r="S85" s="45">
        <v>40505</v>
      </c>
      <c r="T85" s="45">
        <v>6461</v>
      </c>
      <c r="U85" s="45">
        <v>471</v>
      </c>
    </row>
    <row r="86" spans="1:4" ht="6.75" customHeight="1">
      <c r="A86" s="59"/>
      <c r="B86" s="59"/>
      <c r="C86" s="59"/>
      <c r="D86" s="44"/>
    </row>
    <row r="87" spans="1:4" ht="16.5" customHeight="1">
      <c r="A87" s="554" t="s">
        <v>928</v>
      </c>
      <c r="B87" s="554"/>
      <c r="C87" s="554"/>
      <c r="D87" s="555"/>
    </row>
    <row r="88" spans="1:21" ht="16.5" customHeight="1">
      <c r="A88" s="552" t="s">
        <v>51</v>
      </c>
      <c r="B88" s="552"/>
      <c r="C88" s="552"/>
      <c r="D88" s="44"/>
      <c r="E88" s="45">
        <v>6558</v>
      </c>
      <c r="F88" s="45">
        <v>5243</v>
      </c>
      <c r="G88" s="45">
        <v>1312</v>
      </c>
      <c r="H88" s="45">
        <v>365</v>
      </c>
      <c r="I88" s="45">
        <v>1452</v>
      </c>
      <c r="J88" s="45">
        <v>350</v>
      </c>
      <c r="K88" s="45">
        <v>195</v>
      </c>
      <c r="L88" s="45">
        <v>52</v>
      </c>
      <c r="M88" s="45">
        <v>1085</v>
      </c>
      <c r="N88" s="45">
        <v>870</v>
      </c>
      <c r="O88" s="45">
        <v>201</v>
      </c>
      <c r="P88" s="45">
        <v>748</v>
      </c>
      <c r="Q88" s="45">
        <v>2011</v>
      </c>
      <c r="R88" s="45">
        <v>894</v>
      </c>
      <c r="S88" s="45">
        <v>49033</v>
      </c>
      <c r="T88" s="45">
        <v>2470</v>
      </c>
      <c r="U88" s="47">
        <v>229</v>
      </c>
    </row>
    <row r="89" spans="1:21" ht="16.5" customHeight="1">
      <c r="A89" s="552" t="s">
        <v>61</v>
      </c>
      <c r="B89" s="552"/>
      <c r="C89" s="552"/>
      <c r="D89" s="44"/>
      <c r="E89" s="45">
        <v>30867</v>
      </c>
      <c r="F89" s="45">
        <v>24780</v>
      </c>
      <c r="G89" s="45">
        <v>6075</v>
      </c>
      <c r="H89" s="45">
        <v>1193</v>
      </c>
      <c r="I89" s="45">
        <v>6728</v>
      </c>
      <c r="J89" s="45">
        <v>1840</v>
      </c>
      <c r="K89" s="45">
        <v>919</v>
      </c>
      <c r="L89" s="45">
        <v>246</v>
      </c>
      <c r="M89" s="45">
        <v>7179</v>
      </c>
      <c r="N89" s="45">
        <v>5758</v>
      </c>
      <c r="O89" s="45">
        <v>1335</v>
      </c>
      <c r="P89" s="45">
        <v>1562</v>
      </c>
      <c r="Q89" s="45">
        <v>6735</v>
      </c>
      <c r="R89" s="45">
        <v>2461</v>
      </c>
      <c r="S89" s="45">
        <v>49033</v>
      </c>
      <c r="T89" s="45">
        <v>6368</v>
      </c>
      <c r="U89" s="47">
        <v>573</v>
      </c>
    </row>
    <row r="90" spans="1:4" ht="16.5" customHeight="1">
      <c r="A90" s="552" t="s">
        <v>65</v>
      </c>
      <c r="B90" s="552"/>
      <c r="C90" s="552"/>
      <c r="D90" s="44"/>
    </row>
    <row r="91" spans="1:4" ht="16.5" customHeight="1">
      <c r="A91" s="550" t="s">
        <v>626</v>
      </c>
      <c r="B91" s="550"/>
      <c r="C91" s="550"/>
      <c r="D91" s="44"/>
    </row>
    <row r="92" spans="1:4" ht="16.5" customHeight="1">
      <c r="A92" s="44" t="s">
        <v>66</v>
      </c>
      <c r="B92" s="87"/>
      <c r="C92" s="59"/>
      <c r="D92" s="44"/>
    </row>
    <row r="93" spans="1:4" ht="16.5" customHeight="1">
      <c r="A93" s="172"/>
      <c r="B93" s="551" t="s">
        <v>627</v>
      </c>
      <c r="C93" s="551"/>
      <c r="D93" s="532"/>
    </row>
    <row r="94" spans="1:21" ht="16.5" customHeight="1">
      <c r="A94" s="59"/>
      <c r="B94" s="59"/>
      <c r="C94" s="552" t="s">
        <v>628</v>
      </c>
      <c r="D94" s="553"/>
      <c r="E94" s="45">
        <v>730</v>
      </c>
      <c r="F94" s="45">
        <v>556</v>
      </c>
      <c r="G94" s="45">
        <v>174</v>
      </c>
      <c r="H94" s="45">
        <v>18</v>
      </c>
      <c r="I94" s="45">
        <v>262</v>
      </c>
      <c r="J94" s="45">
        <v>62</v>
      </c>
      <c r="K94" s="45">
        <v>2</v>
      </c>
      <c r="L94" s="46" t="s">
        <v>14</v>
      </c>
      <c r="M94" s="45">
        <v>556</v>
      </c>
      <c r="N94" s="45">
        <v>438</v>
      </c>
      <c r="O94" s="45">
        <v>117</v>
      </c>
      <c r="P94" s="46" t="s">
        <v>14</v>
      </c>
      <c r="Q94" s="45">
        <v>166</v>
      </c>
      <c r="R94" s="45">
        <v>41</v>
      </c>
      <c r="S94" s="46" t="s">
        <v>14</v>
      </c>
      <c r="T94" s="45">
        <v>418</v>
      </c>
      <c r="U94" s="47">
        <v>18</v>
      </c>
    </row>
    <row r="95" spans="1:21" ht="16.5" customHeight="1">
      <c r="A95" s="59"/>
      <c r="B95" s="59"/>
      <c r="C95" s="552" t="s">
        <v>629</v>
      </c>
      <c r="D95" s="553"/>
      <c r="E95" s="349">
        <v>3607</v>
      </c>
      <c r="F95" s="349">
        <v>2767</v>
      </c>
      <c r="G95" s="349">
        <v>840</v>
      </c>
      <c r="H95" s="349">
        <v>74</v>
      </c>
      <c r="I95" s="349">
        <v>1280</v>
      </c>
      <c r="J95" s="349">
        <v>431</v>
      </c>
      <c r="K95" s="349">
        <v>10</v>
      </c>
      <c r="L95" s="178" t="s">
        <v>14</v>
      </c>
      <c r="M95" s="349">
        <v>3742</v>
      </c>
      <c r="N95" s="349">
        <v>2936</v>
      </c>
      <c r="O95" s="349">
        <v>800</v>
      </c>
      <c r="P95" s="178" t="s">
        <v>14</v>
      </c>
      <c r="Q95" s="349">
        <v>639</v>
      </c>
      <c r="R95" s="349">
        <v>197</v>
      </c>
      <c r="S95" s="178" t="s">
        <v>14</v>
      </c>
      <c r="T95" s="349">
        <v>1067</v>
      </c>
      <c r="U95" s="194">
        <v>41</v>
      </c>
    </row>
    <row r="96" spans="1:21" ht="16.5" customHeight="1">
      <c r="A96" s="59"/>
      <c r="B96" s="59"/>
      <c r="C96" s="552" t="s">
        <v>630</v>
      </c>
      <c r="D96" s="553"/>
      <c r="E96" s="45">
        <v>925</v>
      </c>
      <c r="F96" s="45">
        <v>707</v>
      </c>
      <c r="G96" s="45">
        <v>218</v>
      </c>
      <c r="H96" s="45">
        <v>20</v>
      </c>
      <c r="I96" s="45">
        <v>302</v>
      </c>
      <c r="J96" s="45">
        <v>81</v>
      </c>
      <c r="K96" s="45">
        <v>2</v>
      </c>
      <c r="L96" s="46" t="s">
        <v>14</v>
      </c>
      <c r="M96" s="45">
        <v>740</v>
      </c>
      <c r="N96" s="45">
        <v>578</v>
      </c>
      <c r="O96" s="45">
        <v>161</v>
      </c>
      <c r="P96" s="46" t="s">
        <v>14</v>
      </c>
      <c r="Q96" s="45">
        <v>186</v>
      </c>
      <c r="R96" s="45">
        <v>47</v>
      </c>
      <c r="S96" s="46" t="s">
        <v>14</v>
      </c>
      <c r="T96" s="45">
        <v>470</v>
      </c>
      <c r="U96" s="47">
        <v>21</v>
      </c>
    </row>
    <row r="97" spans="1:4" ht="16.5" customHeight="1">
      <c r="A97" s="44" t="s">
        <v>66</v>
      </c>
      <c r="B97" s="59"/>
      <c r="C97" s="59"/>
      <c r="D97" s="44"/>
    </row>
    <row r="98" spans="1:4" ht="16.5" customHeight="1">
      <c r="A98" s="172"/>
      <c r="B98" s="551" t="s">
        <v>67</v>
      </c>
      <c r="C98" s="551"/>
      <c r="D98" s="532"/>
    </row>
    <row r="99" spans="1:21" ht="16.5" customHeight="1">
      <c r="A99" s="59"/>
      <c r="B99" s="59"/>
      <c r="C99" s="552" t="s">
        <v>628</v>
      </c>
      <c r="D99" s="553"/>
      <c r="E99" s="45">
        <v>3152</v>
      </c>
      <c r="F99" s="45">
        <v>2512</v>
      </c>
      <c r="G99" s="45">
        <v>640</v>
      </c>
      <c r="H99" s="45">
        <v>100</v>
      </c>
      <c r="I99" s="45">
        <v>1030</v>
      </c>
      <c r="J99" s="45">
        <v>88</v>
      </c>
      <c r="K99" s="45">
        <v>11</v>
      </c>
      <c r="L99" s="45">
        <v>2</v>
      </c>
      <c r="M99" s="45">
        <v>986</v>
      </c>
      <c r="N99" s="45">
        <v>799</v>
      </c>
      <c r="O99" s="45">
        <v>179</v>
      </c>
      <c r="P99" s="45">
        <v>13</v>
      </c>
      <c r="Q99" s="45">
        <v>834</v>
      </c>
      <c r="R99" s="45">
        <v>109</v>
      </c>
      <c r="S99" s="45">
        <v>123</v>
      </c>
      <c r="T99" s="45">
        <v>2283</v>
      </c>
      <c r="U99" s="47">
        <v>198</v>
      </c>
    </row>
    <row r="100" spans="1:21" ht="16.5" customHeight="1">
      <c r="A100" s="59"/>
      <c r="B100" s="59"/>
      <c r="C100" s="552" t="s">
        <v>629</v>
      </c>
      <c r="D100" s="553"/>
      <c r="E100" s="45">
        <v>15794</v>
      </c>
      <c r="F100" s="45">
        <v>12646</v>
      </c>
      <c r="G100" s="45">
        <v>3148</v>
      </c>
      <c r="H100" s="45">
        <v>366</v>
      </c>
      <c r="I100" s="45">
        <v>4870</v>
      </c>
      <c r="J100" s="45">
        <v>606</v>
      </c>
      <c r="K100" s="45">
        <v>58</v>
      </c>
      <c r="L100" s="45">
        <v>9</v>
      </c>
      <c r="M100" s="45">
        <v>6589</v>
      </c>
      <c r="N100" s="45">
        <v>5336</v>
      </c>
      <c r="O100" s="45">
        <v>1203</v>
      </c>
      <c r="P100" s="46">
        <v>30</v>
      </c>
      <c r="Q100" s="45">
        <v>3064</v>
      </c>
      <c r="R100" s="46">
        <v>510</v>
      </c>
      <c r="S100" s="46">
        <v>123</v>
      </c>
      <c r="T100" s="45">
        <v>5985</v>
      </c>
      <c r="U100" s="47">
        <v>511</v>
      </c>
    </row>
    <row r="101" spans="1:21" ht="16.5" customHeight="1">
      <c r="A101" s="59"/>
      <c r="B101" s="59"/>
      <c r="C101" s="550" t="s">
        <v>631</v>
      </c>
      <c r="D101" s="556"/>
      <c r="E101" s="45">
        <v>5402</v>
      </c>
      <c r="F101" s="45">
        <v>4341</v>
      </c>
      <c r="G101" s="45">
        <v>1061</v>
      </c>
      <c r="H101" s="45">
        <v>133</v>
      </c>
      <c r="I101" s="45">
        <v>1452</v>
      </c>
      <c r="J101" s="45">
        <v>140</v>
      </c>
      <c r="K101" s="45">
        <v>13</v>
      </c>
      <c r="L101" s="45">
        <v>2</v>
      </c>
      <c r="M101" s="45">
        <v>1733</v>
      </c>
      <c r="N101" s="45">
        <v>1405</v>
      </c>
      <c r="O101" s="45">
        <v>313</v>
      </c>
      <c r="P101" s="46">
        <v>16</v>
      </c>
      <c r="Q101" s="45">
        <v>1139</v>
      </c>
      <c r="R101" s="46">
        <v>162</v>
      </c>
      <c r="S101" s="46">
        <v>123</v>
      </c>
      <c r="T101" s="45">
        <v>3483</v>
      </c>
      <c r="U101" s="47">
        <v>291</v>
      </c>
    </row>
    <row r="102" spans="1:4" ht="16.5" customHeight="1">
      <c r="A102" s="59" t="s">
        <v>66</v>
      </c>
      <c r="B102" s="59"/>
      <c r="C102" s="59"/>
      <c r="D102" s="44"/>
    </row>
    <row r="103" spans="1:4" ht="16.5" customHeight="1">
      <c r="A103" s="172"/>
      <c r="B103" s="552" t="s">
        <v>957</v>
      </c>
      <c r="C103" s="552"/>
      <c r="D103" s="553"/>
    </row>
    <row r="104" spans="1:21" ht="16.5" customHeight="1">
      <c r="A104" s="59"/>
      <c r="B104" s="59"/>
      <c r="C104" s="552" t="s">
        <v>594</v>
      </c>
      <c r="D104" s="553"/>
      <c r="E104" s="45">
        <v>6558</v>
      </c>
      <c r="F104" s="45">
        <v>5243</v>
      </c>
      <c r="G104" s="45">
        <v>1312</v>
      </c>
      <c r="H104" s="45">
        <v>2</v>
      </c>
      <c r="I104" s="45">
        <v>1271</v>
      </c>
      <c r="J104" s="45">
        <v>164</v>
      </c>
      <c r="K104" s="45">
        <v>60</v>
      </c>
      <c r="L104" s="45">
        <v>15</v>
      </c>
      <c r="M104" s="45">
        <v>1085</v>
      </c>
      <c r="N104" s="45">
        <v>870</v>
      </c>
      <c r="O104" s="45">
        <v>201</v>
      </c>
      <c r="P104" s="46" t="s">
        <v>14</v>
      </c>
      <c r="Q104" s="45">
        <v>1569</v>
      </c>
      <c r="R104" s="46">
        <v>37</v>
      </c>
      <c r="S104" s="46" t="s">
        <v>14</v>
      </c>
      <c r="T104" s="46" t="s">
        <v>14</v>
      </c>
      <c r="U104" s="210" t="s">
        <v>14</v>
      </c>
    </row>
    <row r="105" spans="1:21" ht="16.5" customHeight="1">
      <c r="A105" s="59"/>
      <c r="B105" s="59"/>
      <c r="C105" s="552" t="s">
        <v>595</v>
      </c>
      <c r="D105" s="553"/>
      <c r="E105" s="47">
        <v>30867</v>
      </c>
      <c r="F105" s="47">
        <v>24780</v>
      </c>
      <c r="G105" s="47">
        <v>6075</v>
      </c>
      <c r="H105" s="47">
        <v>13</v>
      </c>
      <c r="I105" s="47">
        <v>5889</v>
      </c>
      <c r="J105" s="47">
        <v>1000</v>
      </c>
      <c r="K105" s="47">
        <v>298</v>
      </c>
      <c r="L105" s="47">
        <v>84</v>
      </c>
      <c r="M105" s="47">
        <v>7179</v>
      </c>
      <c r="N105" s="47">
        <v>5758</v>
      </c>
      <c r="O105" s="47">
        <v>1335</v>
      </c>
      <c r="P105" s="210" t="s">
        <v>14</v>
      </c>
      <c r="Q105" s="47">
        <v>5570</v>
      </c>
      <c r="R105" s="47">
        <v>267</v>
      </c>
      <c r="S105" s="210" t="s">
        <v>14</v>
      </c>
      <c r="T105" s="210" t="s">
        <v>14</v>
      </c>
      <c r="U105" s="210" t="s">
        <v>14</v>
      </c>
    </row>
    <row r="106" spans="1:21" ht="6" customHeight="1" thickBot="1">
      <c r="A106" s="52"/>
      <c r="B106" s="52"/>
      <c r="C106" s="52"/>
      <c r="D106" s="5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3" ht="18.75" customHeight="1">
      <c r="A107" s="59"/>
      <c r="B107" s="59"/>
      <c r="C107" s="59"/>
    </row>
    <row r="108" ht="13.5">
      <c r="C108" s="59"/>
    </row>
  </sheetData>
  <sheetProtection/>
  <mergeCells count="100">
    <mergeCell ref="K9:K10"/>
    <mergeCell ref="B30:D30"/>
    <mergeCell ref="C31:D31"/>
    <mergeCell ref="E4:E12"/>
    <mergeCell ref="F5:F12"/>
    <mergeCell ref="G6:G12"/>
    <mergeCell ref="G5:K5"/>
    <mergeCell ref="A3:D12"/>
    <mergeCell ref="A15:C15"/>
    <mergeCell ref="A16:C16"/>
    <mergeCell ref="C28:D28"/>
    <mergeCell ref="A17:C17"/>
    <mergeCell ref="I9:I10"/>
    <mergeCell ref="J9:J10"/>
    <mergeCell ref="C23:D23"/>
    <mergeCell ref="B25:D25"/>
    <mergeCell ref="C26:D26"/>
    <mergeCell ref="C27:D27"/>
    <mergeCell ref="A38:C38"/>
    <mergeCell ref="B40:D40"/>
    <mergeCell ref="C32:D32"/>
    <mergeCell ref="A14:D14"/>
    <mergeCell ref="A34:D34"/>
    <mergeCell ref="A35:C35"/>
    <mergeCell ref="A18:C18"/>
    <mergeCell ref="B20:D20"/>
    <mergeCell ref="C21:D21"/>
    <mergeCell ref="C22:D22"/>
    <mergeCell ref="C52:D52"/>
    <mergeCell ref="C46:D46"/>
    <mergeCell ref="C47:D47"/>
    <mergeCell ref="C48:D48"/>
    <mergeCell ref="B50:D50"/>
    <mergeCell ref="A1:K1"/>
    <mergeCell ref="E3:K3"/>
    <mergeCell ref="F4:K4"/>
    <mergeCell ref="C51:D51"/>
    <mergeCell ref="C41:D41"/>
    <mergeCell ref="C42:D42"/>
    <mergeCell ref="C43:D43"/>
    <mergeCell ref="B45:D45"/>
    <mergeCell ref="A36:C36"/>
    <mergeCell ref="A37:C37"/>
    <mergeCell ref="L1:U1"/>
    <mergeCell ref="L3:U3"/>
    <mergeCell ref="L4:U4"/>
    <mergeCell ref="L5:U5"/>
    <mergeCell ref="L6:L12"/>
    <mergeCell ref="P8:P11"/>
    <mergeCell ref="S8:S11"/>
    <mergeCell ref="M9:M10"/>
    <mergeCell ref="S58:S65"/>
    <mergeCell ref="T58:T65"/>
    <mergeCell ref="L54:U54"/>
    <mergeCell ref="P62:P63"/>
    <mergeCell ref="U58:U65"/>
    <mergeCell ref="L58:Q58"/>
    <mergeCell ref="L56:U56"/>
    <mergeCell ref="L57:S57"/>
    <mergeCell ref="Q62:Q63"/>
    <mergeCell ref="R58:R65"/>
    <mergeCell ref="C101:D101"/>
    <mergeCell ref="B103:D103"/>
    <mergeCell ref="C104:D104"/>
    <mergeCell ref="A87:D87"/>
    <mergeCell ref="A88:C88"/>
    <mergeCell ref="A89:C89"/>
    <mergeCell ref="A90:C90"/>
    <mergeCell ref="C105:D105"/>
    <mergeCell ref="C96:D96"/>
    <mergeCell ref="B98:D98"/>
    <mergeCell ref="C99:D99"/>
    <mergeCell ref="C100:D100"/>
    <mergeCell ref="A91:C91"/>
    <mergeCell ref="B93:D93"/>
    <mergeCell ref="C94:D94"/>
    <mergeCell ref="C95:D95"/>
    <mergeCell ref="C81:D81"/>
    <mergeCell ref="B83:D83"/>
    <mergeCell ref="C84:D84"/>
    <mergeCell ref="C85:D85"/>
    <mergeCell ref="C76:D76"/>
    <mergeCell ref="B78:D78"/>
    <mergeCell ref="C79:D79"/>
    <mergeCell ref="C80:D80"/>
    <mergeCell ref="A71:C71"/>
    <mergeCell ref="B73:D73"/>
    <mergeCell ref="C74:D74"/>
    <mergeCell ref="C75:D75"/>
    <mergeCell ref="A67:D67"/>
    <mergeCell ref="A68:C68"/>
    <mergeCell ref="A69:C69"/>
    <mergeCell ref="A70:C70"/>
    <mergeCell ref="A54:K54"/>
    <mergeCell ref="E61:E62"/>
    <mergeCell ref="E63:E64"/>
    <mergeCell ref="E58:K58"/>
    <mergeCell ref="A56:D65"/>
    <mergeCell ref="E56:K56"/>
    <mergeCell ref="E57:K57"/>
  </mergeCells>
  <printOptions/>
  <pageMargins left="0.48" right="0.33" top="0.6" bottom="0.61" header="0.5118110236220472" footer="0.5118110236220472"/>
  <pageSetup horizontalDpi="600" verticalDpi="600" orientation="landscape" paperSize="9" scale="65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/>
  <dc:creator>安田 秀三</dc:creator>
  <cp:keywords/>
  <dc:description/>
  <cp:lastModifiedBy>RENTAI</cp:lastModifiedBy>
  <cp:lastPrinted>2013-01-17T07:27:27Z</cp:lastPrinted>
  <dcterms:created xsi:type="dcterms:W3CDTF">1997-01-08T22:48:59Z</dcterms:created>
  <dcterms:modified xsi:type="dcterms:W3CDTF">2016-11-02T07:53:31Z</dcterms:modified>
  <cp:category/>
  <cp:version/>
  <cp:contentType/>
  <cp:contentStatus/>
</cp:coreProperties>
</file>